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Nurgul\Desktop\РУП -25-26 Г, ПГМ, РГ очно\"/>
    </mc:Choice>
  </mc:AlternateContent>
  <xr:revisionPtr revIDLastSave="0" documentId="13_ncr:1_{AE96AA4B-24AB-4D5B-907E-9A4D8CED0F40}" xr6:coauthVersionLast="47" xr6:coauthVersionMax="47" xr10:uidLastSave="{00000000-0000-0000-0000-000000000000}"/>
  <bookViews>
    <workbookView xWindow="-120" yWindow="-120" windowWidth="29040" windowHeight="15840" tabRatio="878" activeTab="1" xr2:uid="{00000000-000D-0000-FFFF-FFFF00000000}"/>
  </bookViews>
  <sheets>
    <sheet name="Титул РУП_Спец" sheetId="21" r:id="rId1"/>
    <sheet name="Базовая часть РУП_Спец" sheetId="7" r:id="rId2"/>
    <sheet name="Вариативная часть РУП_Спец" sheetId="20" r:id="rId3"/>
    <sheet name="Распред.дисц._Бак_Инж" sheetId="24" r:id="rId4"/>
    <sheet name="дисц.Информатика" sheetId="23" r:id="rId5"/>
  </sheets>
  <definedNames>
    <definedName name="_xlnm.Print_Titles" localSheetId="1">'Базовая часть РУП_Спец'!$1:$4</definedName>
    <definedName name="_xlnm.Print_Titles" localSheetId="2">'Вариативная часть РУП_Спец'!$5:$8</definedName>
    <definedName name="_xlnm.Print_Area" localSheetId="1">'Базовая часть РУП_Спец'!$A$1:$BA$73</definedName>
    <definedName name="_xlnm.Print_Area" localSheetId="2">'Вариативная часть РУП_Спец'!$A$1:$BA$64</definedName>
    <definedName name="_xlnm.Print_Area" localSheetId="4">дисц.Информатика!$A$1:$F$36</definedName>
    <definedName name="_xlnm.Print_Area" localSheetId="0">'Титул РУП_Спец'!$A$1:$BH$38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0" l="1"/>
  <c r="J42" i="20" s="1"/>
  <c r="E43" i="20"/>
  <c r="F43" i="20"/>
  <c r="AP29" i="20"/>
  <c r="E46" i="20"/>
  <c r="F46" i="20"/>
  <c r="F37" i="7"/>
  <c r="E37" i="7"/>
  <c r="AD29" i="20"/>
  <c r="AH29" i="20"/>
  <c r="AL29" i="20"/>
  <c r="AT29" i="20"/>
  <c r="AL50" i="20"/>
  <c r="F49" i="20"/>
  <c r="E49" i="20"/>
  <c r="F41" i="20"/>
  <c r="E41" i="20"/>
  <c r="F40" i="20"/>
  <c r="E40" i="20"/>
  <c r="F36" i="20"/>
  <c r="E36" i="20"/>
  <c r="E30" i="7"/>
  <c r="J30" i="7" s="1"/>
  <c r="E31" i="7"/>
  <c r="J31" i="7" s="1"/>
  <c r="J43" i="20" l="1"/>
  <c r="J41" i="20"/>
  <c r="J46" i="20"/>
  <c r="J49" i="20"/>
  <c r="J37" i="7"/>
  <c r="J40" i="20"/>
  <c r="J36" i="20"/>
  <c r="F33" i="20" l="1"/>
  <c r="E33" i="20"/>
  <c r="F32" i="20"/>
  <c r="E32" i="20"/>
  <c r="F45" i="20"/>
  <c r="E45" i="20"/>
  <c r="E35" i="7"/>
  <c r="J35" i="7" s="1"/>
  <c r="F34" i="7"/>
  <c r="E34" i="7"/>
  <c r="J32" i="20" l="1"/>
  <c r="J33" i="20"/>
  <c r="J45" i="20"/>
  <c r="J34" i="7"/>
  <c r="E36" i="7" l="1"/>
  <c r="J36" i="7" s="1"/>
  <c r="F32" i="7"/>
  <c r="E32" i="7"/>
  <c r="E24" i="7"/>
  <c r="J24" i="7" s="1"/>
  <c r="F25" i="7"/>
  <c r="E25" i="7"/>
  <c r="F26" i="7"/>
  <c r="E26" i="7"/>
  <c r="J32" i="7" l="1"/>
  <c r="J25" i="7"/>
  <c r="J26" i="7"/>
  <c r="E24" i="20"/>
  <c r="F24" i="20"/>
  <c r="E37" i="20"/>
  <c r="F37" i="20"/>
  <c r="J24" i="20" l="1"/>
  <c r="J37" i="20"/>
  <c r="E31" i="20"/>
  <c r="F31" i="20"/>
  <c r="E29" i="7"/>
  <c r="J29" i="7" s="1"/>
  <c r="E45" i="7"/>
  <c r="E44" i="7"/>
  <c r="E43" i="7"/>
  <c r="E42" i="7"/>
  <c r="J31" i="20" l="1"/>
  <c r="D50" i="20"/>
  <c r="AX23" i="7"/>
  <c r="AU23" i="7"/>
  <c r="AT23" i="7"/>
  <c r="AQ23" i="7"/>
  <c r="AP23" i="7"/>
  <c r="AM23" i="7"/>
  <c r="AL23" i="7"/>
  <c r="AI23" i="7"/>
  <c r="AH23" i="7"/>
  <c r="AE23" i="7"/>
  <c r="AD23" i="7"/>
  <c r="AA23" i="7"/>
  <c r="Z23" i="7"/>
  <c r="W23" i="7"/>
  <c r="V23" i="7"/>
  <c r="S23" i="7"/>
  <c r="R23" i="7"/>
  <c r="O23" i="7"/>
  <c r="K23" i="7"/>
  <c r="N23" i="7"/>
  <c r="D23" i="7"/>
  <c r="E28" i="7"/>
  <c r="J28" i="7" s="1"/>
  <c r="E27" i="7"/>
  <c r="J27" i="7" s="1"/>
  <c r="F12" i="20"/>
  <c r="J12" i="20" s="1"/>
  <c r="F12" i="7"/>
  <c r="E12" i="7"/>
  <c r="F11" i="7"/>
  <c r="E11" i="7"/>
  <c r="F10" i="7"/>
  <c r="E10" i="7"/>
  <c r="I9" i="7"/>
  <c r="F9" i="7" s="1"/>
  <c r="E9" i="7"/>
  <c r="F8" i="7"/>
  <c r="E8" i="7"/>
  <c r="J11" i="7" l="1"/>
  <c r="J10" i="7"/>
  <c r="J12" i="7"/>
  <c r="J9" i="7"/>
  <c r="J8" i="7"/>
  <c r="BB25" i="21"/>
  <c r="BH27" i="21" l="1"/>
  <c r="BG27" i="21"/>
  <c r="BF27" i="21"/>
  <c r="BE27" i="21"/>
  <c r="BD27" i="21"/>
  <c r="BC27" i="21"/>
  <c r="BB26" i="21"/>
  <c r="BB24" i="21"/>
  <c r="BB23" i="21"/>
  <c r="BB22" i="21"/>
  <c r="BB27" i="21" l="1"/>
  <c r="AX50" i="20"/>
  <c r="AU50" i="20"/>
  <c r="AT50" i="20"/>
  <c r="AQ50" i="20"/>
  <c r="AP50" i="20"/>
  <c r="AM50" i="20"/>
  <c r="AI50" i="20"/>
  <c r="AH50" i="20"/>
  <c r="AE50" i="20"/>
  <c r="AD50" i="20"/>
  <c r="AD28" i="20" s="1"/>
  <c r="AA50" i="20"/>
  <c r="Z50" i="20"/>
  <c r="W50" i="20"/>
  <c r="V50" i="20"/>
  <c r="S50" i="20"/>
  <c r="R50" i="20"/>
  <c r="O50" i="20"/>
  <c r="N50" i="20"/>
  <c r="AX11" i="20"/>
  <c r="AU11" i="20"/>
  <c r="AX10" i="20"/>
  <c r="AU10" i="20"/>
  <c r="AT11" i="20"/>
  <c r="AQ11" i="20"/>
  <c r="AT10" i="20"/>
  <c r="AQ10" i="20"/>
  <c r="AP11" i="20"/>
  <c r="AM11" i="20"/>
  <c r="AP10" i="20"/>
  <c r="AM10" i="20"/>
  <c r="AL11" i="20"/>
  <c r="AI11" i="20"/>
  <c r="AL10" i="20"/>
  <c r="AI10" i="20"/>
  <c r="AH11" i="20"/>
  <c r="AE11" i="20"/>
  <c r="AH10" i="20"/>
  <c r="AE10" i="20"/>
  <c r="AD11" i="20"/>
  <c r="AA11" i="20"/>
  <c r="AD10" i="20"/>
  <c r="AA10" i="20"/>
  <c r="Z11" i="20"/>
  <c r="W11" i="20"/>
  <c r="Z10" i="20"/>
  <c r="W10" i="20"/>
  <c r="V11" i="20"/>
  <c r="S11" i="20"/>
  <c r="V10" i="20"/>
  <c r="S10" i="20"/>
  <c r="R11" i="20"/>
  <c r="O11" i="20"/>
  <c r="R10" i="20"/>
  <c r="O10" i="20"/>
  <c r="N10" i="20"/>
  <c r="K10" i="20"/>
  <c r="D10" i="20"/>
  <c r="E10" i="20" s="1"/>
  <c r="N11" i="20"/>
  <c r="K11" i="20"/>
  <c r="E11" i="20"/>
  <c r="F50" i="7" l="1"/>
  <c r="E50" i="7"/>
  <c r="J50" i="7" l="1"/>
  <c r="D29" i="20" l="1"/>
  <c r="D28" i="20" s="1"/>
  <c r="AX20" i="7"/>
  <c r="AU20" i="7"/>
  <c r="AT20" i="7"/>
  <c r="AQ20" i="7"/>
  <c r="F59" i="20" l="1"/>
  <c r="E59" i="20"/>
  <c r="F57" i="20"/>
  <c r="E57" i="20"/>
  <c r="F55" i="20"/>
  <c r="E55" i="20"/>
  <c r="AX29" i="20"/>
  <c r="Z29" i="20"/>
  <c r="V29" i="20"/>
  <c r="R29" i="20"/>
  <c r="N29" i="20"/>
  <c r="F48" i="20"/>
  <c r="E48" i="20"/>
  <c r="F47" i="20"/>
  <c r="E47" i="20"/>
  <c r="AU29" i="20"/>
  <c r="AU28" i="20" s="1"/>
  <c r="AU38" i="7" s="1"/>
  <c r="AQ29" i="20"/>
  <c r="AX23" i="20"/>
  <c r="AU23" i="20"/>
  <c r="AT23" i="20"/>
  <c r="AQ23" i="20"/>
  <c r="AX17" i="20"/>
  <c r="AU17" i="20"/>
  <c r="AT17" i="20"/>
  <c r="AQ17" i="20"/>
  <c r="AX13" i="7"/>
  <c r="AU13" i="7"/>
  <c r="AT13" i="7"/>
  <c r="AQ13" i="7"/>
  <c r="AQ16" i="20" l="1"/>
  <c r="AT16" i="20"/>
  <c r="AX16" i="20"/>
  <c r="AU16" i="20"/>
  <c r="J57" i="20"/>
  <c r="AX28" i="20"/>
  <c r="AX38" i="7" s="1"/>
  <c r="J55" i="20"/>
  <c r="J59" i="20"/>
  <c r="J47" i="20"/>
  <c r="J48" i="20"/>
  <c r="AQ28" i="20"/>
  <c r="AQ38" i="7" s="1"/>
  <c r="AT28" i="20"/>
  <c r="AT38" i="7" s="1"/>
  <c r="AX39" i="7" l="1"/>
  <c r="AU39" i="7"/>
  <c r="AT39" i="7"/>
  <c r="AQ39" i="7"/>
  <c r="AX16" i="7"/>
  <c r="AX21" i="7" s="1"/>
  <c r="AU16" i="7"/>
  <c r="AU21" i="7" s="1"/>
  <c r="AT16" i="7"/>
  <c r="AT21" i="7" s="1"/>
  <c r="AQ16" i="7"/>
  <c r="AQ21" i="7" s="1"/>
  <c r="AX7" i="7"/>
  <c r="AX14" i="7" s="1"/>
  <c r="AU7" i="7"/>
  <c r="AU14" i="7" s="1"/>
  <c r="AT7" i="7"/>
  <c r="AQ7" i="7"/>
  <c r="AX48" i="7" l="1"/>
  <c r="AT14" i="7"/>
  <c r="AT48" i="7" s="1"/>
  <c r="AQ14" i="7"/>
  <c r="AQ48" i="7" s="1"/>
  <c r="AU48" i="7"/>
  <c r="F53" i="20" l="1"/>
  <c r="E53" i="20"/>
  <c r="J53" i="20" l="1"/>
  <c r="D16" i="7"/>
  <c r="AP7" i="7"/>
  <c r="AM7" i="7"/>
  <c r="AL7" i="7"/>
  <c r="AI7" i="7"/>
  <c r="AH7" i="7"/>
  <c r="AE7" i="7"/>
  <c r="AD7" i="7"/>
  <c r="AA7" i="7"/>
  <c r="Z7" i="7"/>
  <c r="W7" i="7"/>
  <c r="V7" i="7"/>
  <c r="S7" i="7"/>
  <c r="R7" i="7"/>
  <c r="O7" i="7"/>
  <c r="K23" i="20"/>
  <c r="N17" i="20"/>
  <c r="K17" i="20"/>
  <c r="V17" i="20"/>
  <c r="AP17" i="20"/>
  <c r="AM17" i="20"/>
  <c r="AL17" i="20"/>
  <c r="AI17" i="20"/>
  <c r="AH17" i="20"/>
  <c r="AE17" i="20"/>
  <c r="AD17" i="20"/>
  <c r="AA17" i="20"/>
  <c r="Z17" i="20"/>
  <c r="W17" i="20"/>
  <c r="S17" i="20"/>
  <c r="R17" i="20"/>
  <c r="O17" i="20"/>
  <c r="D17" i="20"/>
  <c r="D16" i="20" s="1"/>
  <c r="D20" i="7" s="1"/>
  <c r="F22" i="20"/>
  <c r="E22" i="20"/>
  <c r="F21" i="20"/>
  <c r="E21" i="20"/>
  <c r="F20" i="20"/>
  <c r="E20" i="20"/>
  <c r="F19" i="20"/>
  <c r="E19" i="20"/>
  <c r="O16" i="7"/>
  <c r="K16" i="7"/>
  <c r="E17" i="20" l="1"/>
  <c r="E16" i="20" s="1"/>
  <c r="K16" i="20"/>
  <c r="K20" i="7" s="1"/>
  <c r="K21" i="7" s="1"/>
  <c r="J22" i="20"/>
  <c r="J20" i="20"/>
  <c r="J19" i="20"/>
  <c r="J21" i="20"/>
  <c r="AE29" i="20" l="1"/>
  <c r="D21" i="7" l="1"/>
  <c r="R23" i="20"/>
  <c r="R16" i="20" s="1"/>
  <c r="R20" i="7" s="1"/>
  <c r="O23" i="20"/>
  <c r="O16" i="20" s="1"/>
  <c r="O20" i="7" s="1"/>
  <c r="O21" i="7" s="1"/>
  <c r="S23" i="20"/>
  <c r="S16" i="20" s="1"/>
  <c r="S20" i="7" s="1"/>
  <c r="F30" i="20" l="1"/>
  <c r="E30" i="20"/>
  <c r="J30" i="20" l="1"/>
  <c r="Z28" i="20" l="1"/>
  <c r="Z38" i="7" s="1"/>
  <c r="AP16" i="7"/>
  <c r="AL16" i="7"/>
  <c r="AH16" i="7"/>
  <c r="AD16" i="7"/>
  <c r="Z16" i="7"/>
  <c r="V16" i="7"/>
  <c r="R16" i="7"/>
  <c r="R21" i="7" s="1"/>
  <c r="AM16" i="7"/>
  <c r="AI16" i="7"/>
  <c r="AE16" i="7"/>
  <c r="AA16" i="7"/>
  <c r="W16" i="7"/>
  <c r="S16" i="7"/>
  <c r="S21" i="7" s="1"/>
  <c r="N16" i="7"/>
  <c r="E46" i="7"/>
  <c r="E41" i="7"/>
  <c r="H14" i="7"/>
  <c r="N7" i="7"/>
  <c r="K7" i="7"/>
  <c r="AP23" i="20"/>
  <c r="AP16" i="20" s="1"/>
  <c r="AP20" i="7" s="1"/>
  <c r="AM23" i="20"/>
  <c r="AM16" i="20" s="1"/>
  <c r="AM20" i="7" s="1"/>
  <c r="AL23" i="20"/>
  <c r="AL16" i="20" s="1"/>
  <c r="AL20" i="7" s="1"/>
  <c r="AI23" i="20"/>
  <c r="AI16" i="20" s="1"/>
  <c r="AI20" i="7" s="1"/>
  <c r="AH23" i="20"/>
  <c r="AH16" i="20" s="1"/>
  <c r="AH20" i="7" s="1"/>
  <c r="AE23" i="20"/>
  <c r="AE16" i="20" s="1"/>
  <c r="AE20" i="7" s="1"/>
  <c r="AD23" i="20"/>
  <c r="AD16" i="20" s="1"/>
  <c r="AD20" i="7" s="1"/>
  <c r="AA23" i="20"/>
  <c r="AA16" i="20" s="1"/>
  <c r="AA20" i="7" s="1"/>
  <c r="Z23" i="20"/>
  <c r="Z16" i="20" s="1"/>
  <c r="Z20" i="7" s="1"/>
  <c r="W23" i="20"/>
  <c r="W16" i="20" s="1"/>
  <c r="W20" i="7" s="1"/>
  <c r="V23" i="20"/>
  <c r="V16" i="20" s="1"/>
  <c r="V20" i="7" s="1"/>
  <c r="N23" i="20"/>
  <c r="N16" i="20" s="1"/>
  <c r="N20" i="7" s="1"/>
  <c r="AA13" i="7"/>
  <c r="AA14" i="7" s="1"/>
  <c r="AH21" i="7" l="1"/>
  <c r="AA21" i="7"/>
  <c r="N21" i="7"/>
  <c r="AE21" i="7"/>
  <c r="V21" i="7"/>
  <c r="AL21" i="7"/>
  <c r="AI21" i="7"/>
  <c r="Z21" i="7"/>
  <c r="AP21" i="7"/>
  <c r="W21" i="7"/>
  <c r="AM21" i="7"/>
  <c r="AD21" i="7"/>
  <c r="D7" i="7"/>
  <c r="E7" i="7" s="1"/>
  <c r="AM13" i="7"/>
  <c r="AM14" i="7" s="1"/>
  <c r="AD13" i="7"/>
  <c r="AD14" i="7" s="1"/>
  <c r="AI13" i="7"/>
  <c r="AI14" i="7" s="1"/>
  <c r="AL13" i="7"/>
  <c r="AL14" i="7" s="1"/>
  <c r="W13" i="7"/>
  <c r="W14" i="7" s="1"/>
  <c r="AE13" i="7"/>
  <c r="AE14" i="7" s="1"/>
  <c r="G14" i="7"/>
  <c r="AH13" i="7"/>
  <c r="AH14" i="7" s="1"/>
  <c r="Z13" i="7"/>
  <c r="Z14" i="7" s="1"/>
  <c r="AP13" i="7"/>
  <c r="AP14" i="7" s="1"/>
  <c r="V13" i="7"/>
  <c r="V14" i="7" s="1"/>
  <c r="S13" i="7"/>
  <c r="S14" i="7" s="1"/>
  <c r="R14" i="7"/>
  <c r="O14" i="7"/>
  <c r="AM29" i="20"/>
  <c r="AI29" i="20"/>
  <c r="AA29" i="20"/>
  <c r="W29" i="20"/>
  <c r="W28" i="20" s="1"/>
  <c r="S29" i="20"/>
  <c r="O29" i="20"/>
  <c r="K29" i="20"/>
  <c r="D38" i="7"/>
  <c r="K50" i="20"/>
  <c r="K13" i="7" l="1"/>
  <c r="K14" i="7" s="1"/>
  <c r="N14" i="7"/>
  <c r="N28" i="20"/>
  <c r="N38" i="7" s="1"/>
  <c r="N39" i="7" s="1"/>
  <c r="S28" i="20"/>
  <c r="S38" i="7" s="1"/>
  <c r="S39" i="7" s="1"/>
  <c r="S48" i="7" s="1"/>
  <c r="AP28" i="20"/>
  <c r="AP38" i="7" s="1"/>
  <c r="AP39" i="7" s="1"/>
  <c r="R28" i="20"/>
  <c r="R38" i="7" s="1"/>
  <c r="R39" i="7" s="1"/>
  <c r="R48" i="7" s="1"/>
  <c r="V28" i="20"/>
  <c r="AI28" i="20"/>
  <c r="AI38" i="7" s="1"/>
  <c r="AI39" i="7" s="1"/>
  <c r="AI48" i="7" s="1"/>
  <c r="O28" i="20"/>
  <c r="O38" i="7" s="1"/>
  <c r="O39" i="7" s="1"/>
  <c r="O48" i="7" s="1"/>
  <c r="W38" i="7"/>
  <c r="W39" i="7" s="1"/>
  <c r="W48" i="7" s="1"/>
  <c r="AM28" i="20"/>
  <c r="Z39" i="7"/>
  <c r="Z48" i="7" s="1"/>
  <c r="AH28" i="20"/>
  <c r="AL28" i="20"/>
  <c r="AL38" i="7" s="1"/>
  <c r="AA28" i="20"/>
  <c r="AE28" i="20"/>
  <c r="K28" i="20"/>
  <c r="AP48" i="7" l="1"/>
  <c r="N48" i="7"/>
  <c r="D13" i="7"/>
  <c r="AM38" i="7"/>
  <c r="AM39" i="7" s="1"/>
  <c r="AM48" i="7" s="1"/>
  <c r="V38" i="7"/>
  <c r="V39" i="7" s="1"/>
  <c r="V48" i="7" s="1"/>
  <c r="AE38" i="7"/>
  <c r="AE39" i="7" s="1"/>
  <c r="AE48" i="7" s="1"/>
  <c r="AA38" i="7"/>
  <c r="AA39" i="7" s="1"/>
  <c r="AA48" i="7" s="1"/>
  <c r="AL39" i="7"/>
  <c r="AL48" i="7" s="1"/>
  <c r="AD38" i="7"/>
  <c r="AD39" i="7" s="1"/>
  <c r="AD48" i="7" s="1"/>
  <c r="K38" i="7"/>
  <c r="K39" i="7" s="1"/>
  <c r="K48" i="7" s="1"/>
  <c r="AH38" i="7"/>
  <c r="AH39" i="7" s="1"/>
  <c r="AH48" i="7" s="1"/>
  <c r="F51" i="20"/>
  <c r="F34" i="20"/>
  <c r="F35" i="20"/>
  <c r="F38" i="20"/>
  <c r="F39" i="20"/>
  <c r="F44" i="20"/>
  <c r="E51" i="20"/>
  <c r="E34" i="20"/>
  <c r="E35" i="20"/>
  <c r="E38" i="20"/>
  <c r="E39" i="20"/>
  <c r="E44" i="20"/>
  <c r="D48" i="7" l="1"/>
  <c r="E29" i="20"/>
  <c r="E50" i="20"/>
  <c r="E23" i="20"/>
  <c r="J51" i="20"/>
  <c r="J34" i="20"/>
  <c r="J44" i="20"/>
  <c r="J39" i="20"/>
  <c r="J35" i="20"/>
  <c r="J38" i="20"/>
  <c r="E28" i="20" l="1"/>
  <c r="E38" i="7" s="1"/>
  <c r="D39" i="7" l="1"/>
  <c r="E39" i="7" s="1"/>
  <c r="H47" i="7" l="1"/>
  <c r="H48" i="7"/>
  <c r="G47" i="7"/>
  <c r="G48" i="7"/>
  <c r="F19" i="7"/>
  <c r="E19" i="7"/>
  <c r="F18" i="7"/>
  <c r="E18" i="7"/>
  <c r="F17" i="7"/>
  <c r="E17" i="7"/>
  <c r="J19" i="7" l="1"/>
  <c r="J17" i="7"/>
  <c r="J18" i="7"/>
  <c r="E23" i="7" l="1"/>
  <c r="E21" i="7"/>
  <c r="E20" i="7"/>
  <c r="E16" i="7"/>
  <c r="I14" i="7" l="1"/>
  <c r="D14" i="7"/>
  <c r="D47" i="7" s="1"/>
  <c r="E13" i="7"/>
  <c r="F14" i="7" l="1"/>
  <c r="I47" i="7"/>
  <c r="I48" i="7"/>
  <c r="E14" i="7"/>
  <c r="E48" i="7" s="1"/>
  <c r="J14" i="7" l="1"/>
  <c r="J48" i="7" s="1"/>
  <c r="F47" i="7"/>
  <c r="F48" i="7"/>
  <c r="E47" i="7"/>
  <c r="J4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3" authorId="0" shapeId="0" xr:uid="{00000000-0006-0000-0100-000001000000}">
      <text>
        <r>
          <rPr>
            <sz val="12"/>
            <color rgb="FF000000"/>
            <rFont val="Times New Roman"/>
            <family val="1"/>
            <charset val="204"/>
          </rPr>
          <t>Кампус 1 - 4 сем., Кампус 2,3 - 3 сем.</t>
        </r>
      </text>
    </comment>
  </commentList>
</comments>
</file>

<file path=xl/sharedStrings.xml><?xml version="1.0" encoding="utf-8"?>
<sst xmlns="http://schemas.openxmlformats.org/spreadsheetml/2006/main" count="834" uniqueCount="421">
  <si>
    <t>1</t>
  </si>
  <si>
    <t xml:space="preserve"> </t>
  </si>
  <si>
    <t>2</t>
  </si>
  <si>
    <t>8</t>
  </si>
  <si>
    <t>15</t>
  </si>
  <si>
    <t>22</t>
  </si>
  <si>
    <t>29</t>
  </si>
  <si>
    <t>6</t>
  </si>
  <si>
    <t>13</t>
  </si>
  <si>
    <t>20</t>
  </si>
  <si>
    <t>27</t>
  </si>
  <si>
    <t>3</t>
  </si>
  <si>
    <t>10</t>
  </si>
  <si>
    <t>17</t>
  </si>
  <si>
    <t>24</t>
  </si>
  <si>
    <t>5</t>
  </si>
  <si>
    <t>12</t>
  </si>
  <si>
    <t>19</t>
  </si>
  <si>
    <t>26</t>
  </si>
  <si>
    <t>9</t>
  </si>
  <si>
    <t>16</t>
  </si>
  <si>
    <t>23</t>
  </si>
  <si>
    <t>30</t>
  </si>
  <si>
    <t>11</t>
  </si>
  <si>
    <t>18</t>
  </si>
  <si>
    <t>25</t>
  </si>
  <si>
    <t>7</t>
  </si>
  <si>
    <t>14</t>
  </si>
  <si>
    <t>21</t>
  </si>
  <si>
    <t>28</t>
  </si>
  <si>
    <t>4</t>
  </si>
  <si>
    <t>31</t>
  </si>
  <si>
    <t xml:space="preserve"> =</t>
  </si>
  <si>
    <t>П</t>
  </si>
  <si>
    <t>Х</t>
  </si>
  <si>
    <t>//</t>
  </si>
  <si>
    <t>ГА</t>
  </si>
  <si>
    <t xml:space="preserve">// </t>
  </si>
  <si>
    <t>ОЛ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</si>
  <si>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</si>
  <si>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ВР</t>
  </si>
  <si>
    <t>ОБОЗНАЧЕНИЯ:</t>
  </si>
  <si>
    <t>О</t>
  </si>
  <si>
    <t>ФКиС</t>
  </si>
  <si>
    <t>1-4</t>
  </si>
  <si>
    <t>КТ</t>
  </si>
  <si>
    <t>ИЯ</t>
  </si>
  <si>
    <t>ЖОЖдун компоненти / Вузовский компонент / University component</t>
  </si>
  <si>
    <t>курс/course</t>
  </si>
  <si>
    <t xml:space="preserve">БЕЛГИЛЕР: </t>
  </si>
  <si>
    <t>/Examination session</t>
  </si>
  <si>
    <t>/Educational practice</t>
  </si>
  <si>
    <t>Кафедра/Department</t>
  </si>
  <si>
    <t>КЕСИПТИК ЦИКЛ / ПРОФЕССИОНАЛЬНЫЙ ЦИКЛ / PROFESSIONAL CYCLE</t>
  </si>
  <si>
    <t>сем./ sem.</t>
  </si>
  <si>
    <t>И.РАЗЗАКОВ атындагы КЫРГЫЗ МАМЛЕКЕТТИК ТЕХНИКАЛЫК УНИВЕРСИТЕТИ / КЫРГЫЗСКИЙ   ГОСУДАРСТВЕННЫЙ  ТЕХНИЧЕСКИЙ  УНИВЕРСИТЕТ им. И.Раззакова / KYRGYZ STATE TECHNICAL UNIVERSITY named after I. Razzakov</t>
  </si>
  <si>
    <t>ЖУМУШЧУ ОКУУ ПЛАНЫ / РАБОЧИЙ  УЧЕБНЫЙ  ПЛАН / WORKING CURRICULUM</t>
  </si>
  <si>
    <t>Сентябрь/September</t>
  </si>
  <si>
    <t>Октябрь/October</t>
  </si>
  <si>
    <t>Ноябрь/November</t>
  </si>
  <si>
    <t>Декабрь/December</t>
  </si>
  <si>
    <t>Январь/January</t>
  </si>
  <si>
    <t>Февраль/February</t>
  </si>
  <si>
    <t>Март/March</t>
  </si>
  <si>
    <t>Май/May</t>
  </si>
  <si>
    <t>Апрель/April</t>
  </si>
  <si>
    <t>Июнь/June</t>
  </si>
  <si>
    <t>Июль/July</t>
  </si>
  <si>
    <t>Август/August</t>
  </si>
  <si>
    <t>/Production practice</t>
  </si>
  <si>
    <t>/Prequalification practice</t>
  </si>
  <si>
    <t>ОКУТУУНУН  ФОРМАСЫ/ ФОРМА ОБУЧЕНИЯ / FORM OF STUDY:</t>
  </si>
  <si>
    <t>Жыйынтыгы/Итого/Total</t>
  </si>
  <si>
    <t>бардыгы/всего/total</t>
  </si>
  <si>
    <t>сынактык сессия/экз. сессия/еxam. session</t>
  </si>
  <si>
    <t>каникулдар/ каникулы/ vacation</t>
  </si>
  <si>
    <t>ОКУТУУНУН ЧЕНЕМДИК МӨӨНӨТҮ / НОРМАТИВНЫЙ СРОК ОБУЧЕНИЯ /STANDARD TERM OF STUDY:</t>
  </si>
  <si>
    <t>Окуу процессинин графиги / График учебного процесса / The schedule of the educational process</t>
  </si>
  <si>
    <t>DENOTATION:</t>
  </si>
  <si>
    <t>/Theoretical education</t>
  </si>
  <si>
    <t xml:space="preserve">/Execution of FQW </t>
  </si>
  <si>
    <t>Убакыттын бюджет боюнча топтомо маалыматтары (жумаларда) /Сводные данные по бюджету времени (в неделях)/Summary of budget time (in weeks)</t>
  </si>
  <si>
    <t>мамлекеттик аттестация/ гос.аттестация/ state certification</t>
  </si>
  <si>
    <t>теор.окутуу /теорет.обучение/ theoretical education</t>
  </si>
  <si>
    <t xml:space="preserve">БКИ аткаруу /выполнение ВКР/ execution of FQW </t>
  </si>
  <si>
    <t>Жалпы эмгек көлөмү/Общая трудоемкость/ Total labor intensity</t>
  </si>
  <si>
    <t>Сааттардагы иштин көлөмү/Объем работы в часах/Amount of work in hours</t>
  </si>
  <si>
    <t>алардын ичинен:/из них:/ from them:</t>
  </si>
  <si>
    <t>Лекциялар/Лекции/ lectures</t>
  </si>
  <si>
    <t>Өз алдынча иштөө/ Самостоятельная работа/ Independent work</t>
  </si>
  <si>
    <t>Практикалык/Практические/ Practical</t>
  </si>
  <si>
    <t>Окутуунун 1-жылы/ 1-й год обучения/ 1st year of study</t>
  </si>
  <si>
    <t>Окутуунун 2-жылы/  2-й год обучения/  2nd year of study</t>
  </si>
  <si>
    <t>Окутуунун 3-жылы/ 3-й год обучения/ 3rd year of study</t>
  </si>
  <si>
    <t>Окутуунун 4-жылы/ 4-й год обучения/ 4th year of study</t>
  </si>
  <si>
    <t>Лабораториялык/Лабораторные/ laboratory</t>
  </si>
  <si>
    <t>Бардыгы / Всего/ Total</t>
  </si>
  <si>
    <t xml:space="preserve">  Дисциплинанын коду/   Код дисциплины/   Discipline code</t>
  </si>
  <si>
    <t xml:space="preserve"> Сааттар/ Часы/ Hours</t>
  </si>
  <si>
    <t xml:space="preserve">Белгилер:/Обозначения:/Denotation: </t>
  </si>
  <si>
    <t>лк/ лк/ leс</t>
  </si>
  <si>
    <t>лб/лб/ lab</t>
  </si>
  <si>
    <t>пр/ пр/ prac</t>
  </si>
  <si>
    <t>1 сем/sem (КС/ОС/AS) -16 жум./нед./weeks</t>
  </si>
  <si>
    <t>3 сем/sem (КС/ОС/AS) -16 жум./нед./weeks</t>
  </si>
  <si>
    <t>5 сем/sem (КС/ОС/AS) -16 жум./нед./weeks</t>
  </si>
  <si>
    <t>7 сем/sem (КС/ОС/AS) -16 жум./нед./weeks</t>
  </si>
  <si>
    <t>2 сем/sem (ЖС/ВС/SS) -16 жум./нед./weeks</t>
  </si>
  <si>
    <t>4 сем/sem (ЖС/ВС/SS) -16 жум./нед./weeks</t>
  </si>
  <si>
    <t>6 сем/sem (ЖС/ВС/SS) -16 жум./нед./weeks</t>
  </si>
  <si>
    <t>8 сем/sem (ЖС/ВС/SS) -16 жум./нед./weeks</t>
  </si>
  <si>
    <t>Семестрлер боюнча отчет/ Отчет по семестрам/ Semester's report</t>
  </si>
  <si>
    <t>сынак/экзамен/exam</t>
  </si>
  <si>
    <t>зачет/credits-zachet</t>
  </si>
  <si>
    <t xml:space="preserve">КИ,КД/КР, КП/CW, CP </t>
  </si>
  <si>
    <t xml:space="preserve">ВАРИАТИВДҮҮ БӨЛҮК / ВАРИАТИВНАЯ ЧАСТЬ / VARIABLE PART: </t>
  </si>
  <si>
    <t>МАТЕМАТИКАЛЫК ЖАНА ТАБИГЫЙ-ИЛИМИЙ ЦИКЛ / МАТЕМАТИЧЕСКИЙ И ЕСТЕСТВЕННО-НАУЧНЫЙ ЦИКЛ/MATHEMATICAL AND NATURAL SCIENCE CYCLE</t>
  </si>
  <si>
    <t>ФАКУЛЬТАТИВДЕР/ФАКУЛЬТАТИВЫ/ELECTIVES:</t>
  </si>
  <si>
    <t xml:space="preserve">   ДИСЦИПЛИНАЛАРДЫН АТАЛЫШЫ /                                                                                           НАИМЕНОВАНИЕ ДИСЦИПЛИНЫ/                                                                                                                                        NAME OF THE DISCIPLINE</t>
  </si>
  <si>
    <t>нас/ кред/cred</t>
  </si>
  <si>
    <t>нас/ кред/ cred</t>
  </si>
  <si>
    <t>ЖЫЙЫНТЫКТООЧУ МАМЛЕКЕТТИК АТТЕСТАЦИЯ / ИТОГОВАЯ ГОСУДАРСТВЕННАЯ АТТЕСТАЦИЯ / FINAL STATE CERTIFICATION</t>
  </si>
  <si>
    <t>ВАРИАТИВДҮҮ БӨЛҮК / ВАРИАТИВНАЯ ЧАСТЬ / VARIABLE PART:</t>
  </si>
  <si>
    <t>Күндүзгү  / Очная / Full-time</t>
  </si>
  <si>
    <t>Жалпы эмгек көлөмү/ Общая трудоемкость/ Total labor intensity</t>
  </si>
  <si>
    <t xml:space="preserve">КВАЛИФИКАЦИЯСЫ / КВАЛИФИКАЦИЯ / QUALIFICATION: </t>
  </si>
  <si>
    <t>Блок 2.</t>
  </si>
  <si>
    <t>Блок 3.</t>
  </si>
  <si>
    <t>жум. көлөмү/ объем в нед/ volume in weeks</t>
  </si>
  <si>
    <t>жум.көлөмү/ объем в нед/ volume in weeks</t>
  </si>
  <si>
    <t xml:space="preserve">№ </t>
  </si>
  <si>
    <t>№</t>
  </si>
  <si>
    <t xml:space="preserve">   ДИСЦИПЛИНАЛАРДЫН АТАЛЫШЫ / НАИМЕНОВАНИЕ ДИСЦИПЛИНЫ/  NAME OF THE DISCIPLINE</t>
  </si>
  <si>
    <r>
      <rPr>
        <b/>
        <sz val="12"/>
        <rFont val="Times New Roman"/>
        <family val="1"/>
        <charset val="204"/>
      </rPr>
      <t xml:space="preserve">лк/ лк/ leс </t>
    </r>
    <r>
      <rPr>
        <sz val="12"/>
        <rFont val="Times New Roman"/>
        <family val="1"/>
        <charset val="204"/>
      </rPr>
      <t xml:space="preserve">- лекциялар/лекции/ lectures, </t>
    </r>
    <r>
      <rPr>
        <b/>
        <sz val="12"/>
        <rFont val="Times New Roman"/>
        <family val="1"/>
        <charset val="204"/>
      </rPr>
      <t>лб/лб/ lab</t>
    </r>
    <r>
      <rPr>
        <sz val="12"/>
        <rFont val="Times New Roman"/>
        <family val="1"/>
        <charset val="204"/>
      </rPr>
      <t xml:space="preserve"> -лабораториялык/лабораторные/ laboratory, </t>
    </r>
    <r>
      <rPr>
        <b/>
        <sz val="12"/>
        <rFont val="Times New Roman"/>
        <family val="1"/>
        <charset val="204"/>
      </rPr>
      <t>пр/ пр/ prac</t>
    </r>
    <r>
      <rPr>
        <sz val="12"/>
        <rFont val="Times New Roman"/>
        <family val="1"/>
        <charset val="204"/>
      </rPr>
      <t xml:space="preserve"> - Практикалык/ Практические/ Practical</t>
    </r>
  </si>
  <si>
    <r>
      <rPr>
        <b/>
        <sz val="12"/>
        <rFont val="Times New Roman"/>
        <family val="1"/>
        <charset val="204"/>
      </rPr>
      <t xml:space="preserve">КС/ОС/AS </t>
    </r>
    <r>
      <rPr>
        <sz val="12"/>
        <rFont val="Times New Roman"/>
        <family val="1"/>
        <charset val="204"/>
      </rPr>
      <t xml:space="preserve">- Күзгү семестр/Осенний семестр/Autumn semester,  </t>
    </r>
    <r>
      <rPr>
        <b/>
        <sz val="12"/>
        <rFont val="Times New Roman"/>
        <family val="1"/>
        <charset val="204"/>
      </rPr>
      <t>ЖС/ВС/SS</t>
    </r>
    <r>
      <rPr>
        <sz val="12"/>
        <rFont val="Times New Roman"/>
        <family val="1"/>
        <charset val="204"/>
      </rPr>
      <t xml:space="preserve"> - Жазгы семестр/Весенний семестр/Spring semester</t>
    </r>
  </si>
  <si>
    <r>
      <rPr>
        <b/>
        <sz val="12"/>
        <rFont val="Times New Roman"/>
        <family val="1"/>
        <charset val="204"/>
      </rPr>
      <t>КИ, КД/КР, КП/CW, CP</t>
    </r>
    <r>
      <rPr>
        <sz val="12"/>
        <rFont val="Times New Roman"/>
        <family val="1"/>
        <charset val="204"/>
      </rPr>
      <t xml:space="preserve"> - Курстук иш, Курстук долбоор/ Курсовая работа, Курсовой проект/ Course work, Course project</t>
    </r>
  </si>
  <si>
    <r>
      <t>ЖКБ МБС/ГОС ВПО/ SES HPE</t>
    </r>
    <r>
      <rPr>
        <sz val="12"/>
        <rFont val="Times New Roman"/>
        <family val="1"/>
        <charset val="204"/>
      </rPr>
      <t xml:space="preserve"> - Жогорку кесиптик билим берүүсүнүн мамлекеттик билим берүү стандарты / Государственный образовательный стандарт высшего профессионального образования/ State educational standard  of higher professional education</t>
    </r>
  </si>
  <si>
    <t>Блок 1.</t>
  </si>
  <si>
    <r>
      <t xml:space="preserve">Жумушчу окуу планы кафедранын 20___-ж. "______" жыйынында каралды, протокол №_______ / </t>
    </r>
    <r>
      <rPr>
        <b/>
        <sz val="14"/>
        <rFont val="Times New Roman"/>
        <family val="1"/>
        <charset val="204"/>
      </rPr>
      <t>Рабочий учебный  план  рассмотрен  на  заседании  кафедры, протокол №____от "_______" 20___г.</t>
    </r>
    <r>
      <rPr>
        <sz val="14"/>
        <rFont val="Times New Roman"/>
        <family val="1"/>
        <charset val="204"/>
      </rPr>
      <t xml:space="preserve"> / The curriculum considered at a meeting of the Department, protocol №______ from "_______" 20___ y.</t>
    </r>
  </si>
  <si>
    <t>БАЗАЛЫК БӨЛҮК / БАЗОВАЯ ЧАСТЬ / BASIC  PART</t>
  </si>
  <si>
    <t>ГиОН</t>
  </si>
  <si>
    <t>Тандоо курстар / Курсы по выбору / Elective courses</t>
  </si>
  <si>
    <t>3,4,5</t>
  </si>
  <si>
    <t>ВМ</t>
  </si>
  <si>
    <t>Физика</t>
  </si>
  <si>
    <t>Хим</t>
  </si>
  <si>
    <t>ЭУП</t>
  </si>
  <si>
    <r>
      <t>Жумушчу окуу планы КМТУ ЖКБ БСнын негизинде __________________ 20___-ж.___.___. №______/____ буйругу менен бекитилген "________________________________________________" багыты боюнча түзүлдү /</t>
    </r>
    <r>
      <rPr>
        <b/>
        <sz val="14"/>
        <rFont val="Times New Roman"/>
        <family val="1"/>
        <charset val="204"/>
      </rPr>
      <t xml:space="preserve"> Рабочий учебный план составлен на основе ОС ВПО КГТУ по направлению "____________________________________"</t>
    </r>
    <r>
      <rPr>
        <sz val="14"/>
        <rFont val="Times New Roman"/>
        <family val="1"/>
        <charset val="204"/>
      </rPr>
      <t>, утвержденному приказом ________№_______/____ от ____.____.______ г. / The curriculum drawn up on the basis of ES HPE of KSTU on the major "________________________________________", approved by order of _______________№______/____ from ____.____.______ y.</t>
    </r>
  </si>
  <si>
    <t xml:space="preserve">The chairman of the ECM_____________ </t>
  </si>
  <si>
    <r>
      <t xml:space="preserve">Адистерди даярдоо / </t>
    </r>
    <r>
      <rPr>
        <b/>
        <sz val="12"/>
        <rFont val="Times New Roman"/>
        <family val="1"/>
        <charset val="204"/>
      </rPr>
      <t xml:space="preserve">Подготовки специалиста </t>
    </r>
    <r>
      <rPr>
        <b/>
        <sz val="11"/>
        <rFont val="Times New Roman"/>
        <family val="1"/>
        <charset val="204"/>
      </rPr>
      <t xml:space="preserve"> / Specialist training</t>
    </r>
  </si>
  <si>
    <t xml:space="preserve">КЕСИПТИК / СПЕЦИАЛЬНОСТЬ </t>
  </si>
  <si>
    <t>/ SPECIALITY:</t>
  </si>
  <si>
    <t>АДИСТЕШТИРҮҮ / СПЕЦИАЛИЗАЦИЯ /</t>
  </si>
  <si>
    <t xml:space="preserve"> SPECIALIZATION: </t>
  </si>
  <si>
    <t>5 жыл / 5 лет / 5 years</t>
  </si>
  <si>
    <r>
      <t>Адистиги боюнча мамлекеттик сынак /</t>
    </r>
    <r>
      <rPr>
        <b/>
        <sz val="9"/>
        <rFont val="Times New Roman"/>
        <family val="1"/>
        <charset val="204"/>
      </rPr>
      <t xml:space="preserve">Гос.экзамен по </t>
    </r>
  </si>
  <si>
    <r>
      <rPr>
        <b/>
        <sz val="9"/>
        <rFont val="Times New Roman"/>
        <family val="1"/>
        <charset val="204"/>
      </rPr>
      <t xml:space="preserve">специальности </t>
    </r>
    <r>
      <rPr>
        <sz val="9"/>
        <rFont val="Times New Roman"/>
        <family val="1"/>
        <charset val="204"/>
      </rPr>
      <t>/ State exam in the specialty</t>
    </r>
  </si>
  <si>
    <t>9 сем/sem (КС/ОС/AS) -16 жум./нед./weeks</t>
  </si>
  <si>
    <t>10 сем/sem (ЖС/ВС/SS) -16 жум./нед./weeks</t>
  </si>
  <si>
    <t>АДИСТЕШТИРҮҮ / СПЕЦИАЛИЗАЦИЯ / SPECIALIZATION: ______________________________________________________________</t>
  </si>
  <si>
    <t>Окутуунун 5-жылы/ 5-й год обучения/ 5th year of study</t>
  </si>
  <si>
    <t>Кредит/Credit</t>
  </si>
  <si>
    <t>Окуу дисциплиналары боюнча кредиттер/Кредитов по учебным дисциплинам /Credits in various academic disciplines:</t>
  </si>
  <si>
    <t>Окуунун баардык мезгилиндеги кредиттердин топтому / ВСЕГО кредитов за весь период обучения / Total credits for the entire period of study</t>
  </si>
  <si>
    <t>Кредиты/ Credits ECTS</t>
  </si>
  <si>
    <t>ГЭ</t>
  </si>
  <si>
    <r>
      <rPr>
        <sz val="16"/>
        <rFont val="Times New Roman"/>
        <family val="1"/>
        <charset val="204"/>
      </rPr>
      <t>Англис тили</t>
    </r>
    <r>
      <rPr>
        <b/>
        <sz val="16"/>
        <rFont val="Times New Roman"/>
        <family val="1"/>
        <charset val="204"/>
      </rPr>
      <t xml:space="preserve"> / Английский язык  / </t>
    </r>
    <r>
      <rPr>
        <sz val="16"/>
        <rFont val="Times New Roman"/>
        <family val="1"/>
        <charset val="204"/>
      </rPr>
      <t>English  language</t>
    </r>
  </si>
  <si>
    <r>
      <t xml:space="preserve">ЧЕТ ТИЛИ / </t>
    </r>
    <r>
      <rPr>
        <b/>
        <sz val="16"/>
        <rFont val="Times New Roman"/>
        <family val="1"/>
        <charset val="204"/>
      </rPr>
      <t>ИНОСТРАННЫЙ ЯЗЫК</t>
    </r>
    <r>
      <rPr>
        <sz val="16"/>
        <rFont val="Times New Roman"/>
        <family val="1"/>
        <charset val="204"/>
      </rPr>
      <t xml:space="preserve"> / FOREIGN LANGUAGE</t>
    </r>
  </si>
  <si>
    <r>
      <t>ФИЛОСОФИЯ</t>
    </r>
    <r>
      <rPr>
        <sz val="16"/>
        <rFont val="Times New Roman"/>
        <family val="1"/>
        <charset val="204"/>
      </rPr>
      <t>/ PHILOSOPHY</t>
    </r>
  </si>
  <si>
    <t>ОП Лг</t>
  </si>
  <si>
    <t>ОП ИП</t>
  </si>
  <si>
    <r>
      <t xml:space="preserve">МАТЕМАТИКА 1 / </t>
    </r>
    <r>
      <rPr>
        <b/>
        <sz val="16"/>
        <rFont val="Times New Roman"/>
        <family val="1"/>
        <charset val="204"/>
      </rPr>
      <t>МАТЕМАТИКА 1 /</t>
    </r>
    <r>
      <rPr>
        <sz val="16"/>
        <rFont val="Times New Roman"/>
        <family val="1"/>
        <charset val="204"/>
      </rPr>
      <t xml:space="preserve"> MATHEMATICS 1</t>
    </r>
  </si>
  <si>
    <r>
      <t>ФИЗИКА 1</t>
    </r>
    <r>
      <rPr>
        <b/>
        <sz val="16"/>
        <color theme="1"/>
        <rFont val="Times New Roman"/>
        <family val="1"/>
        <charset val="204"/>
      </rPr>
      <t xml:space="preserve"> / ФИЗИКА 1 </t>
    </r>
    <r>
      <rPr>
        <sz val="16"/>
        <color theme="1"/>
        <rFont val="Times New Roman"/>
        <family val="1"/>
        <charset val="204"/>
      </rPr>
      <t>/ PHYSICS 1</t>
    </r>
  </si>
  <si>
    <r>
      <t xml:space="preserve">ИНФОРМАТИКА 1  / </t>
    </r>
    <r>
      <rPr>
        <b/>
        <sz val="16"/>
        <rFont val="Times New Roman"/>
        <family val="1"/>
        <charset val="204"/>
      </rPr>
      <t xml:space="preserve">ИНФОРМАТИКА 1 / </t>
    </r>
    <r>
      <rPr>
        <sz val="16"/>
        <rFont val="Times New Roman"/>
        <family val="1"/>
        <charset val="204"/>
      </rPr>
      <t>COMPUTER SCIENCE 1</t>
    </r>
  </si>
  <si>
    <t>ТБ</t>
  </si>
  <si>
    <r>
      <t xml:space="preserve">МАТЕМАТИКА 2 / </t>
    </r>
    <r>
      <rPr>
        <b/>
        <sz val="16"/>
        <rFont val="Times New Roman"/>
        <family val="1"/>
        <charset val="204"/>
      </rPr>
      <t>МАТЕМАТИКА 2 /</t>
    </r>
    <r>
      <rPr>
        <sz val="16"/>
        <rFont val="Times New Roman"/>
        <family val="1"/>
        <charset val="204"/>
      </rPr>
      <t xml:space="preserve"> MATHEMATICS 2</t>
    </r>
  </si>
  <si>
    <r>
      <t>ФИЗИКА 2</t>
    </r>
    <r>
      <rPr>
        <b/>
        <sz val="16"/>
        <color theme="1"/>
        <rFont val="Times New Roman"/>
        <family val="1"/>
        <charset val="204"/>
      </rPr>
      <t xml:space="preserve"> / ФИЗИКА 2 </t>
    </r>
    <r>
      <rPr>
        <sz val="16"/>
        <color theme="1"/>
        <rFont val="Times New Roman"/>
        <family val="1"/>
        <charset val="204"/>
      </rPr>
      <t>/ PHYSICS 2</t>
    </r>
  </si>
  <si>
    <r>
      <t xml:space="preserve">ИНФОРМАТИКА 2  / </t>
    </r>
    <r>
      <rPr>
        <b/>
        <sz val="16"/>
        <rFont val="Times New Roman"/>
        <family val="1"/>
        <charset val="204"/>
      </rPr>
      <t xml:space="preserve">ИНФОРМАТИКА 2 / </t>
    </r>
    <r>
      <rPr>
        <sz val="16"/>
        <rFont val="Times New Roman"/>
        <family val="1"/>
        <charset val="204"/>
      </rPr>
      <t>COMPUTER SCIENCE 2</t>
    </r>
  </si>
  <si>
    <r>
      <t xml:space="preserve">ХИМИЯ (ОРГАНИКАЛЫК ЭМЕС ЖАНА ОРГАНИКАЛЫК ХИМИЯ) / </t>
    </r>
    <r>
      <rPr>
        <b/>
        <sz val="16"/>
        <color theme="1"/>
        <rFont val="Times New Roman"/>
        <family val="1"/>
        <charset val="204"/>
      </rPr>
      <t xml:space="preserve">ХИМИЯ (НЕОРГАНИЧЕСКАЯ И ОРГАНИЧЕСКАЯ ХИМИЯ) </t>
    </r>
    <r>
      <rPr>
        <sz val="16"/>
        <color theme="1"/>
        <rFont val="Times New Roman"/>
        <family val="1"/>
        <charset val="204"/>
      </rPr>
      <t>/ CHEMISTRY(INORGANIC AND ORGANIC CHEMISTRY)</t>
    </r>
  </si>
  <si>
    <r>
      <t xml:space="preserve">ДЕНЕ ТАРБИЯ ЖАНА СПОРТ / </t>
    </r>
    <r>
      <rPr>
        <b/>
        <sz val="16"/>
        <color theme="1"/>
        <rFont val="Times New Roman"/>
        <family val="1"/>
        <charset val="204"/>
      </rPr>
      <t>ФИЗИЧЕСКАЯ КУЛЬТУРА И СПОРТ</t>
    </r>
    <r>
      <rPr>
        <sz val="16"/>
        <color theme="1"/>
        <rFont val="Times New Roman"/>
        <family val="1"/>
        <charset val="204"/>
      </rPr>
      <t xml:space="preserve"> / PHYSICAL CULTURE AND SPORTS</t>
    </r>
  </si>
  <si>
    <t>С1.1.</t>
  </si>
  <si>
    <t>С1.1.1</t>
  </si>
  <si>
    <t>С1.1.2</t>
  </si>
  <si>
    <t>С1.1.3</t>
  </si>
  <si>
    <t>С1.1.4</t>
  </si>
  <si>
    <t>С1.1.5</t>
  </si>
  <si>
    <t>Цикл С1.1 боюнча жыйынтыгы /Итого по циклу С1.1/Total cycle С1.1</t>
  </si>
  <si>
    <t>С1.2.</t>
  </si>
  <si>
    <t>С1.2.1</t>
  </si>
  <si>
    <t>С1.2.2</t>
  </si>
  <si>
    <t>С1.2.3</t>
  </si>
  <si>
    <t>Цикл С1.2 боюнча жыйынтыгы /Итого по циклу С1.2/Total cycle С1.2</t>
  </si>
  <si>
    <t>С1.3.</t>
  </si>
  <si>
    <t>С1.3.2</t>
  </si>
  <si>
    <t>С1.3.3</t>
  </si>
  <si>
    <t>С1.3.4</t>
  </si>
  <si>
    <t>С1.3.5</t>
  </si>
  <si>
    <t>С1.3.6</t>
  </si>
  <si>
    <t>Цикл С1.3 боюнча жыйынтыгы /Итого по циклу С1.3/Total cycle С1.3</t>
  </si>
  <si>
    <t>С1.1.В1</t>
  </si>
  <si>
    <t>С1.1.В2</t>
  </si>
  <si>
    <t>С1.1.В3</t>
  </si>
  <si>
    <t>С1.2.П1</t>
  </si>
  <si>
    <t>С1.2.П2</t>
  </si>
  <si>
    <t>С1.2.П3</t>
  </si>
  <si>
    <t>С1.2.П4</t>
  </si>
  <si>
    <t>С1.2.В1</t>
  </si>
  <si>
    <t>С1.2.В2</t>
  </si>
  <si>
    <t>С1.3.П3</t>
  </si>
  <si>
    <t>С1.3.П4</t>
  </si>
  <si>
    <t>С1.3.П5</t>
  </si>
  <si>
    <t>С1.3.П6</t>
  </si>
  <si>
    <t>С1.3.П7</t>
  </si>
  <si>
    <t>С1.3.П8</t>
  </si>
  <si>
    <t>С1.3.П12</t>
  </si>
  <si>
    <t>С1.3.П13</t>
  </si>
  <si>
    <t>С1.3.П14</t>
  </si>
  <si>
    <t>С1.3.В1</t>
  </si>
  <si>
    <t>С1.3.В2</t>
  </si>
  <si>
    <t>С1.3.В5</t>
  </si>
  <si>
    <t>С1.3.В6</t>
  </si>
  <si>
    <t>С1.3.В7</t>
  </si>
  <si>
    <t>С1.3.В8</t>
  </si>
  <si>
    <t>С1.3.В9</t>
  </si>
  <si>
    <t>С1.3.В10</t>
  </si>
  <si>
    <t>Распределение общеобразовательных дисциплин по семестрам и закрепление за кафедрами</t>
  </si>
  <si>
    <t>Наименование дисциплины</t>
  </si>
  <si>
    <t>Кафедра</t>
  </si>
  <si>
    <t>1 сем. (лк:лб:практ)</t>
  </si>
  <si>
    <t>2 сем. (лк:лб:практ)</t>
  </si>
  <si>
    <t>3 сем. (лк:лб:практ)</t>
  </si>
  <si>
    <t>4 сем. (лк:лб:практ)</t>
  </si>
  <si>
    <t>5 сем. (лк:лб:практ)</t>
  </si>
  <si>
    <t>6 сем. (лк:лб:практ)</t>
  </si>
  <si>
    <t>7 сем. (лк:лб:практ)</t>
  </si>
  <si>
    <t>Кыргызский язык</t>
  </si>
  <si>
    <t>КИ-СИ, КГ-МИ, ВШЭиБ, ИАД</t>
  </si>
  <si>
    <t>ИИТ, ИТР, ИЭТ, ТИ, ЭИ, КГТИ, МВШЛ</t>
  </si>
  <si>
    <t>4 кр(0:0:3)</t>
  </si>
  <si>
    <t>Иностранный язык</t>
  </si>
  <si>
    <t>ИИТ, ИТР, ИЭТ, ТИ, ЭИ, КГТИ,  МВШЛ</t>
  </si>
  <si>
    <t>3 кр(0:0:2)</t>
  </si>
  <si>
    <t>Философия</t>
  </si>
  <si>
    <t>5 кр(2:0:2)</t>
  </si>
  <si>
    <t xml:space="preserve">История Кыргызстана </t>
  </si>
  <si>
    <t>4 кр(1:0:2)</t>
  </si>
  <si>
    <t>Манасоведение</t>
  </si>
  <si>
    <t>2 кр(1:0:0,5)</t>
  </si>
  <si>
    <t>КПВ ОГЦ (Инновации и предпринимательство, Психология коммуникаций, Креативное мышление)</t>
  </si>
  <si>
    <t>МВШЛ</t>
  </si>
  <si>
    <t>Химия (Неорганическая и органическая химия)</t>
  </si>
  <si>
    <r>
      <rPr>
        <b/>
        <sz val="10"/>
        <color theme="1"/>
        <rFont val="Calibri"/>
        <family val="2"/>
        <charset val="204"/>
      </rPr>
      <t xml:space="preserve">Кампус 1: </t>
    </r>
    <r>
      <rPr>
        <sz val="10"/>
        <color theme="1"/>
        <rFont val="Calibri"/>
        <family val="2"/>
        <charset val="204"/>
      </rPr>
      <t>ТИ, ПП(КГТИ), ПМ(КГТИ)</t>
    </r>
  </si>
  <si>
    <r>
      <rPr>
        <b/>
        <sz val="10"/>
        <color theme="1"/>
        <rFont val="Calibri"/>
        <family val="2"/>
        <charset val="204"/>
      </rPr>
      <t xml:space="preserve">Кампус 1: </t>
    </r>
    <r>
      <rPr>
        <sz val="10"/>
        <color theme="1"/>
        <rFont val="Calibri"/>
        <family val="2"/>
        <charset val="204"/>
      </rPr>
      <t>650300, 650100, 640200, 760300, ВИЭ, 640100, 670200, 670300</t>
    </r>
  </si>
  <si>
    <t>КИ-СИ</t>
  </si>
  <si>
    <r>
      <t xml:space="preserve">650200, 630400 </t>
    </r>
    <r>
      <rPr>
        <b/>
        <sz val="10"/>
        <color theme="1"/>
        <rFont val="Calibri"/>
        <family val="2"/>
        <charset val="204"/>
        <scheme val="minor"/>
      </rPr>
      <t>(КГ-МИ)</t>
    </r>
  </si>
  <si>
    <t>630001, 63002, 63003, 630004, 620001</t>
  </si>
  <si>
    <t>5 кр(2:1:1)</t>
  </si>
  <si>
    <t>Аналитическая химия</t>
  </si>
  <si>
    <t>Безопасность жизнедеятельности (БЖД и Экология)</t>
  </si>
  <si>
    <t>Экономика, организация и управление производством</t>
  </si>
  <si>
    <t>КИ-СИ, КГ-МИ, ИАД</t>
  </si>
  <si>
    <t>Закрепление дисциплины Информатика 1,2 на 2025-26 уч.год</t>
  </si>
  <si>
    <t>Информатика 1</t>
  </si>
  <si>
    <t>Информатика 2</t>
  </si>
  <si>
    <t>Кому читает</t>
  </si>
  <si>
    <t>Кампус 1</t>
  </si>
  <si>
    <t>ПМИ</t>
  </si>
  <si>
    <t>ИСТ Жайнакова</t>
  </si>
  <si>
    <t>ИЭТ</t>
  </si>
  <si>
    <t>Кампус 2</t>
  </si>
  <si>
    <t>ПИ</t>
  </si>
  <si>
    <t>ИАД</t>
  </si>
  <si>
    <t xml:space="preserve">  </t>
  </si>
  <si>
    <t>ОБИС</t>
  </si>
  <si>
    <t>ИСЭ</t>
  </si>
  <si>
    <t>ВШЭБ</t>
  </si>
  <si>
    <t>Кампус 3</t>
  </si>
  <si>
    <t>КГ-МИ</t>
  </si>
  <si>
    <t>Т</t>
  </si>
  <si>
    <t>НК</t>
  </si>
  <si>
    <t>МК</t>
  </si>
  <si>
    <r>
      <rPr>
        <sz val="9"/>
        <color theme="1"/>
        <rFont val="Times New Roman"/>
        <family val="1"/>
        <charset val="204"/>
      </rPr>
      <t>Теориялык окутуу /</t>
    </r>
    <r>
      <rPr>
        <b/>
        <sz val="9"/>
        <color theme="1"/>
        <rFont val="Times New Roman"/>
        <family val="1"/>
        <charset val="204"/>
      </rPr>
      <t>Теоретическое обуч.</t>
    </r>
  </si>
  <si>
    <r>
      <rPr>
        <sz val="9"/>
        <color theme="1"/>
        <rFont val="Times New Roman"/>
        <family val="1"/>
        <charset val="204"/>
      </rPr>
      <t>Окуу практикасы /</t>
    </r>
    <r>
      <rPr>
        <b/>
        <sz val="9"/>
        <color theme="1"/>
        <rFont val="Times New Roman"/>
        <family val="1"/>
        <charset val="204"/>
      </rPr>
      <t>Учебная практика</t>
    </r>
  </si>
  <si>
    <r>
      <t>Учурдагы көзөмөл/</t>
    </r>
    <r>
      <rPr>
        <b/>
        <sz val="9"/>
        <color theme="1"/>
        <rFont val="Times New Roman"/>
        <family val="1"/>
        <charset val="204"/>
      </rPr>
      <t>Текущий контроль</t>
    </r>
  </si>
  <si>
    <r>
      <rPr>
        <sz val="9"/>
        <color theme="1"/>
        <rFont val="Times New Roman"/>
        <family val="1"/>
        <charset val="204"/>
      </rPr>
      <t>Өндүрүштүк практика /</t>
    </r>
    <r>
      <rPr>
        <b/>
        <sz val="9"/>
        <color theme="1"/>
        <rFont val="Times New Roman"/>
        <family val="1"/>
        <charset val="204"/>
      </rPr>
      <t>Производственная практика</t>
    </r>
  </si>
  <si>
    <r>
      <rPr>
        <sz val="9"/>
        <color theme="1"/>
        <rFont val="Times New Roman"/>
        <family val="1"/>
        <charset val="204"/>
      </rPr>
      <t>Обзордук лекциялар, консультациялар/</t>
    </r>
    <r>
      <rPr>
        <b/>
        <sz val="9"/>
        <color theme="1"/>
        <rFont val="Times New Roman"/>
        <family val="1"/>
        <charset val="204"/>
      </rPr>
      <t xml:space="preserve">Обзорные лекции, </t>
    </r>
  </si>
  <si>
    <t>/Current control</t>
  </si>
  <si>
    <r>
      <rPr>
        <b/>
        <sz val="9"/>
        <color theme="1"/>
        <rFont val="Times New Roman"/>
        <family val="1"/>
        <charset val="204"/>
      </rPr>
      <t>консультации</t>
    </r>
    <r>
      <rPr>
        <sz val="9"/>
        <color theme="1"/>
        <rFont val="Times New Roman"/>
        <family val="1"/>
        <charset val="204"/>
      </rPr>
      <t>/Overview lectures, consultations</t>
    </r>
  </si>
  <si>
    <r>
      <rPr>
        <sz val="9"/>
        <color theme="1"/>
        <rFont val="Times New Roman"/>
        <family val="1"/>
        <charset val="204"/>
      </rPr>
      <t>Сынактык сессия /</t>
    </r>
    <r>
      <rPr>
        <b/>
        <sz val="9"/>
        <color theme="1"/>
        <rFont val="Times New Roman"/>
        <family val="1"/>
        <charset val="204"/>
      </rPr>
      <t>Экзаменационная сессия</t>
    </r>
  </si>
  <si>
    <r>
      <rPr>
        <sz val="9"/>
        <color theme="1"/>
        <rFont val="Times New Roman"/>
        <family val="1"/>
        <charset val="204"/>
      </rPr>
      <t>Квалификация алдындагы  практика/</t>
    </r>
    <r>
      <rPr>
        <b/>
        <sz val="9"/>
        <color theme="1"/>
        <rFont val="Times New Roman"/>
        <family val="1"/>
        <charset val="204"/>
      </rPr>
      <t>Предквалификационная практика</t>
    </r>
  </si>
  <si>
    <r>
      <rPr>
        <sz val="9"/>
        <color theme="1"/>
        <rFont val="Times New Roman"/>
        <family val="1"/>
        <charset val="204"/>
      </rPr>
      <t>Каникулдар/</t>
    </r>
    <r>
      <rPr>
        <b/>
        <sz val="9"/>
        <color theme="1"/>
        <rFont val="Times New Roman"/>
        <family val="1"/>
        <charset val="204"/>
      </rPr>
      <t>Каникулы</t>
    </r>
    <r>
      <rPr>
        <sz val="9"/>
        <color theme="1"/>
        <rFont val="Times New Roman"/>
        <family val="1"/>
        <charset val="204"/>
      </rPr>
      <t>/Vacation</t>
    </r>
  </si>
  <si>
    <r>
      <rPr>
        <sz val="9"/>
        <color theme="1"/>
        <rFont val="Times New Roman"/>
        <family val="1"/>
        <charset val="204"/>
      </rPr>
      <t>БКИ аткаруу/</t>
    </r>
    <r>
      <rPr>
        <b/>
        <sz val="9"/>
        <color theme="1"/>
        <rFont val="Times New Roman"/>
        <family val="1"/>
        <charset val="204"/>
      </rPr>
      <t xml:space="preserve">Выполнение ВКР </t>
    </r>
  </si>
  <si>
    <r>
      <rPr>
        <sz val="9"/>
        <color theme="1"/>
        <rFont val="Times New Roman"/>
        <family val="1"/>
        <charset val="204"/>
      </rPr>
      <t>БКИ коргоо/</t>
    </r>
    <r>
      <rPr>
        <b/>
        <sz val="9"/>
        <color theme="1"/>
        <rFont val="Times New Roman"/>
        <family val="1"/>
        <charset val="204"/>
      </rPr>
      <t xml:space="preserve">Защита ВКР/Рrotection of FQW </t>
    </r>
  </si>
  <si>
    <t>Новогодние каникулы с 1 по 7 января</t>
  </si>
  <si>
    <t>Майские каникулы с 1 по 9 мая</t>
  </si>
  <si>
    <t>ЖАЛПЫ ГУМАНИТАРДЫК ЦИКЛ / ОБЩЕГУМАНИТАРНЫЙ ЦИКЛ / GENERAL HUMANITARIAN CYCLE</t>
  </si>
  <si>
    <r>
      <t xml:space="preserve">КЫРГЫЗ ТИЛИ / </t>
    </r>
    <r>
      <rPr>
        <b/>
        <sz val="16"/>
        <rFont val="Times New Roman"/>
        <family val="1"/>
        <charset val="204"/>
      </rPr>
      <t xml:space="preserve">КЫРГЫЗСКИЙ ЯЗЫК </t>
    </r>
    <r>
      <rPr>
        <sz val="16"/>
        <rFont val="Times New Roman"/>
        <family val="1"/>
        <charset val="204"/>
      </rPr>
      <t xml:space="preserve">/ KYRGYZ LANGUAGE </t>
    </r>
  </si>
  <si>
    <r>
      <t xml:space="preserve">ИШКЕРЛИК ЖАНА ИННОВАЦИЯ / </t>
    </r>
    <r>
      <rPr>
        <b/>
        <sz val="16"/>
        <rFont val="Times New Roman"/>
        <family val="1"/>
        <charset val="204"/>
      </rPr>
      <t>ИННОВАЦИИ И ПРЕДПРИНИМАТЕЛЬСТВО</t>
    </r>
    <r>
      <rPr>
        <sz val="16"/>
        <rFont val="Times New Roman"/>
        <family val="1"/>
        <charset val="204"/>
      </rPr>
      <t xml:space="preserve">  / INNOVATION AND ENTREPRENEURSHIP </t>
    </r>
  </si>
  <si>
    <r>
      <t xml:space="preserve">ЖАШОО КООПСУЗДУГУ (ЖК жана ЭКОЛОГИЯ) / </t>
    </r>
    <r>
      <rPr>
        <b/>
        <sz val="16"/>
        <color theme="1"/>
        <rFont val="Times New Roman"/>
        <family val="1"/>
        <charset val="204"/>
      </rPr>
      <t xml:space="preserve">БЕЗОПАСНОСТЬ ЖИЗНЕДЕЯТЕЛЬНОСТИ (БЖД и ЭКОЛОГИЯ) </t>
    </r>
    <r>
      <rPr>
        <sz val="16"/>
        <color theme="1"/>
        <rFont val="Times New Roman"/>
        <family val="1"/>
        <charset val="204"/>
      </rPr>
      <t>/ LIFE SAFETY (LS &amp; ECOLOGY)</t>
    </r>
  </si>
  <si>
    <t>С1.3.8</t>
  </si>
  <si>
    <t>С1.3.9</t>
  </si>
  <si>
    <t>С1.3.10</t>
  </si>
  <si>
    <t>С1.3.11</t>
  </si>
  <si>
    <t>С1.3.13</t>
  </si>
  <si>
    <t>С1.3.14</t>
  </si>
  <si>
    <t>ЖУМУШ ОРУНУНДА ОКУТУУ ЖАНА ИЛИМИЙ-ИЗИЛДӨӨ ИШИ/ ОБУЧЕНИЕ НА РАБОЧЕМ МЕСТЕ И НАУЧНО-ИССЛЕДОВАТЕЛЬСКАЯ РАБОТА / ON-THE-JOB TRAINING AND RESEARCH</t>
  </si>
  <si>
    <r>
      <rPr>
        <sz val="16"/>
        <color rgb="FF000000"/>
        <rFont val="Times New Roman"/>
        <family val="1"/>
        <charset val="204"/>
      </rPr>
      <t>ЖУМУШ ОРУНУНДА ОКУТУУ ЖАНА ИЛИМИЙ-ИЗИЛДӨӨ ИШИ</t>
    </r>
    <r>
      <rPr>
        <b/>
        <sz val="16"/>
        <color rgb="FF000000"/>
        <rFont val="Times New Roman"/>
        <family val="1"/>
        <charset val="204"/>
      </rPr>
      <t xml:space="preserve">/ ОБУЧЕНИЕ НА РАБОЧЕМ МЕСТЕ И НАУЧНО-ИССЛЕДОВАТЕЛЬСКАЯ РАБОТА / </t>
    </r>
    <r>
      <rPr>
        <sz val="16"/>
        <color rgb="FF000000"/>
        <rFont val="Times New Roman"/>
        <family val="1"/>
        <charset val="204"/>
      </rPr>
      <t>ON-THE-JOB TRAINING AND RESEARCH</t>
    </r>
  </si>
  <si>
    <r>
      <rPr>
        <sz val="16"/>
        <color theme="1"/>
        <rFont val="Times New Roman"/>
        <family val="1"/>
        <charset val="204"/>
      </rPr>
      <t>БҮТҮРҮҮЧҮ КВАЛИФИКАЦИЯЛЫК ИШТИ ДАЯРДОО ЖАНА КОРГОО</t>
    </r>
    <r>
      <rPr>
        <b/>
        <sz val="16"/>
        <color theme="1"/>
        <rFont val="Times New Roman"/>
        <family val="1"/>
        <charset val="204"/>
      </rPr>
      <t xml:space="preserve"> / ПОДГОТОВКА И ЗАЩИТА ВЫПУСКНОЙ КВАЛИФИКАЦИОННОЙ РАБОТЫ / </t>
    </r>
    <r>
      <rPr>
        <sz val="16"/>
        <color theme="1"/>
        <rFont val="Times New Roman"/>
        <family val="1"/>
        <charset val="204"/>
      </rPr>
      <t>PREPARATION AND DEFENCE OF FINAL QUALIFYING WORK</t>
    </r>
  </si>
  <si>
    <r>
      <rPr>
        <sz val="16"/>
        <rFont val="Times New Roman"/>
        <family val="1"/>
        <charset val="204"/>
      </rPr>
      <t>КЫРГЫЗСТАН ТАРЫХЫ</t>
    </r>
    <r>
      <rPr>
        <b/>
        <sz val="16"/>
        <rFont val="Times New Roman"/>
        <family val="1"/>
        <charset val="204"/>
      </rPr>
      <t xml:space="preserve"> / ИСТОРИЯ КЫРГЫЗСТАНА/</t>
    </r>
    <r>
      <rPr>
        <sz val="16"/>
        <rFont val="Times New Roman"/>
        <family val="1"/>
        <charset val="204"/>
      </rPr>
      <t xml:space="preserve"> HISTORY OF KYRGYZSTAN</t>
    </r>
  </si>
  <si>
    <r>
      <rPr>
        <sz val="16"/>
        <rFont val="Times New Roman"/>
        <family val="1"/>
        <charset val="204"/>
      </rPr>
      <t>МАНАС ТААНУУ</t>
    </r>
    <r>
      <rPr>
        <b/>
        <sz val="16"/>
        <rFont val="Times New Roman"/>
        <family val="1"/>
        <charset val="204"/>
      </rPr>
      <t>/ МАНАСОВЕДЕНИЕ/</t>
    </r>
    <r>
      <rPr>
        <sz val="16"/>
        <rFont val="Times New Roman"/>
        <family val="1"/>
        <charset val="204"/>
      </rPr>
      <t xml:space="preserve"> MANAS STUDY</t>
    </r>
  </si>
  <si>
    <r>
      <t xml:space="preserve">ЭКОНОМИКА, УЮШТУРУУ ЖАНА ӨНДҮРҮШТҮ БАШКАРУУ / </t>
    </r>
    <r>
      <rPr>
        <b/>
        <sz val="16"/>
        <color theme="1"/>
        <rFont val="Times New Roman"/>
        <family val="1"/>
        <charset val="204"/>
      </rPr>
      <t xml:space="preserve">ЭКОНОМИКА, ОРГАНИЗАЦИЯ И УПРАВЛЕНИЕ ПРОИЗВОДСТВОМ </t>
    </r>
    <r>
      <rPr>
        <sz val="16"/>
        <color theme="1"/>
        <rFont val="Times New Roman"/>
        <family val="1"/>
        <charset val="204"/>
      </rPr>
      <t>/ ECONOMICS, ORGANIZATION AND PRODUCTION MANAGEMENT</t>
    </r>
  </si>
  <si>
    <r>
      <rPr>
        <sz val="16"/>
        <rFont val="Times New Roman"/>
        <family val="1"/>
        <charset val="204"/>
      </rPr>
      <t>КОММУНИКАЦИЯ ПСИХОЛОГИЯСЫ</t>
    </r>
    <r>
      <rPr>
        <b/>
        <sz val="16"/>
        <rFont val="Times New Roman"/>
        <family val="1"/>
        <charset val="204"/>
      </rPr>
      <t xml:space="preserve"> / ПСИХОЛОГИЯ КОММУНИКАЦИЙ / </t>
    </r>
    <r>
      <rPr>
        <sz val="16"/>
        <rFont val="Times New Roman"/>
        <family val="1"/>
        <charset val="204"/>
      </rPr>
      <t>PSYCHOLOGY OF COMMUNICATIONS</t>
    </r>
  </si>
  <si>
    <r>
      <rPr>
        <sz val="16"/>
        <rFont val="Times New Roman"/>
        <family val="1"/>
        <charset val="204"/>
      </rPr>
      <t>ЧЫГАРМАЧЫЛЫК ОЙ ЖҮГҮРТҮҮ</t>
    </r>
    <r>
      <rPr>
        <b/>
        <sz val="16"/>
        <rFont val="Times New Roman"/>
        <family val="1"/>
        <charset val="204"/>
      </rPr>
      <t xml:space="preserve"> / КРЕАТИВНОЕ МЫШЛЕНИЕ / </t>
    </r>
    <r>
      <rPr>
        <sz val="16"/>
        <rFont val="Times New Roman"/>
        <family val="1"/>
        <charset val="204"/>
      </rPr>
      <t>CREATIVE THINKING</t>
    </r>
  </si>
  <si>
    <r>
      <t xml:space="preserve">ОКУУ ПРАКТИКАСЫ / </t>
    </r>
    <r>
      <rPr>
        <b/>
        <sz val="16"/>
        <color theme="1"/>
        <rFont val="Times New Roman"/>
        <family val="1"/>
        <charset val="204"/>
      </rPr>
      <t xml:space="preserve">УЧЕБНАЯ ПРАКТИКА  </t>
    </r>
    <r>
      <rPr>
        <sz val="16"/>
        <color theme="1"/>
        <rFont val="Times New Roman"/>
        <family val="1"/>
        <charset val="204"/>
      </rPr>
      <t>/ EDUCATIONAL PRACTICE</t>
    </r>
  </si>
  <si>
    <r>
      <t xml:space="preserve">Кыргыз тили , КР тарыхы дисциплиналары боюнча мамлекеттик жыйынтыктоочу аттестация / </t>
    </r>
    <r>
      <rPr>
        <b/>
        <sz val="16"/>
        <color theme="1"/>
        <rFont val="Times New Roman"/>
        <family val="1"/>
        <charset val="204"/>
      </rPr>
      <t xml:space="preserve">Междисциплинарная итоговая государственная аттестация по дисциплинам: Кырг. язык, История КР </t>
    </r>
    <r>
      <rPr>
        <sz val="16"/>
        <color theme="1"/>
        <rFont val="Times New Roman"/>
        <family val="1"/>
        <charset val="204"/>
      </rPr>
      <t>/ Interdisciplinary final state certification in the following disciplines: Kyrgyz language, History of the KR.</t>
    </r>
  </si>
  <si>
    <r>
      <t xml:space="preserve">Адистиги боюнча мамлекеттик сынак / </t>
    </r>
    <r>
      <rPr>
        <b/>
        <sz val="16"/>
        <rFont val="Times New Roman"/>
        <family val="1"/>
        <charset val="204"/>
      </rPr>
      <t>Государственный экзамен по специальности</t>
    </r>
    <r>
      <rPr>
        <sz val="16"/>
        <rFont val="Times New Roman"/>
        <family val="1"/>
        <charset val="204"/>
      </rPr>
      <t xml:space="preserve"> / State exam in the specialty</t>
    </r>
  </si>
  <si>
    <r>
      <t xml:space="preserve">КВАЛИФИКАЦИЯ АЛДЫНДАГЫ ПРАКТИКА / </t>
    </r>
    <r>
      <rPr>
        <b/>
        <sz val="16"/>
        <color theme="1"/>
        <rFont val="Times New Roman"/>
        <family val="1"/>
        <charset val="204"/>
      </rPr>
      <t xml:space="preserve">ПРЕДКВАЛИФИКАЦИОННАЯ ПРАКТИКА </t>
    </r>
    <r>
      <rPr>
        <sz val="16"/>
        <color theme="1"/>
        <rFont val="Times New Roman"/>
        <family val="1"/>
        <charset val="204"/>
      </rPr>
      <t>/ PREQUALIFICATION PRACTICE</t>
    </r>
  </si>
  <si>
    <r>
      <t xml:space="preserve">Бүтүрүүчү квалификациялык ишти коргоо (дипломдук долбоор)/ </t>
    </r>
    <r>
      <rPr>
        <b/>
        <sz val="16"/>
        <rFont val="Times New Roman"/>
        <family val="1"/>
        <charset val="204"/>
      </rPr>
      <t>Защита выпускной квалификационной работы (дипломного проекта)</t>
    </r>
    <r>
      <rPr>
        <sz val="16"/>
        <rFont val="Times New Roman"/>
        <family val="1"/>
        <charset val="204"/>
      </rPr>
      <t xml:space="preserve"> / Protection of final qualifying work (graduation project)</t>
    </r>
  </si>
  <si>
    <r>
      <t xml:space="preserve">ИЛИМИЙ-ИЗИЛДӨӨ ИШИ / </t>
    </r>
    <r>
      <rPr>
        <b/>
        <sz val="16"/>
        <color theme="1"/>
        <rFont val="Times New Roman"/>
        <family val="1"/>
        <charset val="204"/>
      </rPr>
      <t>НАУЧНО-ИССЛЕДОВАТЕЛЬСКАЯ РАБОТА</t>
    </r>
    <r>
      <rPr>
        <sz val="16"/>
        <color theme="1"/>
        <rFont val="Times New Roman"/>
        <family val="1"/>
        <charset val="204"/>
      </rPr>
      <t xml:space="preserve"> / RESEARCH</t>
    </r>
  </si>
  <si>
    <t>Б2.1</t>
  </si>
  <si>
    <t>Б2.2</t>
  </si>
  <si>
    <t>Б2.3</t>
  </si>
  <si>
    <t>Б2.4</t>
  </si>
  <si>
    <r>
      <t xml:space="preserve">ИЛИМИЙ-ИЗИЛДӨӨ ИШИ / </t>
    </r>
    <r>
      <rPr>
        <b/>
        <sz val="16"/>
        <color theme="1"/>
        <rFont val="Times New Roman"/>
        <family val="1"/>
        <charset val="204"/>
      </rPr>
      <t>НАУЧНО-ИССЛЕДОВАТЕЛЬСКАЯ РАБОТА</t>
    </r>
    <r>
      <rPr>
        <sz val="16"/>
        <color theme="1"/>
        <rFont val="Times New Roman"/>
        <family val="1"/>
        <charset val="204"/>
      </rPr>
      <t xml:space="preserve"> / RESEARCH </t>
    </r>
    <r>
      <rPr>
        <i/>
        <sz val="16"/>
        <color theme="1"/>
        <rFont val="Times New Roman"/>
        <family val="1"/>
        <charset val="204"/>
      </rPr>
      <t>(64 часа в течение 2-х нед. после прохождения предквалификационной практики )</t>
    </r>
  </si>
  <si>
    <r>
      <t xml:space="preserve">ӨНДҮРҮШТҮК ПРАКТИКА 1,2/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 xml:space="preserve"> 1,2/ PRODUCTION PRACTICE 1,2</t>
    </r>
  </si>
  <si>
    <t>практика /практика /practice</t>
  </si>
  <si>
    <t>Электроника</t>
  </si>
  <si>
    <t>ЭиИКТ</t>
  </si>
  <si>
    <t>710300, 590100</t>
  </si>
  <si>
    <t>690200, 690300, 700300</t>
  </si>
  <si>
    <t>710100, 710500, 700200, 620100</t>
  </si>
  <si>
    <t>5 кр(2:2:0)</t>
  </si>
  <si>
    <t>Основы электроники</t>
  </si>
  <si>
    <t>Экс. ЭЭиИТ</t>
  </si>
  <si>
    <t>Силовая электроника в ЭЭ</t>
  </si>
  <si>
    <r>
      <rPr>
        <b/>
        <sz val="11"/>
        <rFont val="Times New Roman"/>
        <family val="1"/>
        <charset val="204"/>
      </rPr>
      <t>630001</t>
    </r>
    <r>
      <rPr>
        <sz val="11"/>
        <rFont val="Times New Roman"/>
        <family val="1"/>
        <charset val="204"/>
      </rPr>
      <t xml:space="preserve"> Колдонмо геология/</t>
    </r>
    <r>
      <rPr>
        <b/>
        <sz val="11"/>
        <rFont val="Times New Roman"/>
        <family val="1"/>
        <charset val="204"/>
      </rPr>
      <t>Прикладная геология</t>
    </r>
    <r>
      <rPr>
        <sz val="11"/>
        <rFont val="Times New Roman"/>
        <family val="1"/>
        <charset val="204"/>
      </rPr>
      <t>/Applied Geology</t>
    </r>
  </si>
  <si>
    <r>
      <t>Тоо-кен инженер-геологу/</t>
    </r>
    <r>
      <rPr>
        <b/>
        <sz val="11"/>
        <rFont val="Times New Roman"/>
        <family val="1"/>
        <charset val="204"/>
      </rPr>
      <t>Горный инженер-геолог/</t>
    </r>
    <r>
      <rPr>
        <sz val="11"/>
        <rFont val="Times New Roman"/>
        <family val="1"/>
        <charset val="204"/>
      </rPr>
      <t>Mining engineer-geologist</t>
    </r>
  </si>
  <si>
    <r>
      <t xml:space="preserve">ИНЖЕНЕРДИК ЖАНА КОМПЬЮТЕРДИК ГРАФИКА / </t>
    </r>
    <r>
      <rPr>
        <b/>
        <sz val="16"/>
        <color theme="1"/>
        <rFont val="Times New Roman"/>
        <family val="1"/>
        <charset val="204"/>
      </rPr>
      <t xml:space="preserve">ИНЖЕНЕРНАЯ И КОМПЬЮТЕРНАЯ ГРАФИКА </t>
    </r>
    <r>
      <rPr>
        <sz val="16"/>
        <color theme="1"/>
        <rFont val="Times New Roman"/>
        <family val="1"/>
        <charset val="204"/>
      </rPr>
      <t>/ ENGINEERING AND COMPUTER GRAPHICS</t>
    </r>
  </si>
  <si>
    <t>ИиКГ</t>
  </si>
  <si>
    <r>
      <t>Геодезиянын жана топографиянын негиздери/</t>
    </r>
    <r>
      <rPr>
        <b/>
        <sz val="16"/>
        <rFont val="Times New Roman"/>
        <family val="1"/>
        <charset val="204"/>
      </rPr>
      <t>Основы геодезии и топографии</t>
    </r>
    <r>
      <rPr>
        <sz val="16"/>
        <rFont val="Times New Roman"/>
        <family val="1"/>
        <charset val="204"/>
      </rPr>
      <t>/ Basics of geodesy and topography</t>
    </r>
  </si>
  <si>
    <t>МДиГИСТ</t>
  </si>
  <si>
    <r>
      <t>Теориялык механика</t>
    </r>
    <r>
      <rPr>
        <b/>
        <sz val="16"/>
        <rFont val="Times New Roman"/>
        <family val="1"/>
        <charset val="204"/>
      </rPr>
      <t>/Теоретическая механика</t>
    </r>
    <r>
      <rPr>
        <sz val="16"/>
        <rFont val="Times New Roman"/>
        <family val="1"/>
        <charset val="204"/>
      </rPr>
      <t>/Theoretical mechanics</t>
    </r>
  </si>
  <si>
    <t>МПИ</t>
  </si>
  <si>
    <r>
      <t>Жалпы электротехника жана электроника/</t>
    </r>
    <r>
      <rPr>
        <b/>
        <sz val="16"/>
        <rFont val="Times New Roman"/>
        <family val="1"/>
        <charset val="204"/>
      </rPr>
      <t>Общая электротехника и электроника/</t>
    </r>
    <r>
      <rPr>
        <sz val="16"/>
        <rFont val="Times New Roman"/>
        <family val="1"/>
        <charset val="204"/>
      </rPr>
      <t>General electrical and electronic engineering</t>
    </r>
  </si>
  <si>
    <t>ТОЭ</t>
  </si>
  <si>
    <r>
      <t>Скважиналарды бургулоонун негиздери (к.д.)/</t>
    </r>
    <r>
      <rPr>
        <b/>
        <sz val="16"/>
        <rFont val="Times New Roman"/>
        <family val="1"/>
        <charset val="204"/>
      </rPr>
      <t>Основы бурения скважин(к.пр.)</t>
    </r>
    <r>
      <rPr>
        <sz val="16"/>
        <rFont val="Times New Roman"/>
        <family val="1"/>
        <charset val="204"/>
      </rPr>
      <t>/Basics of well drilling(c.p.)</t>
    </r>
  </si>
  <si>
    <t>ТТР</t>
  </si>
  <si>
    <r>
      <rPr>
        <b/>
        <sz val="16"/>
        <rFont val="Times New Roman"/>
        <family val="1"/>
        <charset val="204"/>
      </rPr>
      <t>Петрография, петрология</t>
    </r>
    <r>
      <rPr>
        <sz val="16"/>
        <rFont val="Times New Roman"/>
        <family val="1"/>
        <charset val="204"/>
      </rPr>
      <t>/Petrography, petrology</t>
    </r>
  </si>
  <si>
    <t>ГПИ</t>
  </si>
  <si>
    <r>
      <t>Стратиграфиянын негиздери/</t>
    </r>
    <r>
      <rPr>
        <b/>
        <sz val="16"/>
        <rFont val="Times New Roman"/>
        <family val="1"/>
        <charset val="204"/>
      </rPr>
      <t>Основы стратиграфии</t>
    </r>
    <r>
      <rPr>
        <sz val="16"/>
        <rFont val="Times New Roman"/>
        <family val="1"/>
        <charset val="204"/>
      </rPr>
      <t>/Basics of stratigraphy</t>
    </r>
  </si>
  <si>
    <r>
      <t>Структуралык геология жана геологиялык карта түзүү (к.иш.)/</t>
    </r>
    <r>
      <rPr>
        <b/>
        <sz val="16"/>
        <rFont val="Times New Roman"/>
        <family val="1"/>
        <charset val="204"/>
      </rPr>
      <t>Структурная геология и геологическое картирование(к.р.)</t>
    </r>
    <r>
      <rPr>
        <sz val="16"/>
        <rFont val="Times New Roman"/>
        <family val="1"/>
        <charset val="204"/>
      </rPr>
      <t>/Structural geology and geological mapping(c.w.)</t>
    </r>
  </si>
  <si>
    <r>
      <t>Метрология, стандартташтыруу жана сертификациялоо/</t>
    </r>
    <r>
      <rPr>
        <b/>
        <sz val="16"/>
        <rFont val="Times New Roman"/>
        <family val="1"/>
        <charset val="204"/>
      </rPr>
      <t>Метрология, стандартизация и сертификация</t>
    </r>
    <r>
      <rPr>
        <sz val="16"/>
        <rFont val="Times New Roman"/>
        <family val="1"/>
        <charset val="204"/>
      </rPr>
      <t>/Metrology, and standardization  and certification</t>
    </r>
  </si>
  <si>
    <t>МиС</t>
  </si>
  <si>
    <r>
      <t>Палеонтологиянын негиздери менен тарыхый геология/</t>
    </r>
    <r>
      <rPr>
        <b/>
        <sz val="16"/>
        <rFont val="Times New Roman"/>
        <family val="1"/>
        <charset val="204"/>
      </rPr>
      <t>Историческая геология с основами палеонтологии</t>
    </r>
    <r>
      <rPr>
        <sz val="16"/>
        <rFont val="Times New Roman"/>
        <family val="1"/>
        <charset val="204"/>
      </rPr>
      <t>/Historical Geology with Basics of Paleontology</t>
    </r>
  </si>
  <si>
    <r>
      <t>Геохимиянын негиздери/</t>
    </r>
    <r>
      <rPr>
        <b/>
        <sz val="16"/>
        <rFont val="Times New Roman"/>
        <family val="1"/>
        <charset val="204"/>
      </rPr>
      <t>Основы геохимии</t>
    </r>
    <r>
      <rPr>
        <sz val="16"/>
        <rFont val="Times New Roman"/>
        <family val="1"/>
        <charset val="204"/>
      </rPr>
      <t>/Basics of geochemistry</t>
    </r>
  </si>
  <si>
    <r>
      <t>Геотектоника жана геодинамика/</t>
    </r>
    <r>
      <rPr>
        <b/>
        <sz val="16"/>
        <rFont val="Times New Roman"/>
        <family val="1"/>
        <charset val="204"/>
      </rPr>
      <t>Геотектоника и геодинамика</t>
    </r>
    <r>
      <rPr>
        <sz val="16"/>
        <rFont val="Times New Roman"/>
        <family val="1"/>
        <charset val="204"/>
      </rPr>
      <t>/Geotectonics and geodynamics</t>
    </r>
  </si>
  <si>
    <r>
      <t>Жердин физикасы жана кендерди чалгындоо үчүн издөөнүн геофизикалык ыкмалары/</t>
    </r>
    <r>
      <rPr>
        <b/>
        <sz val="16"/>
        <rFont val="Times New Roman"/>
        <family val="1"/>
        <charset val="204"/>
      </rPr>
      <t>Физика Земли и геофизические методы поисков разведки МПИ</t>
    </r>
    <r>
      <rPr>
        <sz val="16"/>
        <rFont val="Times New Roman"/>
        <family val="1"/>
        <charset val="204"/>
      </rPr>
      <t>/Рhysics of the earth and Geophysical methods of prospecting for exploration of mineral deposits</t>
    </r>
  </si>
  <si>
    <r>
      <t>Гидрогеология жана инженердик геология/</t>
    </r>
    <r>
      <rPr>
        <b/>
        <sz val="16"/>
        <rFont val="Times New Roman"/>
        <family val="1"/>
        <charset val="204"/>
      </rPr>
      <t>Гидрогеология и инженерная геология</t>
    </r>
    <r>
      <rPr>
        <sz val="16"/>
        <rFont val="Times New Roman"/>
        <family val="1"/>
        <charset val="204"/>
      </rPr>
      <t>/Hydrogeology and engineering geology</t>
    </r>
  </si>
  <si>
    <t>ВНРГ</t>
  </si>
  <si>
    <r>
      <rPr>
        <b/>
        <sz val="16"/>
        <rFont val="Times New Roman"/>
        <family val="1"/>
        <charset val="204"/>
      </rPr>
      <t>Литология</t>
    </r>
    <r>
      <rPr>
        <sz val="16"/>
        <rFont val="Times New Roman"/>
        <family val="1"/>
        <charset val="204"/>
      </rPr>
      <t>/Lithology</t>
    </r>
  </si>
  <si>
    <r>
      <t>Адистикке киришүү/</t>
    </r>
    <r>
      <rPr>
        <b/>
        <sz val="16"/>
        <rFont val="Times New Roman"/>
        <family val="1"/>
        <charset val="204"/>
      </rPr>
      <t>Введение в специализацию</t>
    </r>
    <r>
      <rPr>
        <sz val="16"/>
        <rFont val="Times New Roman"/>
        <family val="1"/>
        <charset val="204"/>
      </rPr>
      <t>/Introduction to Specialization</t>
    </r>
  </si>
  <si>
    <r>
      <t>Жер казынасын пайдалануунун укуктук негиздери/</t>
    </r>
    <r>
      <rPr>
        <b/>
        <sz val="16"/>
        <rFont val="Times New Roman"/>
        <family val="1"/>
        <charset val="204"/>
      </rPr>
      <t>Правовые основы недропользования</t>
    </r>
    <r>
      <rPr>
        <sz val="16"/>
        <rFont val="Times New Roman"/>
        <family val="1"/>
        <charset val="204"/>
      </rPr>
      <t>/Legal basiсs for subsoil use</t>
    </r>
  </si>
  <si>
    <r>
      <t>Пайдалуу кендер жөнүндөгү окуунун негиздери/</t>
    </r>
    <r>
      <rPr>
        <b/>
        <sz val="16"/>
        <rFont val="Times New Roman"/>
        <family val="1"/>
        <charset val="204"/>
      </rPr>
      <t>Основы учения о полезных ископаемых</t>
    </r>
    <r>
      <rPr>
        <sz val="16"/>
        <rFont val="Times New Roman"/>
        <family val="1"/>
        <charset val="204"/>
      </rPr>
      <t>/Basics of the doctrine of minerals</t>
    </r>
  </si>
  <si>
    <r>
      <t>Формациялык анализ/</t>
    </r>
    <r>
      <rPr>
        <b/>
        <sz val="16"/>
        <rFont val="Times New Roman"/>
        <family val="1"/>
        <charset val="204"/>
      </rPr>
      <t>Формационный анализ</t>
    </r>
    <r>
      <rPr>
        <sz val="16"/>
        <rFont val="Times New Roman"/>
        <family val="1"/>
        <charset val="204"/>
      </rPr>
      <t>/Formational analysis</t>
    </r>
  </si>
  <si>
    <r>
      <t>Геофизикалык маалыматтарды интерпретациялоо/</t>
    </r>
    <r>
      <rPr>
        <b/>
        <sz val="16"/>
        <rFont val="Times New Roman"/>
        <family val="1"/>
        <charset val="204"/>
      </rPr>
      <t>Интерпретация геофизических данных</t>
    </r>
    <r>
      <rPr>
        <sz val="16"/>
        <rFont val="Times New Roman"/>
        <family val="1"/>
        <charset val="204"/>
      </rPr>
      <t>/Interpretation of geophysical data</t>
    </r>
  </si>
  <si>
    <r>
      <t>Пайдалуу кендердин геологиялык документтөө жана үлгүлөрүн алуу ыкмалары/</t>
    </r>
    <r>
      <rPr>
        <b/>
        <sz val="16"/>
        <rFont val="Times New Roman"/>
        <family val="1"/>
        <charset val="204"/>
      </rPr>
      <t>Геологическая документация и способы опробования МПИ</t>
    </r>
    <r>
      <rPr>
        <sz val="16"/>
        <rFont val="Times New Roman"/>
        <family val="1"/>
        <charset val="204"/>
      </rPr>
      <t>/Geological documentation and sampling methods for mineral deposits</t>
    </r>
  </si>
  <si>
    <r>
      <t>Металлогения жана жергиликтуу прогноз/</t>
    </r>
    <r>
      <rPr>
        <b/>
        <sz val="16"/>
        <rFont val="Times New Roman"/>
        <family val="1"/>
        <charset val="204"/>
      </rPr>
      <t>Металлогения и локальный прогноз</t>
    </r>
    <r>
      <rPr>
        <sz val="16"/>
        <rFont val="Times New Roman"/>
        <family val="1"/>
        <charset val="204"/>
      </rPr>
      <t>/Metallogeny and local forecast</t>
    </r>
  </si>
  <si>
    <r>
      <t>Пайдалуу кендердин өнөр жай түрлөрү (рудалык,)/</t>
    </r>
    <r>
      <rPr>
        <b/>
        <sz val="16"/>
        <rFont val="Times New Roman"/>
        <family val="1"/>
        <charset val="204"/>
      </rPr>
      <t>Промышленные типы месторождений полезных ископаемых(рудные)</t>
    </r>
    <r>
      <rPr>
        <sz val="16"/>
        <rFont val="Times New Roman"/>
        <family val="1"/>
        <charset val="204"/>
      </rPr>
      <t>/Industrial types of mineral deposits (ore)</t>
    </r>
  </si>
  <si>
    <r>
      <t>Кендерди болжолдоо жана издөө/</t>
    </r>
    <r>
      <rPr>
        <b/>
        <sz val="16"/>
        <rFont val="Times New Roman"/>
        <family val="1"/>
        <charset val="204"/>
      </rPr>
      <t>Прогнозирование и поиски МПИ</t>
    </r>
    <r>
      <rPr>
        <sz val="16"/>
        <rFont val="Times New Roman"/>
        <family val="1"/>
        <charset val="204"/>
      </rPr>
      <t>/Forecasting and prospecting for mineral deposits</t>
    </r>
  </si>
  <si>
    <r>
      <t>Аймактык геология/</t>
    </r>
    <r>
      <rPr>
        <b/>
        <sz val="16"/>
        <rFont val="Times New Roman"/>
        <family val="1"/>
        <charset val="204"/>
      </rPr>
      <t>Региональная геология</t>
    </r>
    <r>
      <rPr>
        <sz val="16"/>
        <rFont val="Times New Roman"/>
        <family val="1"/>
        <charset val="204"/>
      </rPr>
      <t>/Regional geology</t>
    </r>
  </si>
  <si>
    <r>
      <t>Тянь-Шандын геологиясы жана пайдалуу кендери/</t>
    </r>
    <r>
      <rPr>
        <b/>
        <sz val="16"/>
        <rFont val="Times New Roman"/>
        <family val="1"/>
        <charset val="204"/>
      </rPr>
      <t>Геология и полезные ископаемые Тянь-Шаня</t>
    </r>
    <r>
      <rPr>
        <sz val="16"/>
        <rFont val="Times New Roman"/>
        <family val="1"/>
        <charset val="204"/>
      </rPr>
      <t>/Geology and minerals of the Tien Shan</t>
    </r>
  </si>
  <si>
    <r>
      <t>Геологиялык чалгындоо технологиясынын негиздери/</t>
    </r>
    <r>
      <rPr>
        <b/>
        <sz val="16"/>
        <rFont val="Times New Roman"/>
        <family val="1"/>
        <charset val="204"/>
      </rPr>
      <t>Основы технологии геологоразведочных работ</t>
    </r>
    <r>
      <rPr>
        <sz val="16"/>
        <rFont val="Times New Roman"/>
        <family val="1"/>
        <charset val="204"/>
      </rPr>
      <t>/Basics of exploration technology</t>
    </r>
  </si>
  <si>
    <r>
      <t>Пайдалуу кендерди чалгындоо жана геологиялык-экономикалык баалоо (к.д.)/</t>
    </r>
    <r>
      <rPr>
        <b/>
        <sz val="16"/>
        <rFont val="Times New Roman"/>
        <family val="1"/>
        <charset val="204"/>
      </rPr>
      <t>Разведка и геолого-экономическая оценка месторождений полезных ископаемых(к.п.)</t>
    </r>
    <r>
      <rPr>
        <sz val="16"/>
        <rFont val="Times New Roman"/>
        <family val="1"/>
        <charset val="204"/>
      </rPr>
      <t xml:space="preserve">/Exploration and geological and economic evaluation of mineral deposits (c.р.)
</t>
    </r>
  </si>
  <si>
    <r>
      <t>Кыргызстандын минералдык-сырьелук базасы/</t>
    </r>
    <r>
      <rPr>
        <b/>
        <sz val="16"/>
        <rFont val="Times New Roman"/>
        <family val="1"/>
        <charset val="204"/>
      </rPr>
      <t>Минерально-сырьевая база Кыргызстана</t>
    </r>
    <r>
      <rPr>
        <sz val="16"/>
        <rFont val="Times New Roman"/>
        <family val="1"/>
        <charset val="204"/>
      </rPr>
      <t>/Mineral resource base of Kyrgyzstan</t>
    </r>
  </si>
  <si>
    <r>
      <t>Практикалык петрология/</t>
    </r>
    <r>
      <rPr>
        <b/>
        <sz val="16"/>
        <rFont val="Times New Roman"/>
        <family val="1"/>
        <charset val="204"/>
      </rPr>
      <t>Практическая петрология</t>
    </r>
    <r>
      <rPr>
        <sz val="16"/>
        <rFont val="Times New Roman"/>
        <family val="1"/>
        <charset val="204"/>
      </rPr>
      <t>/Practical petrology</t>
    </r>
  </si>
  <si>
    <r>
      <t>Минералдык-ресурстук базаны баалоо методикасы/</t>
    </r>
    <r>
      <rPr>
        <b/>
        <sz val="16"/>
        <rFont val="Times New Roman"/>
        <family val="1"/>
        <charset val="204"/>
      </rPr>
      <t>Методика оценки минерльно-сырьевой базы</t>
    </r>
    <r>
      <rPr>
        <sz val="16"/>
        <rFont val="Times New Roman"/>
        <family val="1"/>
        <charset val="204"/>
      </rPr>
      <t>/
Methodology for assessing the mineral resource base</t>
    </r>
  </si>
  <si>
    <r>
      <t>Тоо өнөр жай геологиясынын негиздери</t>
    </r>
    <r>
      <rPr>
        <b/>
        <sz val="16"/>
        <rFont val="Times New Roman"/>
        <family val="1"/>
        <charset val="204"/>
      </rPr>
      <t>/Основы горно-промышленной геологии/</t>
    </r>
    <r>
      <rPr>
        <sz val="16"/>
        <rFont val="Times New Roman"/>
        <family val="1"/>
        <charset val="204"/>
      </rPr>
      <t>Basics of Mining industrial geology</t>
    </r>
  </si>
  <si>
    <r>
      <t>Аралыктан карта түзүү ыкмалары/</t>
    </r>
    <r>
      <rPr>
        <b/>
        <sz val="16"/>
        <rFont val="Times New Roman"/>
        <family val="1"/>
        <charset val="204"/>
      </rPr>
      <t>Дистанционные методы картирования</t>
    </r>
    <r>
      <rPr>
        <sz val="16"/>
        <rFont val="Times New Roman"/>
        <family val="1"/>
        <charset val="204"/>
      </rPr>
      <t>/Remote mapping methods</t>
    </r>
  </si>
  <si>
    <r>
      <t>Геологиядагы ГИС/</t>
    </r>
    <r>
      <rPr>
        <b/>
        <sz val="16"/>
        <rFont val="Times New Roman"/>
        <family val="1"/>
        <charset val="204"/>
      </rPr>
      <t>ГИС в геологии</t>
    </r>
    <r>
      <rPr>
        <sz val="16"/>
        <rFont val="Times New Roman"/>
        <family val="1"/>
        <charset val="204"/>
      </rPr>
      <t>/GIS in geology</t>
    </r>
  </si>
  <si>
    <r>
      <t xml:space="preserve">Окуу геологиялык картага түшүрүү  практика / </t>
    </r>
    <r>
      <rPr>
        <b/>
        <sz val="16"/>
        <rFont val="Times New Roman"/>
        <family val="1"/>
        <charset val="204"/>
      </rPr>
      <t xml:space="preserve">Учебная геолого-съемочная практика </t>
    </r>
    <r>
      <rPr>
        <sz val="16"/>
        <rFont val="Times New Roman"/>
        <family val="1"/>
        <charset val="204"/>
      </rPr>
      <t>/ Educational geological survey practice</t>
    </r>
  </si>
  <si>
    <r>
      <t xml:space="preserve">ӨНДҮРҮШТҮК ПРАКТИКА 1/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 xml:space="preserve"> 1/ PRODUCTION PRACTICE 1</t>
    </r>
  </si>
  <si>
    <r>
      <t>Окуу геологиялык практика/</t>
    </r>
    <r>
      <rPr>
        <b/>
        <sz val="14"/>
        <rFont val="Times New Roman"/>
        <family val="1"/>
        <charset val="204"/>
      </rPr>
      <t>Учебная геологическая практика/</t>
    </r>
    <r>
      <rPr>
        <sz val="14"/>
        <rFont val="Times New Roman"/>
        <family val="1"/>
        <charset val="204"/>
      </rPr>
      <t>Educational geological practice</t>
    </r>
  </si>
  <si>
    <r>
      <t>Окуу геодезиялык практика/</t>
    </r>
    <r>
      <rPr>
        <b/>
        <sz val="14"/>
        <rFont val="Times New Roman"/>
        <family val="1"/>
        <charset val="204"/>
      </rPr>
      <t>Учебная геодезическая практика/</t>
    </r>
    <r>
      <rPr>
        <sz val="14"/>
        <rFont val="Times New Roman"/>
        <family val="1"/>
        <charset val="204"/>
      </rPr>
      <t>Educational geodetic practice</t>
    </r>
  </si>
  <si>
    <r>
      <t xml:space="preserve">ӨНДҮРҮШТҮК ПРАКТИКА 2/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>2/ PRODUCTION PRACTICE 2</t>
    </r>
  </si>
  <si>
    <r>
      <rPr>
        <sz val="14"/>
        <rFont val="Times New Roman"/>
        <family val="1"/>
        <charset val="204"/>
      </rPr>
      <t>Окуу тоо-кен бургулоо практика</t>
    </r>
    <r>
      <rPr>
        <b/>
        <sz val="14"/>
        <rFont val="Times New Roman"/>
        <family val="1"/>
        <charset val="204"/>
      </rPr>
      <t xml:space="preserve"> /Учебная горно-буровая практика/</t>
    </r>
    <r>
      <rPr>
        <sz val="14"/>
        <rFont val="Times New Roman"/>
        <family val="1"/>
        <charset val="204"/>
      </rPr>
      <t>Educational mining and drilling practice</t>
    </r>
  </si>
  <si>
    <r>
      <t>Кристаллография жана минералогия/</t>
    </r>
    <r>
      <rPr>
        <b/>
        <sz val="16"/>
        <rFont val="Times New Roman"/>
        <family val="1"/>
        <charset val="204"/>
      </rPr>
      <t>Кристаллография и минералогия</t>
    </r>
    <r>
      <rPr>
        <sz val="16"/>
        <rFont val="Times New Roman"/>
        <family val="1"/>
        <charset val="204"/>
      </rPr>
      <t>/Crystallography and mineralogy</t>
    </r>
  </si>
  <si>
    <r>
      <t>Жалпы геология/</t>
    </r>
    <r>
      <rPr>
        <b/>
        <sz val="16"/>
        <rFont val="Times New Roman"/>
        <family val="1"/>
        <charset val="204"/>
      </rPr>
      <t>Общая геология</t>
    </r>
    <r>
      <rPr>
        <sz val="16"/>
        <rFont val="Times New Roman"/>
        <family val="1"/>
        <charset val="204"/>
      </rPr>
      <t>/General geology</t>
    </r>
  </si>
  <si>
    <t>С1.3.П1</t>
  </si>
  <si>
    <t>С1.3.П2</t>
  </si>
  <si>
    <r>
      <t>Геологиялык маселелерди чечүү үчүн компьютердик технологиянын негиздери (Mapinfo, AutoCAD)/</t>
    </r>
    <r>
      <rPr>
        <b/>
        <sz val="16"/>
        <rFont val="Times New Roman"/>
        <family val="1"/>
        <charset val="204"/>
      </rPr>
      <t>Основы компьютерных технологий решения геологических задач (Mapinfo, AutoCAD)</t>
    </r>
    <r>
      <rPr>
        <sz val="16"/>
        <rFont val="Times New Roman"/>
        <family val="1"/>
        <charset val="204"/>
      </rPr>
      <t>/Basics of computer technology for solving geological problems Mapinfo, AutoCAD)</t>
    </r>
  </si>
  <si>
    <r>
      <rPr>
        <b/>
        <sz val="16"/>
        <rFont val="Times New Roman"/>
        <family val="1"/>
        <charset val="204"/>
      </rPr>
      <t>Петрография, литология</t>
    </r>
    <r>
      <rPr>
        <sz val="16"/>
        <rFont val="Times New Roman"/>
        <family val="1"/>
        <charset val="204"/>
      </rPr>
      <t>/Petrography, lithology</t>
    </r>
  </si>
  <si>
    <r>
      <t>Рудалык минералогия/</t>
    </r>
    <r>
      <rPr>
        <b/>
        <sz val="16"/>
        <rFont val="Times New Roman"/>
        <family val="1"/>
        <charset val="204"/>
      </rPr>
      <t>Рудная минералогия</t>
    </r>
    <r>
      <rPr>
        <sz val="16"/>
        <rFont val="Times New Roman"/>
        <family val="1"/>
        <charset val="204"/>
      </rPr>
      <t>/Genetic mineralogy</t>
    </r>
  </si>
  <si>
    <t>С1.3.7</t>
  </si>
  <si>
    <r>
      <t>Минералдык сырьену инженердик камсыздоо/</t>
    </r>
    <r>
      <rPr>
        <b/>
        <sz val="16"/>
        <rFont val="Times New Roman"/>
        <family val="1"/>
        <charset val="204"/>
      </rPr>
      <t>Инженерное обеспечение минерального сырья</t>
    </r>
    <r>
      <rPr>
        <sz val="16"/>
        <rFont val="Times New Roman"/>
        <family val="1"/>
        <charset val="204"/>
      </rPr>
      <t>/Engineering support for mineral raw materials</t>
    </r>
  </si>
  <si>
    <t>Тоо-кен өндүрүшүнүн негиздери/Основы горного дела/Fundamentals of Mining</t>
  </si>
  <si>
    <t>С1.3.15</t>
  </si>
  <si>
    <t>С1.3.19</t>
  </si>
  <si>
    <t>С1.3.20</t>
  </si>
  <si>
    <t>С1.3.П9</t>
  </si>
  <si>
    <t>С1.3.П10</t>
  </si>
  <si>
    <t>С1.3.В3</t>
  </si>
  <si>
    <t>С1.3.В4</t>
  </si>
  <si>
    <t>С1.3.П11</t>
  </si>
  <si>
    <t>С1.3.1</t>
  </si>
  <si>
    <t>С1.3.12</t>
  </si>
  <si>
    <t>С1.3.16</t>
  </si>
  <si>
    <t>ОБ башчысы / Начальник УE / Head of ED_____________</t>
  </si>
  <si>
    <t>ОУКтун төрайымы / Председатель УМК /</t>
  </si>
  <si>
    <t>ПКГкафедрасынын башчысы / Заведующий кафедрой "ГПИ"/ Толобаева Н.Т.</t>
  </si>
  <si>
    <t xml:space="preserve">The head of Department "GOM" Tolobaeva N.  </t>
  </si>
  <si>
    <t>"Кендердин геологиясы"/"Рудничная геология"/"Mine geology"</t>
  </si>
  <si>
    <t>С1.3.17</t>
  </si>
  <si>
    <t>С1.3.18</t>
  </si>
  <si>
    <r>
      <t xml:space="preserve"> Баштапкы, топурак жана техногендик кендердин геологиясы/</t>
    </r>
    <r>
      <rPr>
        <b/>
        <sz val="16"/>
        <rFont val="Times New Roman"/>
        <family val="1"/>
        <charset val="204"/>
      </rPr>
      <t>Геология коренных, россыпных и техногенных месторождений</t>
    </r>
    <r>
      <rPr>
        <sz val="16"/>
        <rFont val="Times New Roman"/>
        <family val="1"/>
        <charset val="204"/>
      </rPr>
      <t>/Geology of primary, placer and man-made deposits</t>
    </r>
  </si>
  <si>
    <r>
      <t>Кендер геологиясы/</t>
    </r>
    <r>
      <rPr>
        <b/>
        <sz val="16"/>
        <rFont val="Times New Roman"/>
        <family val="1"/>
        <charset val="204"/>
      </rPr>
      <t>Рудничная геология</t>
    </r>
    <r>
      <rPr>
        <sz val="16"/>
        <rFont val="Times New Roman"/>
        <family val="1"/>
        <charset val="204"/>
      </rPr>
      <t>/Mine geology</t>
    </r>
  </si>
  <si>
    <t>Рудаларды изилдөөнүн лабораториялык ыкмалары (к.иш.)/Лабораторные методы исследования руд (к.р.)/Laboratory methods for the study of ores (c.w.)</t>
  </si>
  <si>
    <t xml:space="preserve">The head of Department "GOM"  Tolobaeva N/  </t>
  </si>
  <si>
    <t>ОУКтун төраймы / Председатель УМК /</t>
  </si>
  <si>
    <t xml:space="preserve">ПКГкафедрасынын башчысы / Заведующий кафедрой "ГПИ"/Толобаева Н.Т. </t>
  </si>
  <si>
    <r>
      <t>Генетикалык минералогия/</t>
    </r>
    <r>
      <rPr>
        <b/>
        <sz val="16"/>
        <rFont val="Times New Roman"/>
        <family val="1"/>
        <charset val="204"/>
      </rPr>
      <t>Генетическая минералогия</t>
    </r>
    <r>
      <rPr>
        <sz val="16"/>
        <rFont val="Times New Roman"/>
        <family val="1"/>
        <charset val="204"/>
      </rPr>
      <t>/Genetic mineralogy</t>
    </r>
  </si>
  <si>
    <t>КЫРГЫЗ РЕСПУБЛИКАСЫНЫН ИЛИМ, ЖОГОРКУ БИЛИМ БЕРУУ ЖАНА ИННОВАЦИЯЛАР МИНИСТРЛИГИ/ МИНИСТЕРСТВО НАУКИ, ВЫСШЕГО ОБРАЗОВАНИЯ И ИННОВАЦИЙ КЫРГЫЗСКОЙ РЕСПУБЛИКИ/ MINISTRI OF SCIENCE,  HIGHER EDUCATION AND  INNOVATION OF THE KYRGYZ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</si>
</sst>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"/>
  </numFmts>
  <fonts count="102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7"/>
      <name val="Arial Cyr"/>
      <family val="2"/>
      <charset val="204"/>
    </font>
    <font>
      <b/>
      <i/>
      <sz val="14"/>
      <name val="Arial Cyr"/>
      <family val="2"/>
      <charset val="204"/>
    </font>
    <font>
      <i/>
      <sz val="18"/>
      <name val="Arial Cyr"/>
      <charset val="204"/>
    </font>
    <font>
      <b/>
      <sz val="20"/>
      <name val="Arial Cyr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4"/>
      <color indexed="12"/>
      <name val="Arial"/>
      <family val="2"/>
      <charset val="204"/>
    </font>
    <font>
      <b/>
      <i/>
      <sz val="7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4"/>
      <color theme="1"/>
      <name val="&quot;Times New Roman&quot;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perscript"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Calibri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i/>
      <sz val="16"/>
      <color theme="1"/>
      <name val="Times New Roman"/>
      <family val="1"/>
      <charset val="204"/>
    </font>
    <font>
      <sz val="8"/>
      <name val="Arial Cyr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Grid"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FF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8D8D8"/>
      </patternFill>
    </fill>
  </fills>
  <borders count="1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41" fillId="0" borderId="0" applyNumberFormat="0" applyFont="0" applyFill="0" applyBorder="0" applyAlignment="0" applyProtection="0">
      <alignment vertical="top"/>
    </xf>
    <xf numFmtId="0" fontId="1" fillId="0" borderId="0"/>
    <xf numFmtId="0" fontId="28" fillId="0" borderId="0" applyNumberFormat="0" applyFont="0" applyFill="0" applyBorder="0" applyAlignment="0" applyProtection="0">
      <alignment vertical="top"/>
    </xf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64" fillId="0" borderId="0"/>
  </cellStyleXfs>
  <cellXfs count="1036">
    <xf numFmtId="0" fontId="0" fillId="0" borderId="0" xfId="0"/>
    <xf numFmtId="0" fontId="40" fillId="24" borderId="0" xfId="0" applyFont="1" applyFill="1"/>
    <xf numFmtId="0" fontId="8" fillId="24" borderId="0" xfId="38" applyFont="1" applyFill="1"/>
    <xf numFmtId="0" fontId="3" fillId="24" borderId="0" xfId="37" applyNumberFormat="1" applyFont="1" applyFill="1" applyBorder="1" applyAlignment="1" applyProtection="1">
      <alignment vertical="top"/>
    </xf>
    <xf numFmtId="0" fontId="2" fillId="24" borderId="0" xfId="39" applyNumberFormat="1" applyFont="1" applyFill="1" applyBorder="1" applyAlignment="1"/>
    <xf numFmtId="0" fontId="28" fillId="24" borderId="0" xfId="39" applyNumberFormat="1" applyFill="1" applyBorder="1" applyAlignment="1"/>
    <xf numFmtId="0" fontId="32" fillId="24" borderId="0" xfId="39" applyNumberFormat="1" applyFont="1" applyFill="1" applyBorder="1" applyAlignment="1"/>
    <xf numFmtId="0" fontId="33" fillId="24" borderId="0" xfId="39" applyNumberFormat="1" applyFont="1" applyFill="1" applyBorder="1" applyAlignment="1">
      <alignment horizontal="left" indent="7"/>
    </xf>
    <xf numFmtId="0" fontId="33" fillId="24" borderId="0" xfId="39" applyNumberFormat="1" applyFont="1" applyFill="1" applyBorder="1" applyAlignment="1"/>
    <xf numFmtId="0" fontId="34" fillId="24" borderId="0" xfId="39" applyNumberFormat="1" applyFont="1" applyFill="1" applyBorder="1" applyAlignment="1"/>
    <xf numFmtId="0" fontId="28" fillId="24" borderId="0" xfId="39" applyNumberFormat="1" applyFill="1" applyAlignment="1"/>
    <xf numFmtId="0" fontId="28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Border="1" applyAlignment="1" applyProtection="1">
      <alignment vertical="top"/>
    </xf>
    <xf numFmtId="0" fontId="3" fillId="24" borderId="0" xfId="39" applyNumberFormat="1" applyFont="1" applyFill="1" applyBorder="1" applyAlignment="1" applyProtection="1">
      <alignment vertical="top"/>
    </xf>
    <xf numFmtId="0" fontId="6" fillId="24" borderId="0" xfId="39" applyFont="1" applyFill="1" applyAlignment="1"/>
    <xf numFmtId="0" fontId="5" fillId="24" borderId="0" xfId="39" applyFont="1" applyFill="1" applyAlignment="1"/>
    <xf numFmtId="0" fontId="6" fillId="24" borderId="0" xfId="39" applyNumberFormat="1" applyFont="1" applyFill="1" applyBorder="1" applyAlignment="1">
      <alignment horizontal="center"/>
    </xf>
    <xf numFmtId="0" fontId="47" fillId="24" borderId="0" xfId="39" applyNumberFormat="1" applyFont="1" applyFill="1" applyBorder="1" applyAlignment="1" applyProtection="1">
      <alignment vertical="top"/>
    </xf>
    <xf numFmtId="0" fontId="47" fillId="24" borderId="0" xfId="39" applyFont="1" applyFill="1" applyAlignment="1"/>
    <xf numFmtId="0" fontId="5" fillId="24" borderId="0" xfId="0" applyFont="1" applyFill="1"/>
    <xf numFmtId="0" fontId="5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 vertical="center"/>
    </xf>
    <xf numFmtId="0" fontId="5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Alignment="1"/>
    <xf numFmtId="0" fontId="5" fillId="24" borderId="0" xfId="39" applyNumberFormat="1" applyFont="1" applyFill="1" applyAlignment="1">
      <alignment horizontal="center" vertical="center"/>
    </xf>
    <xf numFmtId="0" fontId="5" fillId="24" borderId="0" xfId="39" applyNumberFormat="1" applyFont="1" applyFill="1" applyAlignment="1">
      <alignment horizontal="left" vertical="center"/>
    </xf>
    <xf numFmtId="0" fontId="5" fillId="24" borderId="0" xfId="0" quotePrefix="1" applyFont="1" applyFill="1" applyAlignment="1">
      <alignment horizontal="center" vertical="center"/>
    </xf>
    <xf numFmtId="0" fontId="6" fillId="24" borderId="0" xfId="0" applyFont="1" applyFill="1"/>
    <xf numFmtId="0" fontId="10" fillId="24" borderId="0" xfId="0" applyFont="1" applyFill="1"/>
    <xf numFmtId="0" fontId="40" fillId="24" borderId="0" xfId="38" applyFont="1" applyFill="1"/>
    <xf numFmtId="0" fontId="50" fillId="24" borderId="0" xfId="0" applyFont="1" applyFill="1"/>
    <xf numFmtId="0" fontId="52" fillId="24" borderId="0" xfId="0" applyFont="1" applyFill="1"/>
    <xf numFmtId="0" fontId="52" fillId="24" borderId="0" xfId="0" applyFont="1" applyFill="1" applyAlignment="1">
      <alignment horizontal="right"/>
    </xf>
    <xf numFmtId="0" fontId="10" fillId="24" borderId="0" xfId="38" applyFont="1" applyFill="1"/>
    <xf numFmtId="0" fontId="40" fillId="24" borderId="0" xfId="38" applyFont="1" applyFill="1" applyAlignment="1">
      <alignment horizontal="left" vertical="center" wrapText="1"/>
    </xf>
    <xf numFmtId="0" fontId="9" fillId="24" borderId="0" xfId="38" applyFont="1" applyFill="1"/>
    <xf numFmtId="0" fontId="10" fillId="24" borderId="0" xfId="0" applyFont="1" applyFill="1" applyAlignment="1">
      <alignment horizontal="left"/>
    </xf>
    <xf numFmtId="0" fontId="10" fillId="24" borderId="0" xfId="38" applyFont="1" applyFill="1" applyAlignment="1">
      <alignment vertical="center" wrapText="1"/>
    </xf>
    <xf numFmtId="0" fontId="9" fillId="24" borderId="40" xfId="0" applyFont="1" applyFill="1" applyBorder="1" applyAlignment="1">
      <alignment horizontal="center" vertical="center"/>
    </xf>
    <xf numFmtId="0" fontId="9" fillId="25" borderId="19" xfId="0" applyFont="1" applyFill="1" applyBorder="1" applyAlignment="1">
      <alignment horizontal="center" vertical="center"/>
    </xf>
    <xf numFmtId="0" fontId="9" fillId="25" borderId="19" xfId="0" quotePrefix="1" applyFont="1" applyFill="1" applyBorder="1" applyAlignment="1">
      <alignment horizontal="center" vertical="center"/>
    </xf>
    <xf numFmtId="0" fontId="9" fillId="24" borderId="19" xfId="0" applyFont="1" applyFill="1" applyBorder="1" applyAlignment="1">
      <alignment horizontal="center" vertical="center"/>
    </xf>
    <xf numFmtId="16" fontId="9" fillId="24" borderId="19" xfId="0" applyNumberFormat="1" applyFont="1" applyFill="1" applyBorder="1" applyAlignment="1">
      <alignment horizontal="left"/>
    </xf>
    <xf numFmtId="0" fontId="8" fillId="24" borderId="40" xfId="0" applyFont="1" applyFill="1" applyBorder="1" applyAlignment="1">
      <alignment horizontal="center" vertical="center" wrapText="1"/>
    </xf>
    <xf numFmtId="0" fontId="38" fillId="27" borderId="14" xfId="39" applyNumberFormat="1" applyFont="1" applyFill="1" applyBorder="1" applyAlignment="1">
      <alignment horizontal="center"/>
    </xf>
    <xf numFmtId="0" fontId="50" fillId="24" borderId="56" xfId="0" applyFont="1" applyFill="1" applyBorder="1" applyAlignment="1">
      <alignment horizontal="center" vertical="center" textRotation="90" wrapText="1"/>
    </xf>
    <xf numFmtId="0" fontId="9" fillId="24" borderId="14" xfId="0" applyFont="1" applyFill="1" applyBorder="1" applyAlignment="1">
      <alignment horizontal="center" vertical="center"/>
    </xf>
    <xf numFmtId="16" fontId="8" fillId="24" borderId="28" xfId="0" applyNumberFormat="1" applyFont="1" applyFill="1" applyBorder="1" applyAlignment="1">
      <alignment horizontal="left" vertical="center"/>
    </xf>
    <xf numFmtId="0" fontId="9" fillId="25" borderId="15" xfId="0" quotePrefix="1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38" xfId="0" quotePrefix="1" applyFont="1" applyFill="1" applyBorder="1" applyAlignment="1">
      <alignment horizontal="center" vertical="center"/>
    </xf>
    <xf numFmtId="0" fontId="9" fillId="24" borderId="15" xfId="0" quotePrefix="1" applyFont="1" applyFill="1" applyBorder="1" applyAlignment="1">
      <alignment horizontal="center" vertical="center"/>
    </xf>
    <xf numFmtId="0" fontId="9" fillId="24" borderId="19" xfId="0" quotePrefix="1" applyFont="1" applyFill="1" applyBorder="1" applyAlignment="1">
      <alignment horizontal="center" vertical="center"/>
    </xf>
    <xf numFmtId="0" fontId="9" fillId="24" borderId="40" xfId="0" quotePrefix="1" applyFont="1" applyFill="1" applyBorder="1" applyAlignment="1">
      <alignment horizontal="center" vertical="center"/>
    </xf>
    <xf numFmtId="0" fontId="9" fillId="25" borderId="40" xfId="0" quotePrefix="1" applyFont="1" applyFill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/>
    </xf>
    <xf numFmtId="0" fontId="9" fillId="25" borderId="46" xfId="0" applyFont="1" applyFill="1" applyBorder="1" applyAlignment="1">
      <alignment horizontal="center" vertical="center"/>
    </xf>
    <xf numFmtId="16" fontId="8" fillId="25" borderId="19" xfId="0" applyNumberFormat="1" applyFont="1" applyFill="1" applyBorder="1" applyAlignment="1">
      <alignment horizontal="left"/>
    </xf>
    <xf numFmtId="1" fontId="9" fillId="25" borderId="19" xfId="0" quotePrefix="1" applyNumberFormat="1" applyFont="1" applyFill="1" applyBorder="1" applyAlignment="1">
      <alignment horizontal="center" vertical="center"/>
    </xf>
    <xf numFmtId="0" fontId="8" fillId="24" borderId="0" xfId="0" applyFont="1" applyFill="1"/>
    <xf numFmtId="16" fontId="8" fillId="24" borderId="28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6" fontId="9" fillId="24" borderId="19" xfId="0" applyNumberFormat="1" applyFont="1" applyFill="1" applyBorder="1" applyAlignment="1">
      <alignment horizontal="left" wrapText="1"/>
    </xf>
    <xf numFmtId="0" fontId="8" fillId="25" borderId="19" xfId="0" applyFont="1" applyFill="1" applyBorder="1" applyAlignment="1">
      <alignment horizontal="center" vertical="center" wrapText="1"/>
    </xf>
    <xf numFmtId="0" fontId="9" fillId="25" borderId="19" xfId="0" quotePrefix="1" applyFont="1" applyFill="1" applyBorder="1" applyAlignment="1">
      <alignment horizontal="center" vertical="center" wrapText="1"/>
    </xf>
    <xf numFmtId="0" fontId="9" fillId="25" borderId="19" xfId="0" applyFont="1" applyFill="1" applyBorder="1" applyAlignment="1">
      <alignment horizontal="center" vertical="center" wrapText="1"/>
    </xf>
    <xf numFmtId="0" fontId="9" fillId="25" borderId="46" xfId="0" applyFont="1" applyFill="1" applyBorder="1" applyAlignment="1">
      <alignment horizontal="center" vertical="center" wrapText="1"/>
    </xf>
    <xf numFmtId="0" fontId="9" fillId="24" borderId="19" xfId="0" applyFont="1" applyFill="1" applyBorder="1" applyAlignment="1">
      <alignment horizontal="center" vertical="center" wrapText="1"/>
    </xf>
    <xf numFmtId="0" fontId="8" fillId="24" borderId="40" xfId="0" quotePrefix="1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16" fontId="8" fillId="25" borderId="19" xfId="0" applyNumberFormat="1" applyFont="1" applyFill="1" applyBorder="1" applyAlignment="1">
      <alignment horizontal="left" wrapText="1"/>
    </xf>
    <xf numFmtId="0" fontId="9" fillId="25" borderId="65" xfId="0" applyFont="1" applyFill="1" applyBorder="1" applyAlignment="1">
      <alignment horizontal="left" wrapText="1"/>
    </xf>
    <xf numFmtId="0" fontId="9" fillId="25" borderId="40" xfId="0" applyFont="1" applyFill="1" applyBorder="1" applyAlignment="1">
      <alignment horizontal="center" vertical="center" wrapText="1"/>
    </xf>
    <xf numFmtId="0" fontId="9" fillId="24" borderId="19" xfId="0" quotePrefix="1" applyFont="1" applyFill="1" applyBorder="1" applyAlignment="1">
      <alignment horizontal="center" vertical="center" wrapText="1"/>
    </xf>
    <xf numFmtId="0" fontId="9" fillId="25" borderId="39" xfId="0" applyFont="1" applyFill="1" applyBorder="1" applyAlignment="1">
      <alignment horizontal="left" wrapText="1"/>
    </xf>
    <xf numFmtId="0" fontId="8" fillId="24" borderId="15" xfId="0" applyFont="1" applyFill="1" applyBorder="1" applyAlignment="1">
      <alignment horizontal="center" vertical="center" wrapText="1"/>
    </xf>
    <xf numFmtId="0" fontId="9" fillId="24" borderId="0" xfId="0" applyFont="1" applyFill="1"/>
    <xf numFmtId="16" fontId="8" fillId="24" borderId="15" xfId="0" applyNumberFormat="1" applyFont="1" applyFill="1" applyBorder="1" applyAlignment="1">
      <alignment horizontal="left"/>
    </xf>
    <xf numFmtId="1" fontId="9" fillId="25" borderId="47" xfId="0" quotePrefix="1" applyNumberFormat="1" applyFont="1" applyFill="1" applyBorder="1" applyAlignment="1">
      <alignment horizontal="center" vertical="center"/>
    </xf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9" fillId="0" borderId="38" xfId="0" quotePrefix="1" applyFont="1" applyBorder="1" applyAlignment="1">
      <alignment horizontal="center" vertical="center"/>
    </xf>
    <xf numFmtId="0" fontId="9" fillId="24" borderId="17" xfId="0" applyFont="1" applyFill="1" applyBorder="1" applyAlignment="1">
      <alignment horizontal="center" vertical="center"/>
    </xf>
    <xf numFmtId="0" fontId="9" fillId="24" borderId="37" xfId="0" applyFont="1" applyFill="1" applyBorder="1" applyAlignment="1">
      <alignment horizontal="center" vertical="center"/>
    </xf>
    <xf numFmtId="0" fontId="9" fillId="24" borderId="36" xfId="0" quotePrefix="1" applyFont="1" applyFill="1" applyBorder="1" applyAlignment="1">
      <alignment horizontal="center" vertical="center"/>
    </xf>
    <xf numFmtId="0" fontId="9" fillId="24" borderId="14" xfId="0" quotePrefix="1" applyFont="1" applyFill="1" applyBorder="1" applyAlignment="1">
      <alignment horizontal="center" vertical="center"/>
    </xf>
    <xf numFmtId="0" fontId="9" fillId="24" borderId="17" xfId="0" quotePrefix="1" applyFont="1" applyFill="1" applyBorder="1" applyAlignment="1">
      <alignment horizontal="center" vertical="center"/>
    </xf>
    <xf numFmtId="0" fontId="9" fillId="24" borderId="18" xfId="0" applyFont="1" applyFill="1" applyBorder="1" applyAlignment="1">
      <alignment horizontal="center" vertical="center"/>
    </xf>
    <xf numFmtId="1" fontId="9" fillId="25" borderId="15" xfId="0" quotePrefix="1" applyNumberFormat="1" applyFont="1" applyFill="1" applyBorder="1" applyAlignment="1">
      <alignment horizontal="center" vertical="center"/>
    </xf>
    <xf numFmtId="0" fontId="9" fillId="24" borderId="18" xfId="0" quotePrefix="1" applyFont="1" applyFill="1" applyBorder="1" applyAlignment="1">
      <alignment horizontal="center" vertical="center"/>
    </xf>
    <xf numFmtId="0" fontId="9" fillId="25" borderId="15" xfId="0" applyFont="1" applyFill="1" applyBorder="1" applyAlignment="1">
      <alignment horizontal="center" vertical="center"/>
    </xf>
    <xf numFmtId="0" fontId="9" fillId="24" borderId="28" xfId="0" quotePrefix="1" applyFont="1" applyFill="1" applyBorder="1" applyAlignment="1">
      <alignment horizontal="center"/>
    </xf>
    <xf numFmtId="0" fontId="8" fillId="24" borderId="38" xfId="0" quotePrefix="1" applyFont="1" applyFill="1" applyBorder="1" applyAlignment="1">
      <alignment horizontal="center"/>
    </xf>
    <xf numFmtId="0" fontId="8" fillId="24" borderId="15" xfId="0" applyFont="1" applyFill="1" applyBorder="1"/>
    <xf numFmtId="0" fontId="8" fillId="0" borderId="26" xfId="0" applyFont="1" applyBorder="1" applyAlignment="1">
      <alignment wrapText="1"/>
    </xf>
    <xf numFmtId="0" fontId="8" fillId="0" borderId="28" xfId="0" applyFont="1" applyBorder="1" applyAlignment="1">
      <alignment horizontal="center" vertical="center"/>
    </xf>
    <xf numFmtId="0" fontId="8" fillId="25" borderId="19" xfId="0" applyFont="1" applyFill="1" applyBorder="1" applyAlignment="1">
      <alignment horizontal="center"/>
    </xf>
    <xf numFmtId="0" fontId="9" fillId="25" borderId="39" xfId="0" quotePrefix="1" applyFont="1" applyFill="1" applyBorder="1" applyAlignment="1">
      <alignment horizontal="center" vertical="center"/>
    </xf>
    <xf numFmtId="0" fontId="9" fillId="25" borderId="46" xfId="0" quotePrefix="1" applyFont="1" applyFill="1" applyBorder="1" applyAlignment="1">
      <alignment horizontal="center" vertical="center"/>
    </xf>
    <xf numFmtId="0" fontId="9" fillId="25" borderId="63" xfId="0" quotePrefix="1" applyFont="1" applyFill="1" applyBorder="1" applyAlignment="1">
      <alignment horizontal="center" vertical="center"/>
    </xf>
    <xf numFmtId="0" fontId="9" fillId="24" borderId="19" xfId="0" quotePrefix="1" applyFont="1" applyFill="1" applyBorder="1" applyAlignment="1">
      <alignment horizontal="center"/>
    </xf>
    <xf numFmtId="0" fontId="8" fillId="24" borderId="40" xfId="0" quotePrefix="1" applyFont="1" applyFill="1" applyBorder="1" applyAlignment="1">
      <alignment horizontal="center"/>
    </xf>
    <xf numFmtId="0" fontId="8" fillId="24" borderId="19" xfId="0" applyFont="1" applyFill="1" applyBorder="1"/>
    <xf numFmtId="0" fontId="9" fillId="0" borderId="40" xfId="0" applyFont="1" applyBorder="1" applyAlignment="1">
      <alignment horizontal="center" vertical="center"/>
    </xf>
    <xf numFmtId="1" fontId="9" fillId="25" borderId="19" xfId="0" applyNumberFormat="1" applyFont="1" applyFill="1" applyBorder="1" applyAlignment="1">
      <alignment horizontal="center" vertical="center"/>
    </xf>
    <xf numFmtId="0" fontId="9" fillId="24" borderId="59" xfId="0" applyFont="1" applyFill="1" applyBorder="1" applyAlignment="1">
      <alignment horizontal="center" vertical="center"/>
    </xf>
    <xf numFmtId="0" fontId="9" fillId="25" borderId="62" xfId="0" quotePrefix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26" borderId="19" xfId="0" applyFont="1" applyFill="1" applyBorder="1" applyAlignment="1">
      <alignment horizontal="center"/>
    </xf>
    <xf numFmtId="0" fontId="9" fillId="26" borderId="40" xfId="0" quotePrefix="1" applyFont="1" applyFill="1" applyBorder="1" applyAlignment="1">
      <alignment horizontal="center" vertical="center"/>
    </xf>
    <xf numFmtId="0" fontId="9" fillId="26" borderId="19" xfId="0" applyFont="1" applyFill="1" applyBorder="1" applyAlignment="1">
      <alignment horizontal="center" vertical="center"/>
    </xf>
    <xf numFmtId="0" fontId="9" fillId="26" borderId="46" xfId="0" applyFont="1" applyFill="1" applyBorder="1" applyAlignment="1">
      <alignment horizontal="center" vertical="center"/>
    </xf>
    <xf numFmtId="0" fontId="9" fillId="26" borderId="19" xfId="0" quotePrefix="1" applyFont="1" applyFill="1" applyBorder="1" applyAlignment="1">
      <alignment horizontal="center" vertical="center"/>
    </xf>
    <xf numFmtId="0" fontId="8" fillId="26" borderId="0" xfId="0" applyFont="1" applyFill="1"/>
    <xf numFmtId="0" fontId="9" fillId="25" borderId="46" xfId="0" applyFont="1" applyFill="1" applyBorder="1" applyAlignment="1">
      <alignment horizontal="left" wrapText="1"/>
    </xf>
    <xf numFmtId="16" fontId="8" fillId="26" borderId="56" xfId="0" applyNumberFormat="1" applyFont="1" applyFill="1" applyBorder="1" applyAlignment="1">
      <alignment horizontal="left"/>
    </xf>
    <xf numFmtId="0" fontId="9" fillId="24" borderId="28" xfId="0" quotePrefix="1" applyFont="1" applyFill="1" applyBorder="1" applyAlignment="1">
      <alignment horizontal="center" vertical="center"/>
    </xf>
    <xf numFmtId="16" fontId="9" fillId="24" borderId="24" xfId="0" applyNumberFormat="1" applyFont="1" applyFill="1" applyBorder="1"/>
    <xf numFmtId="0" fontId="28" fillId="24" borderId="0" xfId="47" applyNumberFormat="1" applyFont="1" applyFill="1" applyBorder="1" applyAlignment="1" applyProtection="1">
      <alignment vertical="top" wrapText="1"/>
    </xf>
    <xf numFmtId="0" fontId="28" fillId="24" borderId="0" xfId="47" applyNumberFormat="1" applyFont="1" applyFill="1" applyBorder="1" applyAlignment="1" applyProtection="1">
      <alignment vertical="top"/>
    </xf>
    <xf numFmtId="0" fontId="42" fillId="24" borderId="0" xfId="47" applyNumberFormat="1" applyFont="1" applyFill="1" applyBorder="1" applyAlignment="1" applyProtection="1"/>
    <xf numFmtId="0" fontId="28" fillId="24" borderId="0" xfId="47" applyNumberFormat="1" applyFill="1" applyAlignment="1"/>
    <xf numFmtId="0" fontId="29" fillId="24" borderId="0" xfId="47" applyNumberFormat="1" applyFont="1" applyFill="1" applyBorder="1" applyAlignment="1"/>
    <xf numFmtId="0" fontId="29" fillId="24" borderId="0" xfId="47" applyNumberFormat="1" applyFont="1" applyFill="1" applyBorder="1" applyAlignment="1">
      <alignment vertical="center"/>
    </xf>
    <xf numFmtId="0" fontId="31" fillId="24" borderId="0" xfId="47" applyNumberFormat="1" applyFont="1" applyFill="1" applyBorder="1" applyAlignment="1">
      <alignment horizontal="center" vertical="center" wrapText="1"/>
    </xf>
    <xf numFmtId="0" fontId="28" fillId="24" borderId="0" xfId="47" applyFill="1" applyAlignment="1">
      <alignment horizontal="center" vertical="center" wrapText="1"/>
    </xf>
    <xf numFmtId="0" fontId="36" fillId="24" borderId="0" xfId="47" applyNumberFormat="1" applyFont="1" applyFill="1" applyBorder="1" applyAlignment="1" applyProtection="1">
      <alignment horizontal="left"/>
    </xf>
    <xf numFmtId="0" fontId="7" fillId="24" borderId="0" xfId="47" applyFont="1" applyFill="1" applyAlignment="1">
      <alignment horizontal="center" vertical="center" wrapText="1"/>
    </xf>
    <xf numFmtId="0" fontId="30" fillId="24" borderId="0" xfId="47" applyNumberFormat="1" applyFont="1" applyFill="1" applyBorder="1" applyAlignment="1"/>
    <xf numFmtId="0" fontId="28" fillId="24" borderId="0" xfId="47" applyFill="1" applyAlignment="1"/>
    <xf numFmtId="0" fontId="43" fillId="24" borderId="0" xfId="47" applyNumberFormat="1" applyFont="1" applyFill="1" applyBorder="1" applyAlignment="1" applyProtection="1">
      <alignment horizontal="right"/>
    </xf>
    <xf numFmtId="0" fontId="43" fillId="24" borderId="0" xfId="47" applyNumberFormat="1" applyFont="1" applyFill="1" applyBorder="1" applyAlignment="1">
      <alignment horizontal="right"/>
    </xf>
    <xf numFmtId="0" fontId="46" fillId="24" borderId="0" xfId="47" applyNumberFormat="1" applyFont="1" applyFill="1" applyBorder="1" applyAlignment="1" applyProtection="1">
      <alignment horizontal="right" vertical="top"/>
    </xf>
    <xf numFmtId="0" fontId="47" fillId="24" borderId="0" xfId="47" applyNumberFormat="1" applyFont="1" applyFill="1" applyBorder="1" applyAlignment="1" applyProtection="1">
      <alignment horizontal="right" vertical="top"/>
    </xf>
    <xf numFmtId="0" fontId="46" fillId="24" borderId="0" xfId="47" applyNumberFormat="1" applyFont="1" applyFill="1" applyBorder="1" applyAlignment="1" applyProtection="1">
      <alignment horizontal="right"/>
    </xf>
    <xf numFmtId="0" fontId="7" fillId="24" borderId="30" xfId="47" applyNumberFormat="1" applyFont="1" applyFill="1" applyBorder="1" applyAlignment="1" applyProtection="1">
      <alignment vertical="top"/>
    </xf>
    <xf numFmtId="0" fontId="3" fillId="24" borderId="30" xfId="47" applyNumberFormat="1" applyFont="1" applyFill="1" applyBorder="1" applyAlignment="1" applyProtection="1">
      <alignment horizontal="left"/>
    </xf>
    <xf numFmtId="0" fontId="3" fillId="24" borderId="29" xfId="47" applyNumberFormat="1" applyFont="1" applyFill="1" applyBorder="1" applyAlignment="1" applyProtection="1">
      <alignment horizontal="center"/>
    </xf>
    <xf numFmtId="0" fontId="28" fillId="24" borderId="30" xfId="47" applyNumberFormat="1" applyFont="1" applyFill="1" applyBorder="1" applyAlignment="1" applyProtection="1">
      <alignment vertical="top"/>
    </xf>
    <xf numFmtId="0" fontId="3" fillId="24" borderId="0" xfId="47" applyNumberFormat="1" applyFont="1" applyFill="1" applyBorder="1" applyAlignment="1" applyProtection="1">
      <alignment vertical="top"/>
    </xf>
    <xf numFmtId="0" fontId="28" fillId="24" borderId="0" xfId="47" applyNumberFormat="1" applyFont="1" applyFill="1" applyBorder="1" applyAlignment="1"/>
    <xf numFmtId="0" fontId="3" fillId="24" borderId="30" xfId="47" applyNumberFormat="1" applyFont="1" applyFill="1" applyBorder="1" applyAlignment="1" applyProtection="1">
      <alignment horizontal="center"/>
    </xf>
    <xf numFmtId="0" fontId="7" fillId="24" borderId="29" xfId="47" applyNumberFormat="1" applyFont="1" applyFill="1" applyBorder="1" applyAlignment="1" applyProtection="1">
      <alignment horizontal="center"/>
    </xf>
    <xf numFmtId="0" fontId="7" fillId="24" borderId="29" xfId="47" applyNumberFormat="1" applyFont="1" applyFill="1" applyBorder="1" applyAlignment="1" applyProtection="1">
      <alignment vertical="top"/>
    </xf>
    <xf numFmtId="0" fontId="3" fillId="24" borderId="30" xfId="47" applyNumberFormat="1" applyFont="1" applyFill="1" applyBorder="1" applyAlignment="1"/>
    <xf numFmtId="0" fontId="28" fillId="24" borderId="30" xfId="47" applyNumberFormat="1" applyFont="1" applyFill="1" applyBorder="1" applyAlignment="1"/>
    <xf numFmtId="0" fontId="28" fillId="24" borderId="30" xfId="47" applyNumberFormat="1" applyFill="1" applyBorder="1" applyAlignment="1"/>
    <xf numFmtId="0" fontId="8" fillId="0" borderId="10" xfId="0" applyFont="1" applyBorder="1" applyAlignment="1">
      <alignment horizontal="center" vertical="center" wrapText="1"/>
    </xf>
    <xf numFmtId="16" fontId="8" fillId="24" borderId="15" xfId="0" applyNumberFormat="1" applyFont="1" applyFill="1" applyBorder="1" applyAlignment="1">
      <alignment horizontal="left" vertical="center"/>
    </xf>
    <xf numFmtId="16" fontId="8" fillId="24" borderId="10" xfId="0" applyNumberFormat="1" applyFont="1" applyFill="1" applyBorder="1" applyAlignment="1">
      <alignment horizontal="left" vertical="center"/>
    </xf>
    <xf numFmtId="16" fontId="8" fillId="24" borderId="75" xfId="0" applyNumberFormat="1" applyFont="1" applyFill="1" applyBorder="1" applyAlignment="1">
      <alignment horizontal="left" vertical="center"/>
    </xf>
    <xf numFmtId="0" fontId="58" fillId="28" borderId="83" xfId="0" applyFont="1" applyFill="1" applyBorder="1" applyAlignment="1">
      <alignment horizontal="center" vertical="center"/>
    </xf>
    <xf numFmtId="0" fontId="58" fillId="28" borderId="84" xfId="0" applyFont="1" applyFill="1" applyBorder="1" applyAlignment="1">
      <alignment horizontal="center" vertical="center"/>
    </xf>
    <xf numFmtId="0" fontId="58" fillId="28" borderId="85" xfId="0" applyFont="1" applyFill="1" applyBorder="1" applyAlignment="1">
      <alignment horizontal="center" vertical="center"/>
    </xf>
    <xf numFmtId="0" fontId="58" fillId="28" borderId="86" xfId="0" applyFont="1" applyFill="1" applyBorder="1" applyAlignment="1">
      <alignment horizontal="center" vertical="center"/>
    </xf>
    <xf numFmtId="0" fontId="58" fillId="29" borderId="91" xfId="0" applyFont="1" applyFill="1" applyBorder="1" applyAlignment="1">
      <alignment horizontal="center" vertical="center" wrapText="1"/>
    </xf>
    <xf numFmtId="0" fontId="58" fillId="29" borderId="90" xfId="0" applyFont="1" applyFill="1" applyBorder="1" applyAlignment="1">
      <alignment horizontal="center" vertical="center" wrapText="1"/>
    </xf>
    <xf numFmtId="0" fontId="66" fillId="0" borderId="0" xfId="48" applyFont="1"/>
    <xf numFmtId="0" fontId="66" fillId="0" borderId="107" xfId="48" applyFont="1" applyBorder="1"/>
    <xf numFmtId="0" fontId="67" fillId="0" borderId="79" xfId="48" applyFont="1" applyBorder="1" applyAlignment="1">
      <alignment horizontal="center" wrapText="1"/>
    </xf>
    <xf numFmtId="0" fontId="67" fillId="0" borderId="78" xfId="48" applyFont="1" applyBorder="1" applyAlignment="1">
      <alignment horizontal="center" wrapText="1"/>
    </xf>
    <xf numFmtId="0" fontId="67" fillId="31" borderId="78" xfId="48" applyFont="1" applyFill="1" applyBorder="1" applyAlignment="1">
      <alignment horizontal="center" wrapText="1"/>
    </xf>
    <xf numFmtId="0" fontId="66" fillId="24" borderId="0" xfId="48" applyFont="1" applyFill="1"/>
    <xf numFmtId="0" fontId="70" fillId="32" borderId="78" xfId="48" applyFont="1" applyFill="1" applyBorder="1" applyAlignment="1">
      <alignment wrapText="1"/>
    </xf>
    <xf numFmtId="0" fontId="70" fillId="33" borderId="78" xfId="48" applyFont="1" applyFill="1" applyBorder="1" applyAlignment="1">
      <alignment wrapText="1"/>
    </xf>
    <xf numFmtId="0" fontId="70" fillId="0" borderId="78" xfId="48" applyFont="1" applyBorder="1" applyAlignment="1">
      <alignment wrapText="1"/>
    </xf>
    <xf numFmtId="0" fontId="66" fillId="0" borderId="78" xfId="48" applyFont="1" applyBorder="1"/>
    <xf numFmtId="0" fontId="71" fillId="34" borderId="78" xfId="48" applyFont="1" applyFill="1" applyBorder="1" applyAlignment="1">
      <alignment wrapText="1"/>
    </xf>
    <xf numFmtId="0" fontId="66" fillId="34" borderId="78" xfId="48" applyFont="1" applyFill="1" applyBorder="1"/>
    <xf numFmtId="0" fontId="69" fillId="24" borderId="0" xfId="48" applyFont="1" applyFill="1" applyAlignment="1">
      <alignment wrapText="1"/>
    </xf>
    <xf numFmtId="0" fontId="66" fillId="30" borderId="78" xfId="48" applyFont="1" applyFill="1" applyBorder="1"/>
    <xf numFmtId="0" fontId="68" fillId="24" borderId="0" xfId="48" applyFont="1" applyFill="1" applyAlignment="1">
      <alignment horizontal="left" wrapText="1"/>
    </xf>
    <xf numFmtId="0" fontId="71" fillId="30" borderId="78" xfId="48" applyFont="1" applyFill="1" applyBorder="1" applyAlignment="1">
      <alignment wrapText="1"/>
    </xf>
    <xf numFmtId="0" fontId="70" fillId="35" borderId="78" xfId="48" applyFont="1" applyFill="1" applyBorder="1" applyAlignment="1">
      <alignment horizontal="left" vertical="top" wrapText="1"/>
    </xf>
    <xf numFmtId="0" fontId="70" fillId="35" borderId="78" xfId="48" applyFont="1" applyFill="1" applyBorder="1" applyAlignment="1">
      <alignment horizontal="left" wrapText="1"/>
    </xf>
    <xf numFmtId="0" fontId="74" fillId="36" borderId="78" xfId="48" applyFont="1" applyFill="1" applyBorder="1" applyAlignment="1">
      <alignment wrapText="1"/>
    </xf>
    <xf numFmtId="0" fontId="74" fillId="37" borderId="78" xfId="48" applyFont="1" applyFill="1" applyBorder="1" applyAlignment="1">
      <alignment wrapText="1"/>
    </xf>
    <xf numFmtId="0" fontId="74" fillId="0" borderId="78" xfId="48" applyFont="1" applyBorder="1" applyAlignment="1">
      <alignment wrapText="1"/>
    </xf>
    <xf numFmtId="0" fontId="74" fillId="30" borderId="78" xfId="48" applyFont="1" applyFill="1" applyBorder="1" applyAlignment="1">
      <alignment wrapText="1"/>
    </xf>
    <xf numFmtId="0" fontId="70" fillId="36" borderId="78" xfId="48" applyFont="1" applyFill="1" applyBorder="1" applyAlignment="1">
      <alignment wrapText="1"/>
    </xf>
    <xf numFmtId="0" fontId="70" fillId="37" borderId="78" xfId="48" applyFont="1" applyFill="1" applyBorder="1" applyAlignment="1">
      <alignment wrapText="1"/>
    </xf>
    <xf numFmtId="0" fontId="74" fillId="30" borderId="78" xfId="48" applyFont="1" applyFill="1" applyBorder="1"/>
    <xf numFmtId="0" fontId="74" fillId="0" borderId="0" xfId="48" applyFont="1"/>
    <xf numFmtId="0" fontId="75" fillId="0" borderId="0" xfId="48" applyFont="1"/>
    <xf numFmtId="0" fontId="71" fillId="35" borderId="78" xfId="48" applyFont="1" applyFill="1" applyBorder="1" applyAlignment="1">
      <alignment wrapText="1"/>
    </xf>
    <xf numFmtId="0" fontId="76" fillId="30" borderId="78" xfId="48" applyFont="1" applyFill="1" applyBorder="1" applyAlignment="1">
      <alignment wrapText="1"/>
    </xf>
    <xf numFmtId="0" fontId="74" fillId="30" borderId="78" xfId="48" applyFont="1" applyFill="1" applyBorder="1" applyAlignment="1">
      <alignment horizontal="left" wrapText="1"/>
    </xf>
    <xf numFmtId="0" fontId="76" fillId="35" borderId="78" xfId="48" applyFont="1" applyFill="1" applyBorder="1" applyAlignment="1">
      <alignment wrapText="1"/>
    </xf>
    <xf numFmtId="0" fontId="64" fillId="0" borderId="0" xfId="48"/>
    <xf numFmtId="0" fontId="62" fillId="0" borderId="115" xfId="48" applyFont="1" applyBorder="1" applyAlignment="1">
      <alignment horizontal="center" wrapText="1"/>
    </xf>
    <xf numFmtId="0" fontId="62" fillId="0" borderId="116" xfId="48" applyFont="1" applyBorder="1" applyAlignment="1">
      <alignment horizontal="center" wrapText="1"/>
    </xf>
    <xf numFmtId="0" fontId="62" fillId="38" borderId="117" xfId="48" applyFont="1" applyFill="1" applyBorder="1" applyAlignment="1">
      <alignment vertical="center" wrapText="1"/>
    </xf>
    <xf numFmtId="0" fontId="62" fillId="38" borderId="118" xfId="48" applyFont="1" applyFill="1" applyBorder="1" applyAlignment="1">
      <alignment wrapText="1"/>
    </xf>
    <xf numFmtId="0" fontId="62" fillId="38" borderId="119" xfId="48" applyFont="1" applyFill="1" applyBorder="1" applyAlignment="1">
      <alignment horizontal="center" wrapText="1"/>
    </xf>
    <xf numFmtId="0" fontId="62" fillId="38" borderId="120" xfId="48" applyFont="1" applyFill="1" applyBorder="1" applyAlignment="1">
      <alignment wrapText="1"/>
    </xf>
    <xf numFmtId="0" fontId="62" fillId="38" borderId="121" xfId="48" applyFont="1" applyFill="1" applyBorder="1" applyAlignment="1">
      <alignment wrapText="1"/>
    </xf>
    <xf numFmtId="0" fontId="62" fillId="38" borderId="122" xfId="48" applyFont="1" applyFill="1" applyBorder="1" applyAlignment="1">
      <alignment vertical="center" wrapText="1"/>
    </xf>
    <xf numFmtId="0" fontId="62" fillId="39" borderId="126" xfId="48" applyFont="1" applyFill="1" applyBorder="1" applyAlignment="1">
      <alignment wrapText="1"/>
    </xf>
    <xf numFmtId="0" fontId="62" fillId="39" borderId="127" xfId="48" applyFont="1" applyFill="1" applyBorder="1" applyAlignment="1">
      <alignment horizontal="left" wrapText="1"/>
    </xf>
    <xf numFmtId="0" fontId="62" fillId="39" borderId="127" xfId="48" applyFont="1" applyFill="1" applyBorder="1" applyAlignment="1">
      <alignment wrapText="1"/>
    </xf>
    <xf numFmtId="0" fontId="78" fillId="40" borderId="128" xfId="48" applyFont="1" applyFill="1" applyBorder="1" applyAlignment="1">
      <alignment horizontal="center" wrapText="1"/>
    </xf>
    <xf numFmtId="0" fontId="62" fillId="40" borderId="126" xfId="48" applyFont="1" applyFill="1" applyBorder="1" applyAlignment="1">
      <alignment wrapText="1"/>
    </xf>
    <xf numFmtId="0" fontId="62" fillId="40" borderId="127" xfId="48" applyFont="1" applyFill="1" applyBorder="1" applyAlignment="1">
      <alignment horizontal="left" wrapText="1"/>
    </xf>
    <xf numFmtId="0" fontId="62" fillId="40" borderId="127" xfId="48" applyFont="1" applyFill="1" applyBorder="1" applyAlignment="1">
      <alignment wrapText="1"/>
    </xf>
    <xf numFmtId="0" fontId="84" fillId="28" borderId="0" xfId="48" applyFont="1" applyFill="1" applyAlignment="1">
      <alignment vertical="top"/>
    </xf>
    <xf numFmtId="0" fontId="87" fillId="28" borderId="0" xfId="48" applyFont="1" applyFill="1" applyAlignment="1">
      <alignment vertical="top"/>
    </xf>
    <xf numFmtId="0" fontId="86" fillId="28" borderId="84" xfId="48" applyFont="1" applyFill="1" applyBorder="1" applyAlignment="1">
      <alignment horizontal="center"/>
    </xf>
    <xf numFmtId="0" fontId="90" fillId="28" borderId="84" xfId="48" applyFont="1" applyFill="1" applyBorder="1" applyAlignment="1">
      <alignment horizontal="center"/>
    </xf>
    <xf numFmtId="0" fontId="90" fillId="28" borderId="95" xfId="48" applyFont="1" applyFill="1" applyBorder="1" applyAlignment="1">
      <alignment horizontal="center"/>
    </xf>
    <xf numFmtId="0" fontId="82" fillId="28" borderId="84" xfId="48" applyFont="1" applyFill="1" applyBorder="1" applyAlignment="1">
      <alignment horizontal="center"/>
    </xf>
    <xf numFmtId="0" fontId="86" fillId="28" borderId="84" xfId="48" applyFont="1" applyFill="1" applyBorder="1" applyAlignment="1">
      <alignment horizontal="center" vertical="center"/>
    </xf>
    <xf numFmtId="0" fontId="91" fillId="28" borderId="84" xfId="48" applyFont="1" applyFill="1" applyBorder="1" applyAlignment="1">
      <alignment horizontal="center"/>
    </xf>
    <xf numFmtId="0" fontId="91" fillId="28" borderId="86" xfId="48" applyFont="1" applyFill="1" applyBorder="1" applyAlignment="1">
      <alignment horizontal="center"/>
    </xf>
    <xf numFmtId="0" fontId="38" fillId="27" borderId="18" xfId="39" applyNumberFormat="1" applyFont="1" applyFill="1" applyBorder="1" applyAlignment="1">
      <alignment horizontal="center"/>
    </xf>
    <xf numFmtId="0" fontId="38" fillId="27" borderId="17" xfId="39" applyNumberFormat="1" applyFont="1" applyFill="1" applyBorder="1" applyAlignment="1">
      <alignment horizontal="center"/>
    </xf>
    <xf numFmtId="0" fontId="87" fillId="28" borderId="84" xfId="48" applyFont="1" applyFill="1" applyBorder="1" applyAlignment="1">
      <alignment horizontal="center" vertical="center"/>
    </xf>
    <xf numFmtId="0" fontId="87" fillId="28" borderId="84" xfId="48" applyFont="1" applyFill="1" applyBorder="1" applyAlignment="1">
      <alignment horizontal="center"/>
    </xf>
    <xf numFmtId="0" fontId="92" fillId="28" borderId="84" xfId="48" applyFont="1" applyFill="1" applyBorder="1" applyAlignment="1">
      <alignment horizontal="center" vertical="center"/>
    </xf>
    <xf numFmtId="0" fontId="91" fillId="28" borderId="84" xfId="48" applyFont="1" applyFill="1" applyBorder="1" applyAlignment="1">
      <alignment horizontal="center" vertical="center"/>
    </xf>
    <xf numFmtId="0" fontId="86" fillId="28" borderId="95" xfId="48" applyFont="1" applyFill="1" applyBorder="1" applyAlignment="1">
      <alignment horizontal="center"/>
    </xf>
    <xf numFmtId="0" fontId="87" fillId="28" borderId="84" xfId="48" applyFont="1" applyFill="1" applyBorder="1"/>
    <xf numFmtId="0" fontId="91" fillId="28" borderId="83" xfId="48" applyFont="1" applyFill="1" applyBorder="1" applyAlignment="1">
      <alignment horizontal="center"/>
    </xf>
    <xf numFmtId="0" fontId="91" fillId="28" borderId="84" xfId="48" quotePrefix="1" applyFont="1" applyFill="1" applyBorder="1" applyAlignment="1">
      <alignment horizontal="center"/>
    </xf>
    <xf numFmtId="0" fontId="80" fillId="28" borderId="0" xfId="48" applyFont="1" applyFill="1" applyAlignment="1">
      <alignment horizontal="center"/>
    </xf>
    <xf numFmtId="0" fontId="80" fillId="28" borderId="0" xfId="48" applyFont="1" applyFill="1" applyAlignment="1">
      <alignment horizontal="center" vertical="center"/>
    </xf>
    <xf numFmtId="0" fontId="84" fillId="28" borderId="0" xfId="48" applyFont="1" applyFill="1"/>
    <xf numFmtId="0" fontId="83" fillId="28" borderId="0" xfId="48" applyFont="1" applyFill="1" applyAlignment="1">
      <alignment horizontal="left"/>
    </xf>
    <xf numFmtId="0" fontId="80" fillId="28" borderId="0" xfId="48" applyFont="1" applyFill="1"/>
    <xf numFmtId="0" fontId="79" fillId="28" borderId="84" xfId="48" applyFont="1" applyFill="1" applyBorder="1" applyAlignment="1">
      <alignment horizontal="center"/>
    </xf>
    <xf numFmtId="0" fontId="79" fillId="28" borderId="0" xfId="48" applyFont="1" applyFill="1" applyAlignment="1">
      <alignment horizontal="center"/>
    </xf>
    <xf numFmtId="0" fontId="87" fillId="28" borderId="0" xfId="48" applyFont="1" applyFill="1"/>
    <xf numFmtId="0" fontId="79" fillId="28" borderId="0" xfId="48" applyFont="1" applyFill="1"/>
    <xf numFmtId="0" fontId="87" fillId="28" borderId="0" xfId="48" applyFont="1" applyFill="1" applyAlignment="1">
      <alignment horizontal="center"/>
    </xf>
    <xf numFmtId="0" fontId="85" fillId="28" borderId="0" xfId="48" applyFont="1" applyFill="1" applyAlignment="1">
      <alignment vertical="top"/>
    </xf>
    <xf numFmtId="0" fontId="85" fillId="28" borderId="0" xfId="48" applyFont="1" applyFill="1" applyAlignment="1">
      <alignment vertical="center" wrapText="1"/>
    </xf>
    <xf numFmtId="0" fontId="85" fillId="28" borderId="0" xfId="48" applyFont="1" applyFill="1"/>
    <xf numFmtId="0" fontId="85" fillId="28" borderId="0" xfId="48" applyFont="1" applyFill="1" applyAlignment="1">
      <alignment horizontal="left" vertical="center"/>
    </xf>
    <xf numFmtId="0" fontId="83" fillId="28" borderId="0" xfId="48" applyFont="1" applyFill="1"/>
    <xf numFmtId="0" fontId="83" fillId="28" borderId="0" xfId="48" applyFont="1" applyFill="1" applyAlignment="1">
      <alignment horizontal="center"/>
    </xf>
    <xf numFmtId="0" fontId="85" fillId="28" borderId="0" xfId="48" applyFont="1" applyFill="1" applyAlignment="1">
      <alignment horizontal="center"/>
    </xf>
    <xf numFmtId="0" fontId="85" fillId="28" borderId="0" xfId="48" applyFont="1" applyFill="1" applyAlignment="1">
      <alignment horizontal="left"/>
    </xf>
    <xf numFmtId="0" fontId="79" fillId="28" borderId="0" xfId="48" applyFont="1" applyFill="1" applyAlignment="1">
      <alignment horizontal="center" vertical="center"/>
    </xf>
    <xf numFmtId="0" fontId="39" fillId="24" borderId="0" xfId="39" applyNumberFormat="1" applyFont="1" applyFill="1" applyBorder="1" applyAlignment="1">
      <alignment horizontal="center"/>
    </xf>
    <xf numFmtId="0" fontId="45" fillId="24" borderId="0" xfId="39" applyNumberFormat="1" applyFont="1" applyFill="1" applyBorder="1" applyAlignment="1">
      <alignment horizontal="center"/>
    </xf>
    <xf numFmtId="0" fontId="6" fillId="24" borderId="0" xfId="39" applyFont="1" applyFill="1" applyBorder="1" applyAlignment="1"/>
    <xf numFmtId="0" fontId="8" fillId="25" borderId="56" xfId="0" applyFont="1" applyFill="1" applyBorder="1" applyAlignment="1">
      <alignment horizontal="center" vertical="center" wrapText="1"/>
    </xf>
    <xf numFmtId="0" fontId="9" fillId="25" borderId="56" xfId="0" quotePrefix="1" applyFont="1" applyFill="1" applyBorder="1" applyAlignment="1">
      <alignment horizontal="center" vertical="center" wrapText="1"/>
    </xf>
    <xf numFmtId="0" fontId="9" fillId="25" borderId="56" xfId="0" applyFont="1" applyFill="1" applyBorder="1" applyAlignment="1">
      <alignment horizontal="center" vertical="center" wrapText="1"/>
    </xf>
    <xf numFmtId="0" fontId="9" fillId="25" borderId="51" xfId="0" applyFont="1" applyFill="1" applyBorder="1" applyAlignment="1">
      <alignment horizontal="center" vertical="center" wrapText="1"/>
    </xf>
    <xf numFmtId="0" fontId="9" fillId="24" borderId="56" xfId="0" applyFont="1" applyFill="1" applyBorder="1" applyAlignment="1">
      <alignment horizontal="center" vertical="center" wrapText="1"/>
    </xf>
    <xf numFmtId="0" fontId="8" fillId="24" borderId="42" xfId="0" quotePrefix="1" applyFont="1" applyFill="1" applyBorder="1" applyAlignment="1">
      <alignment horizontal="center" vertical="center" wrapText="1"/>
    </xf>
    <xf numFmtId="0" fontId="8" fillId="24" borderId="56" xfId="0" applyFont="1" applyFill="1" applyBorder="1" applyAlignment="1">
      <alignment horizontal="center" vertical="center" wrapText="1"/>
    </xf>
    <xf numFmtId="16" fontId="57" fillId="29" borderId="117" xfId="0" applyNumberFormat="1" applyFont="1" applyFill="1" applyBorder="1" applyAlignment="1">
      <alignment horizontal="left" wrapText="1"/>
    </xf>
    <xf numFmtId="0" fontId="58" fillId="29" borderId="131" xfId="0" applyFont="1" applyFill="1" applyBorder="1" applyAlignment="1">
      <alignment horizontal="left" wrapText="1"/>
    </xf>
    <xf numFmtId="0" fontId="57" fillId="29" borderId="132" xfId="0" applyFont="1" applyFill="1" applyBorder="1" applyAlignment="1">
      <alignment horizontal="center" vertical="center" wrapText="1"/>
    </xf>
    <xf numFmtId="0" fontId="58" fillId="29" borderId="133" xfId="0" applyFont="1" applyFill="1" applyBorder="1" applyAlignment="1">
      <alignment horizontal="center" vertical="center" wrapText="1"/>
    </xf>
    <xf numFmtId="0" fontId="58" fillId="29" borderId="132" xfId="0" applyFont="1" applyFill="1" applyBorder="1" applyAlignment="1">
      <alignment horizontal="center" vertical="center" wrapText="1"/>
    </xf>
    <xf numFmtId="0" fontId="9" fillId="24" borderId="135" xfId="0" quotePrefix="1" applyFont="1" applyFill="1" applyBorder="1" applyAlignment="1">
      <alignment horizontal="center" vertical="center" wrapText="1"/>
    </xf>
    <xf numFmtId="0" fontId="58" fillId="28" borderId="138" xfId="0" applyFont="1" applyFill="1" applyBorder="1" applyAlignment="1">
      <alignment horizontal="center" vertical="center"/>
    </xf>
    <xf numFmtId="1" fontId="9" fillId="25" borderId="19" xfId="38" applyNumberFormat="1" applyFont="1" applyFill="1" applyBorder="1" applyAlignment="1">
      <alignment horizontal="center" vertical="center"/>
    </xf>
    <xf numFmtId="0" fontId="91" fillId="28" borderId="14" xfId="48" applyFont="1" applyFill="1" applyBorder="1" applyAlignment="1">
      <alignment horizontal="center"/>
    </xf>
    <xf numFmtId="0" fontId="82" fillId="28" borderId="14" xfId="48" applyFont="1" applyFill="1" applyBorder="1" applyAlignment="1">
      <alignment horizontal="center"/>
    </xf>
    <xf numFmtId="0" fontId="68" fillId="24" borderId="0" xfId="48" applyFont="1" applyFill="1" applyAlignment="1">
      <alignment horizontal="center" wrapText="1"/>
    </xf>
    <xf numFmtId="0" fontId="68" fillId="24" borderId="0" xfId="48" applyFont="1" applyFill="1" applyAlignment="1">
      <alignment vertical="center" wrapText="1"/>
    </xf>
    <xf numFmtId="0" fontId="0" fillId="0" borderId="0" xfId="48" applyFont="1"/>
    <xf numFmtId="0" fontId="68" fillId="24" borderId="0" xfId="48" applyFont="1" applyFill="1" applyAlignment="1">
      <alignment wrapText="1"/>
    </xf>
    <xf numFmtId="0" fontId="69" fillId="24" borderId="0" xfId="48" applyFont="1" applyFill="1" applyAlignment="1">
      <alignment horizontal="center" wrapText="1"/>
    </xf>
    <xf numFmtId="0" fontId="79" fillId="28" borderId="0" xfId="0" applyFont="1" applyFill="1" applyAlignment="1">
      <alignment horizontal="center"/>
    </xf>
    <xf numFmtId="0" fontId="87" fillId="28" borderId="0" xfId="0" applyFont="1" applyFill="1"/>
    <xf numFmtId="0" fontId="79" fillId="28" borderId="0" xfId="0" applyFont="1" applyFill="1"/>
    <xf numFmtId="0" fontId="87" fillId="28" borderId="0" xfId="0" applyFont="1" applyFill="1" applyAlignment="1">
      <alignment horizontal="center"/>
    </xf>
    <xf numFmtId="0" fontId="87" fillId="28" borderId="0" xfId="0" applyFont="1" applyFill="1" applyAlignment="1">
      <alignment vertical="top"/>
    </xf>
    <xf numFmtId="0" fontId="85" fillId="28" borderId="0" xfId="0" applyFont="1" applyFill="1" applyAlignment="1">
      <alignment vertical="top"/>
    </xf>
    <xf numFmtId="0" fontId="85" fillId="28" borderId="89" xfId="0" applyFont="1" applyFill="1" applyBorder="1" applyAlignment="1">
      <alignment horizontal="center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/>
    <xf numFmtId="0" fontId="85" fillId="28" borderId="0" xfId="0" applyFont="1" applyFill="1" applyAlignment="1">
      <alignment horizontal="left" vertical="center"/>
    </xf>
    <xf numFmtId="0" fontId="83" fillId="28" borderId="0" xfId="0" applyFont="1" applyFill="1"/>
    <xf numFmtId="0" fontId="83" fillId="28" borderId="0" xfId="0" applyFont="1" applyFill="1" applyAlignment="1">
      <alignment horizontal="center"/>
    </xf>
    <xf numFmtId="0" fontId="85" fillId="28" borderId="0" xfId="0" applyFont="1" applyFill="1" applyAlignment="1">
      <alignment horizontal="center"/>
    </xf>
    <xf numFmtId="0" fontId="85" fillId="28" borderId="0" xfId="0" applyFont="1" applyFill="1" applyAlignment="1">
      <alignment horizontal="left"/>
    </xf>
    <xf numFmtId="0" fontId="85" fillId="28" borderId="0" xfId="0" applyFont="1" applyFill="1" applyAlignment="1">
      <alignment horizontal="center" vertical="center"/>
    </xf>
    <xf numFmtId="0" fontId="83" fillId="28" borderId="89" xfId="0" applyFont="1" applyFill="1" applyBorder="1" applyAlignment="1">
      <alignment horizontal="center"/>
    </xf>
    <xf numFmtId="0" fontId="85" fillId="28" borderId="0" xfId="0" applyFont="1" applyFill="1" applyAlignment="1">
      <alignment horizontal="center" vertical="top"/>
    </xf>
    <xf numFmtId="0" fontId="85" fillId="28" borderId="0" xfId="0" applyFont="1" applyFill="1" applyAlignment="1">
      <alignment vertical="center"/>
    </xf>
    <xf numFmtId="0" fontId="84" fillId="28" borderId="0" xfId="0" applyFont="1" applyFill="1" applyAlignment="1">
      <alignment vertical="top"/>
    </xf>
    <xf numFmtId="0" fontId="85" fillId="28" borderId="89" xfId="0" applyFont="1" applyFill="1" applyBorder="1"/>
    <xf numFmtId="0" fontId="85" fillId="28" borderId="129" xfId="0" applyFont="1" applyFill="1" applyBorder="1" applyAlignment="1">
      <alignment horizontal="left" vertical="center"/>
    </xf>
    <xf numFmtId="0" fontId="84" fillId="28" borderId="0" xfId="0" applyFont="1" applyFill="1" applyAlignment="1">
      <alignment horizontal="center" vertical="top"/>
    </xf>
    <xf numFmtId="0" fontId="79" fillId="28" borderId="0" xfId="0" applyFont="1" applyFill="1" applyAlignment="1">
      <alignment horizontal="center" vertical="center"/>
    </xf>
    <xf numFmtId="0" fontId="93" fillId="28" borderId="0" xfId="48" applyFont="1" applyFill="1" applyAlignment="1">
      <alignment horizontal="center"/>
    </xf>
    <xf numFmtId="0" fontId="94" fillId="0" borderId="0" xfId="48" applyFont="1"/>
    <xf numFmtId="0" fontId="83" fillId="28" borderId="0" xfId="0" applyFont="1" applyFill="1" applyAlignment="1">
      <alignment horizontal="center" vertical="top"/>
    </xf>
    <xf numFmtId="0" fontId="83" fillId="28" borderId="0" xfId="0" applyFont="1" applyFill="1" applyAlignment="1">
      <alignment vertical="top"/>
    </xf>
    <xf numFmtId="0" fontId="80" fillId="28" borderId="0" xfId="0" applyFont="1" applyFill="1" applyAlignment="1">
      <alignment vertical="top"/>
    </xf>
    <xf numFmtId="0" fontId="82" fillId="28" borderId="0" xfId="0" applyFont="1" applyFill="1" applyAlignment="1">
      <alignment horizontal="center"/>
    </xf>
    <xf numFmtId="0" fontId="98" fillId="0" borderId="0" xfId="0" applyFont="1"/>
    <xf numFmtId="0" fontId="99" fillId="0" borderId="0" xfId="0" applyFont="1" applyAlignment="1">
      <alignment horizontal="center"/>
    </xf>
    <xf numFmtId="0" fontId="47" fillId="0" borderId="0" xfId="0" applyFont="1"/>
    <xf numFmtId="0" fontId="83" fillId="28" borderId="19" xfId="0" applyFont="1" applyFill="1" applyBorder="1" applyAlignment="1">
      <alignment horizontal="center"/>
    </xf>
    <xf numFmtId="0" fontId="9" fillId="25" borderId="54" xfId="0" quotePrefix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74" fillId="37" borderId="78" xfId="48" applyFont="1" applyFill="1" applyBorder="1" applyAlignment="1">
      <alignment horizontal="left" wrapText="1"/>
    </xf>
    <xf numFmtId="0" fontId="74" fillId="0" borderId="78" xfId="48" applyFont="1" applyBorder="1" applyAlignment="1">
      <alignment horizontal="left" wrapText="1"/>
    </xf>
    <xf numFmtId="0" fontId="74" fillId="30" borderId="78" xfId="48" applyFont="1" applyFill="1" applyBorder="1" applyAlignment="1">
      <alignment horizontal="left"/>
    </xf>
    <xf numFmtId="0" fontId="74" fillId="24" borderId="78" xfId="48" applyFont="1" applyFill="1" applyBorder="1" applyAlignment="1">
      <alignment wrapText="1"/>
    </xf>
    <xf numFmtId="0" fontId="9" fillId="25" borderId="47" xfId="0" quotePrefix="1" applyFont="1" applyFill="1" applyBorder="1" applyAlignment="1">
      <alignment horizontal="center" vertical="center"/>
    </xf>
    <xf numFmtId="1" fontId="9" fillId="25" borderId="40" xfId="0" quotePrefix="1" applyNumberFormat="1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28" xfId="0" applyFont="1" applyFill="1" applyBorder="1" applyAlignment="1">
      <alignment horizontal="center" vertical="center"/>
    </xf>
    <xf numFmtId="0" fontId="9" fillId="24" borderId="59" xfId="0" quotePrefix="1" applyFont="1" applyFill="1" applyBorder="1" applyAlignment="1">
      <alignment horizontal="center" vertical="center"/>
    </xf>
    <xf numFmtId="0" fontId="9" fillId="24" borderId="50" xfId="0" quotePrefix="1" applyFont="1" applyFill="1" applyBorder="1" applyAlignment="1">
      <alignment horizontal="center" vertical="center"/>
    </xf>
    <xf numFmtId="0" fontId="9" fillId="24" borderId="67" xfId="0" applyFont="1" applyFill="1" applyBorder="1" applyAlignment="1">
      <alignment horizontal="center" vertical="center"/>
    </xf>
    <xf numFmtId="0" fontId="9" fillId="25" borderId="47" xfId="0" applyFont="1" applyFill="1" applyBorder="1" applyAlignment="1">
      <alignment horizontal="center" vertical="center"/>
    </xf>
    <xf numFmtId="0" fontId="9" fillId="25" borderId="56" xfId="0" applyFont="1" applyFill="1" applyBorder="1" applyAlignment="1">
      <alignment horizontal="center" vertical="center"/>
    </xf>
    <xf numFmtId="0" fontId="9" fillId="25" borderId="28" xfId="0" applyFont="1" applyFill="1" applyBorder="1" applyAlignment="1">
      <alignment horizontal="center" vertical="center"/>
    </xf>
    <xf numFmtId="0" fontId="9" fillId="25" borderId="50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1" xfId="0" quotePrefix="1" applyFont="1" applyBorder="1" applyAlignment="1">
      <alignment horizontal="center" vertical="center"/>
    </xf>
    <xf numFmtId="0" fontId="9" fillId="0" borderId="68" xfId="0" quotePrefix="1" applyFont="1" applyBorder="1" applyAlignment="1">
      <alignment horizontal="center" vertical="center"/>
    </xf>
    <xf numFmtId="0" fontId="9" fillId="25" borderId="59" xfId="0" quotePrefix="1" applyFont="1" applyFill="1" applyBorder="1" applyAlignment="1">
      <alignment horizontal="center" vertical="center"/>
    </xf>
    <xf numFmtId="0" fontId="9" fillId="25" borderId="59" xfId="0" applyFont="1" applyFill="1" applyBorder="1" applyAlignment="1">
      <alignment horizontal="center" vertical="center"/>
    </xf>
    <xf numFmtId="0" fontId="8" fillId="24" borderId="18" xfId="0" applyFont="1" applyFill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9" fillId="24" borderId="15" xfId="0" applyFont="1" applyFill="1" applyBorder="1" applyAlignment="1">
      <alignment horizontal="center" vertical="center" wrapText="1"/>
    </xf>
    <xf numFmtId="0" fontId="8" fillId="24" borderId="18" xfId="0" applyFont="1" applyFill="1" applyBorder="1" applyAlignment="1">
      <alignment horizontal="left" vertical="center" wrapText="1"/>
    </xf>
    <xf numFmtId="0" fontId="8" fillId="24" borderId="67" xfId="0" applyFont="1" applyFill="1" applyBorder="1" applyAlignment="1">
      <alignment horizontal="left" vertical="center" wrapText="1"/>
    </xf>
    <xf numFmtId="0" fontId="8" fillId="24" borderId="38" xfId="0" applyFont="1" applyFill="1" applyBorder="1" applyAlignment="1">
      <alignment vertical="center" wrapText="1"/>
    </xf>
    <xf numFmtId="0" fontId="9" fillId="24" borderId="27" xfId="0" quotePrefix="1" applyFont="1" applyFill="1" applyBorder="1" applyAlignment="1">
      <alignment horizontal="center" vertical="center"/>
    </xf>
    <xf numFmtId="0" fontId="58" fillId="28" borderId="78" xfId="0" applyFont="1" applyFill="1" applyBorder="1" applyAlignment="1">
      <alignment horizontal="center" vertical="center"/>
    </xf>
    <xf numFmtId="0" fontId="58" fillId="28" borderId="79" xfId="0" applyFont="1" applyFill="1" applyBorder="1" applyAlignment="1">
      <alignment horizontal="center" vertical="center"/>
    </xf>
    <xf numFmtId="0" fontId="58" fillId="28" borderId="136" xfId="0" applyFont="1" applyFill="1" applyBorder="1" applyAlignment="1">
      <alignment horizontal="center" vertical="center"/>
    </xf>
    <xf numFmtId="0" fontId="58" fillId="28" borderId="80" xfId="0" applyFont="1" applyFill="1" applyBorder="1" applyAlignment="1">
      <alignment horizontal="center" vertical="center"/>
    </xf>
    <xf numFmtId="0" fontId="58" fillId="28" borderId="137" xfId="0" applyFont="1" applyFill="1" applyBorder="1" applyAlignment="1">
      <alignment horizontal="center" vertical="center"/>
    </xf>
    <xf numFmtId="0" fontId="9" fillId="24" borderId="26" xfId="0" applyFont="1" applyFill="1" applyBorder="1" applyAlignment="1">
      <alignment horizontal="center" vertical="center"/>
    </xf>
    <xf numFmtId="0" fontId="9" fillId="24" borderId="41" xfId="0" applyFont="1" applyFill="1" applyBorder="1" applyAlignment="1">
      <alignment horizontal="center" vertical="center"/>
    </xf>
    <xf numFmtId="16" fontId="57" fillId="41" borderId="15" xfId="0" applyNumberFormat="1" applyFont="1" applyFill="1" applyBorder="1" applyAlignment="1">
      <alignment horizontal="left" vertical="top" wrapText="1"/>
    </xf>
    <xf numFmtId="0" fontId="9" fillId="24" borderId="35" xfId="0" applyFont="1" applyFill="1" applyBorder="1" applyAlignment="1">
      <alignment vertical="center" wrapText="1"/>
    </xf>
    <xf numFmtId="0" fontId="57" fillId="24" borderId="81" xfId="0" applyFont="1" applyFill="1" applyBorder="1" applyAlignment="1">
      <alignment horizontal="center" vertical="center" wrapText="1"/>
    </xf>
    <xf numFmtId="0" fontId="9" fillId="24" borderId="31" xfId="0" applyFont="1" applyFill="1" applyBorder="1" applyAlignment="1">
      <alignment horizontal="center" vertical="center" wrapText="1"/>
    </xf>
    <xf numFmtId="0" fontId="9" fillId="24" borderId="20" xfId="0" quotePrefix="1" applyFont="1" applyFill="1" applyBorder="1" applyAlignment="1">
      <alignment horizontal="center" vertical="center" wrapText="1"/>
    </xf>
    <xf numFmtId="0" fontId="9" fillId="24" borderId="21" xfId="0" applyFont="1" applyFill="1" applyBorder="1" applyAlignment="1">
      <alignment horizontal="center" vertical="center" wrapText="1"/>
    </xf>
    <xf numFmtId="0" fontId="9" fillId="24" borderId="31" xfId="0" quotePrefix="1" applyFont="1" applyFill="1" applyBorder="1" applyAlignment="1">
      <alignment horizontal="center" vertical="center" wrapText="1"/>
    </xf>
    <xf numFmtId="0" fontId="9" fillId="24" borderId="21" xfId="0" quotePrefix="1" applyFont="1" applyFill="1" applyBorder="1" applyAlignment="1">
      <alignment horizontal="center" vertical="center" wrapText="1"/>
    </xf>
    <xf numFmtId="0" fontId="9" fillId="24" borderId="20" xfId="0" applyFont="1" applyFill="1" applyBorder="1" applyAlignment="1">
      <alignment horizontal="center" vertical="center" wrapText="1"/>
    </xf>
    <xf numFmtId="0" fontId="8" fillId="24" borderId="15" xfId="0" quotePrefix="1" applyFont="1" applyFill="1" applyBorder="1" applyAlignment="1">
      <alignment horizontal="center" vertical="center" wrapText="1"/>
    </xf>
    <xf numFmtId="0" fontId="9" fillId="24" borderId="99" xfId="0" applyFont="1" applyFill="1" applyBorder="1" applyAlignment="1">
      <alignment vertical="center" wrapText="1"/>
    </xf>
    <xf numFmtId="0" fontId="57" fillId="24" borderId="130" xfId="0" applyFont="1" applyFill="1" applyBorder="1" applyAlignment="1">
      <alignment horizontal="center" vertical="center" wrapText="1"/>
    </xf>
    <xf numFmtId="0" fontId="9" fillId="24" borderId="26" xfId="0" applyFont="1" applyFill="1" applyBorder="1" applyAlignment="1">
      <alignment horizontal="center" vertical="center" wrapText="1"/>
    </xf>
    <xf numFmtId="0" fontId="9" fillId="24" borderId="41" xfId="0" applyFont="1" applyFill="1" applyBorder="1" applyAlignment="1">
      <alignment horizontal="center" vertical="center" wrapText="1"/>
    </xf>
    <xf numFmtId="0" fontId="9" fillId="24" borderId="41" xfId="0" quotePrefix="1" applyFont="1" applyFill="1" applyBorder="1" applyAlignment="1">
      <alignment horizontal="center" vertical="center" wrapText="1"/>
    </xf>
    <xf numFmtId="0" fontId="8" fillId="24" borderId="27" xfId="0" quotePrefix="1" applyFont="1" applyFill="1" applyBorder="1" applyAlignment="1">
      <alignment horizontal="center" vertical="center" wrapText="1"/>
    </xf>
    <xf numFmtId="0" fontId="8" fillId="24" borderId="28" xfId="0" applyFont="1" applyFill="1" applyBorder="1" applyAlignment="1">
      <alignment horizontal="center" vertical="center" wrapText="1"/>
    </xf>
    <xf numFmtId="16" fontId="8" fillId="24" borderId="28" xfId="0" applyNumberFormat="1" applyFont="1" applyFill="1" applyBorder="1" applyAlignment="1">
      <alignment horizontal="left"/>
    </xf>
    <xf numFmtId="0" fontId="8" fillId="24" borderId="10" xfId="0" applyFont="1" applyFill="1" applyBorder="1" applyAlignment="1">
      <alignment vertical="center" wrapText="1"/>
    </xf>
    <xf numFmtId="0" fontId="8" fillId="24" borderId="27" xfId="0" applyFont="1" applyFill="1" applyBorder="1" applyAlignment="1">
      <alignment horizontal="center" vertical="center" wrapText="1"/>
    </xf>
    <xf numFmtId="0" fontId="9" fillId="24" borderId="20" xfId="0" applyFont="1" applyFill="1" applyBorder="1" applyAlignment="1">
      <alignment horizontal="center" vertical="center"/>
    </xf>
    <xf numFmtId="0" fontId="9" fillId="24" borderId="26" xfId="0" quotePrefix="1" applyFont="1" applyFill="1" applyBorder="1" applyAlignment="1">
      <alignment horizontal="center" vertical="center"/>
    </xf>
    <xf numFmtId="0" fontId="9" fillId="24" borderId="41" xfId="0" quotePrefix="1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57" fillId="28" borderId="81" xfId="0" applyFont="1" applyFill="1" applyBorder="1" applyAlignment="1">
      <alignment vertical="center" wrapText="1"/>
    </xf>
    <xf numFmtId="0" fontId="8" fillId="24" borderId="38" xfId="0" applyFont="1" applyFill="1" applyBorder="1" applyAlignment="1">
      <alignment horizontal="center" vertical="center" wrapText="1"/>
    </xf>
    <xf numFmtId="0" fontId="9" fillId="24" borderId="32" xfId="0" applyFont="1" applyFill="1" applyBorder="1" applyAlignment="1">
      <alignment horizontal="center" vertical="center"/>
    </xf>
    <xf numFmtId="0" fontId="9" fillId="24" borderId="36" xfId="0" applyFont="1" applyFill="1" applyBorder="1" applyAlignment="1">
      <alignment horizontal="center" vertical="center"/>
    </xf>
    <xf numFmtId="16" fontId="9" fillId="24" borderId="27" xfId="0" quotePrefix="1" applyNumberFormat="1" applyFont="1" applyFill="1" applyBorder="1" applyAlignment="1">
      <alignment horizontal="center" vertical="center"/>
    </xf>
    <xf numFmtId="16" fontId="9" fillId="24" borderId="15" xfId="0" quotePrefix="1" applyNumberFormat="1" applyFont="1" applyFill="1" applyBorder="1" applyAlignment="1">
      <alignment horizontal="center" vertical="center"/>
    </xf>
    <xf numFmtId="0" fontId="8" fillId="24" borderId="108" xfId="0" applyFont="1" applyFill="1" applyBorder="1" applyAlignment="1">
      <alignment vertical="center" wrapText="1"/>
    </xf>
    <xf numFmtId="0" fontId="8" fillId="24" borderId="34" xfId="0" applyFont="1" applyFill="1" applyBorder="1" applyAlignment="1">
      <alignment horizontal="center" vertical="center" wrapText="1"/>
    </xf>
    <xf numFmtId="0" fontId="9" fillId="24" borderId="66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0" fontId="9" fillId="24" borderId="43" xfId="0" applyFont="1" applyFill="1" applyBorder="1" applyAlignment="1">
      <alignment horizontal="center" vertical="center"/>
    </xf>
    <xf numFmtId="0" fontId="9" fillId="24" borderId="66" xfId="0" quotePrefix="1" applyFont="1" applyFill="1" applyBorder="1" applyAlignment="1">
      <alignment horizontal="center" vertical="center"/>
    </xf>
    <xf numFmtId="0" fontId="9" fillId="24" borderId="43" xfId="0" quotePrefix="1" applyFont="1" applyFill="1" applyBorder="1" applyAlignment="1">
      <alignment horizontal="center" vertical="center"/>
    </xf>
    <xf numFmtId="0" fontId="9" fillId="24" borderId="44" xfId="0" applyFont="1" applyFill="1" applyBorder="1" applyAlignment="1">
      <alignment horizontal="center" vertical="center"/>
    </xf>
    <xf numFmtId="0" fontId="9" fillId="24" borderId="60" xfId="0" quotePrefix="1" applyFont="1" applyFill="1" applyBorder="1" applyAlignment="1">
      <alignment horizontal="center" vertical="center"/>
    </xf>
    <xf numFmtId="0" fontId="57" fillId="28" borderId="94" xfId="0" applyFont="1" applyFill="1" applyBorder="1" applyAlignment="1">
      <alignment vertical="center" wrapText="1"/>
    </xf>
    <xf numFmtId="0" fontId="9" fillId="25" borderId="32" xfId="0" applyFont="1" applyFill="1" applyBorder="1" applyAlignment="1">
      <alignment horizontal="center" vertical="center"/>
    </xf>
    <xf numFmtId="0" fontId="9" fillId="25" borderId="35" xfId="0" applyFont="1" applyFill="1" applyBorder="1" applyAlignment="1">
      <alignment horizontal="center" vertical="center"/>
    </xf>
    <xf numFmtId="0" fontId="9" fillId="25" borderId="62" xfId="0" applyFont="1" applyFill="1" applyBorder="1" applyAlignment="1">
      <alignment horizontal="center" vertical="center"/>
    </xf>
    <xf numFmtId="0" fontId="50" fillId="0" borderId="0" xfId="0" applyFont="1"/>
    <xf numFmtId="0" fontId="50" fillId="0" borderId="5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left"/>
    </xf>
    <xf numFmtId="0" fontId="8" fillId="0" borderId="4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textRotation="90" wrapText="1"/>
    </xf>
    <xf numFmtId="0" fontId="56" fillId="0" borderId="46" xfId="0" applyFont="1" applyBorder="1" applyAlignment="1">
      <alignment horizontal="center" vertical="center" textRotation="90" wrapText="1"/>
    </xf>
    <xf numFmtId="0" fontId="8" fillId="0" borderId="47" xfId="0" applyFont="1" applyBorder="1" applyAlignment="1">
      <alignment horizontal="center" vertical="center" textRotation="90" wrapText="1"/>
    </xf>
    <xf numFmtId="16" fontId="9" fillId="0" borderId="19" xfId="0" applyNumberFormat="1" applyFont="1" applyBorder="1" applyAlignment="1">
      <alignment horizontal="left"/>
    </xf>
    <xf numFmtId="0" fontId="10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" fontId="57" fillId="0" borderId="27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57" fillId="0" borderId="140" xfId="0" applyFont="1" applyBorder="1" applyAlignment="1">
      <alignment horizontal="center" vertical="center"/>
    </xf>
    <xf numFmtId="0" fontId="58" fillId="0" borderId="77" xfId="0" applyFont="1" applyBorder="1" applyAlignment="1">
      <alignment horizontal="center" vertical="center"/>
    </xf>
    <xf numFmtId="0" fontId="58" fillId="0" borderId="78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center"/>
    </xf>
    <xf numFmtId="0" fontId="58" fillId="0" borderId="136" xfId="0" applyFont="1" applyBorder="1" applyAlignment="1">
      <alignment horizontal="center" vertical="center"/>
    </xf>
    <xf numFmtId="0" fontId="58" fillId="0" borderId="80" xfId="0" applyFont="1" applyBorder="1" applyAlignment="1">
      <alignment horizontal="center" vertical="center"/>
    </xf>
    <xf numFmtId="0" fontId="9" fillId="0" borderId="26" xfId="0" quotePrefix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8" fillId="0" borderId="88" xfId="0" applyFont="1" applyBorder="1" applyAlignment="1">
      <alignment horizontal="center" vertical="center"/>
    </xf>
    <xf numFmtId="0" fontId="58" fillId="0" borderId="77" xfId="0" quotePrefix="1" applyFont="1" applyBorder="1" applyAlignment="1">
      <alignment horizontal="center" vertical="center"/>
    </xf>
    <xf numFmtId="0" fontId="40" fillId="0" borderId="0" xfId="0" applyFont="1"/>
    <xf numFmtId="16" fontId="57" fillId="0" borderId="38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57" fillId="0" borderId="141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82" xfId="0" applyFont="1" applyBorder="1" applyAlignment="1">
      <alignment horizontal="center" vertical="center"/>
    </xf>
    <xf numFmtId="0" fontId="58" fillId="0" borderId="83" xfId="0" applyFont="1" applyBorder="1" applyAlignment="1">
      <alignment horizontal="center" vertical="center"/>
    </xf>
    <xf numFmtId="0" fontId="58" fillId="0" borderId="84" xfId="0" applyFont="1" applyBorder="1" applyAlignment="1">
      <alignment horizontal="center" vertical="center"/>
    </xf>
    <xf numFmtId="0" fontId="58" fillId="0" borderId="85" xfId="0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57" fillId="0" borderId="141" xfId="0" applyFont="1" applyBorder="1" applyAlignment="1">
      <alignment horizontal="center" vertical="center" wrapText="1"/>
    </xf>
    <xf numFmtId="0" fontId="58" fillId="0" borderId="81" xfId="0" applyFont="1" applyBorder="1" applyAlignment="1">
      <alignment horizontal="center" vertical="center" wrapText="1"/>
    </xf>
    <xf numFmtId="0" fontId="58" fillId="0" borderId="82" xfId="0" applyFont="1" applyBorder="1" applyAlignment="1">
      <alignment horizontal="center" vertical="center" wrapText="1"/>
    </xf>
    <xf numFmtId="0" fontId="58" fillId="0" borderId="83" xfId="0" applyFont="1" applyBorder="1" applyAlignment="1">
      <alignment horizontal="center" vertical="center" wrapText="1"/>
    </xf>
    <xf numFmtId="0" fontId="58" fillId="0" borderId="84" xfId="0" applyFont="1" applyBorder="1" applyAlignment="1">
      <alignment horizontal="center" vertical="center" wrapText="1"/>
    </xf>
    <xf numFmtId="0" fontId="58" fillId="0" borderId="8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58" fillId="0" borderId="77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165" fontId="58" fillId="0" borderId="85" xfId="0" applyNumberFormat="1" applyFont="1" applyBorder="1" applyAlignment="1">
      <alignment horizontal="center" vertical="center" wrapText="1"/>
    </xf>
    <xf numFmtId="0" fontId="59" fillId="0" borderId="77" xfId="0" applyFont="1" applyBorder="1" applyAlignment="1">
      <alignment horizontal="center" vertical="center" wrapText="1"/>
    </xf>
    <xf numFmtId="16" fontId="57" fillId="0" borderId="109" xfId="0" applyNumberFormat="1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7" fillId="0" borderId="141" xfId="0" applyFont="1" applyBorder="1" applyAlignment="1">
      <alignment horizontal="center"/>
    </xf>
    <xf numFmtId="0" fontId="58" fillId="0" borderId="81" xfId="0" applyFont="1" applyBorder="1" applyAlignment="1">
      <alignment horizontal="center"/>
    </xf>
    <xf numFmtId="0" fontId="9" fillId="0" borderId="18" xfId="0" quotePrefix="1" applyFont="1" applyBorder="1" applyAlignment="1">
      <alignment horizontal="center" vertical="center"/>
    </xf>
    <xf numFmtId="0" fontId="55" fillId="0" borderId="0" xfId="0" applyFont="1"/>
    <xf numFmtId="0" fontId="9" fillId="0" borderId="19" xfId="0" quotePrefix="1" applyFont="1" applyBorder="1" applyAlignment="1">
      <alignment horizontal="center" vertical="center"/>
    </xf>
    <xf numFmtId="0" fontId="9" fillId="0" borderId="40" xfId="0" quotePrefix="1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39" xfId="0" applyFont="1" applyBorder="1" applyAlignment="1">
      <alignment wrapText="1"/>
    </xf>
    <xf numFmtId="0" fontId="9" fillId="0" borderId="33" xfId="0" quotePrefix="1" applyFont="1" applyBorder="1" applyAlignment="1">
      <alignment horizontal="center" vertical="center"/>
    </xf>
    <xf numFmtId="16" fontId="8" fillId="0" borderId="28" xfId="0" applyNumberFormat="1" applyFont="1" applyBorder="1" applyAlignment="1">
      <alignment horizontal="left"/>
    </xf>
    <xf numFmtId="0" fontId="8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quotePrefix="1" applyFont="1" applyBorder="1" applyAlignment="1">
      <alignment horizontal="center" vertical="center"/>
    </xf>
    <xf numFmtId="0" fontId="9" fillId="0" borderId="27" xfId="0" quotePrefix="1" applyFont="1" applyBorder="1" applyAlignment="1">
      <alignment horizontal="center" vertical="center"/>
    </xf>
    <xf numFmtId="0" fontId="8" fillId="0" borderId="0" xfId="0" applyFont="1"/>
    <xf numFmtId="0" fontId="57" fillId="0" borderId="81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" fontId="9" fillId="0" borderId="27" xfId="0" quotePrefix="1" applyNumberFormat="1" applyFont="1" applyBorder="1" applyAlignment="1">
      <alignment horizontal="center" vertical="center"/>
    </xf>
    <xf numFmtId="16" fontId="9" fillId="0" borderId="15" xfId="0" quotePrefix="1" applyNumberFormat="1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0" xfId="0" quotePrefix="1" applyFont="1" applyBorder="1" applyAlignment="1">
      <alignment horizontal="center" vertical="center"/>
    </xf>
    <xf numFmtId="0" fontId="9" fillId="0" borderId="59" xfId="0" quotePrefix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" fontId="9" fillId="0" borderId="19" xfId="0" quotePrefix="1" applyNumberFormat="1" applyFont="1" applyBorder="1" applyAlignment="1">
      <alignment horizontal="center" vertical="center"/>
    </xf>
    <xf numFmtId="0" fontId="9" fillId="0" borderId="0" xfId="0" applyFont="1"/>
    <xf numFmtId="16" fontId="8" fillId="0" borderId="28" xfId="0" applyNumberFormat="1" applyFont="1" applyBorder="1" applyAlignment="1">
      <alignment horizontal="left" vertical="center"/>
    </xf>
    <xf numFmtId="0" fontId="58" fillId="0" borderId="138" xfId="0" applyFont="1" applyBorder="1" applyAlignment="1">
      <alignment horizontal="center" vertical="center"/>
    </xf>
    <xf numFmtId="0" fontId="9" fillId="0" borderId="15" xfId="0" quotePrefix="1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57" fillId="0" borderId="145" xfId="0" applyFont="1" applyBorder="1" applyAlignment="1">
      <alignment vertical="center" wrapText="1"/>
    </xf>
    <xf numFmtId="0" fontId="63" fillId="0" borderId="14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6" xfId="0" applyFont="1" applyBorder="1" applyAlignment="1">
      <alignment horizontal="left"/>
    </xf>
    <xf numFmtId="0" fontId="57" fillId="0" borderId="58" xfId="0" applyFont="1" applyBorder="1" applyAlignment="1">
      <alignment wrapText="1"/>
    </xf>
    <xf numFmtId="0" fontId="8" fillId="0" borderId="56" xfId="0" applyFont="1" applyBorder="1" applyAlignment="1">
      <alignment horizontal="center"/>
    </xf>
    <xf numFmtId="0" fontId="9" fillId="0" borderId="56" xfId="0" quotePrefix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70" xfId="0" quotePrefix="1" applyFont="1" applyBorder="1" applyAlignment="1">
      <alignment horizontal="center" vertical="center"/>
    </xf>
    <xf numFmtId="2" fontId="9" fillId="0" borderId="42" xfId="0" quotePrefix="1" applyNumberFormat="1" applyFont="1" applyBorder="1" applyAlignment="1">
      <alignment horizontal="center" vertical="center"/>
    </xf>
    <xf numFmtId="2" fontId="9" fillId="0" borderId="56" xfId="0" quotePrefix="1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5" fillId="0" borderId="47" xfId="0" applyFont="1" applyBorder="1" applyAlignment="1">
      <alignment wrapText="1"/>
    </xf>
    <xf numFmtId="0" fontId="9" fillId="0" borderId="65" xfId="0" quotePrefix="1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quotePrefix="1" applyFont="1" applyBorder="1" applyAlignment="1">
      <alignment horizontal="center" vertical="center"/>
    </xf>
    <xf numFmtId="16" fontId="57" fillId="0" borderId="77" xfId="0" applyNumberFormat="1" applyFont="1" applyBorder="1" applyAlignment="1">
      <alignment horizontal="left" vertical="center"/>
    </xf>
    <xf numFmtId="0" fontId="57" fillId="0" borderId="144" xfId="0" applyFont="1" applyBorder="1" applyAlignment="1">
      <alignment vertical="center" wrapText="1"/>
    </xf>
    <xf numFmtId="0" fontId="57" fillId="0" borderId="140" xfId="0" applyFont="1" applyBorder="1" applyAlignment="1">
      <alignment horizontal="center" vertical="center" wrapText="1"/>
    </xf>
    <xf numFmtId="1" fontId="58" fillId="0" borderId="94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57" fillId="0" borderId="142" xfId="0" applyFont="1" applyBorder="1" applyAlignment="1">
      <alignment vertical="center" wrapText="1"/>
    </xf>
    <xf numFmtId="1" fontId="58" fillId="0" borderId="143" xfId="0" applyNumberFormat="1" applyFont="1" applyBorder="1" applyAlignment="1">
      <alignment horizontal="center" vertical="center"/>
    </xf>
    <xf numFmtId="0" fontId="9" fillId="0" borderId="44" xfId="0" quotePrefix="1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58" fillId="0" borderId="0" xfId="0" applyFont="1" applyAlignment="1">
      <alignment horizontal="left" wrapText="1"/>
    </xf>
    <xf numFmtId="0" fontId="8" fillId="0" borderId="19" xfId="38" applyFont="1" applyBorder="1" applyAlignment="1">
      <alignment horizontal="center"/>
    </xf>
    <xf numFmtId="0" fontId="9" fillId="0" borderId="19" xfId="38" applyFont="1" applyBorder="1" applyAlignment="1">
      <alignment horizontal="center" vertical="center"/>
    </xf>
    <xf numFmtId="1" fontId="9" fillId="0" borderId="46" xfId="38" applyNumberFormat="1" applyFont="1" applyBorder="1" applyAlignment="1">
      <alignment horizontal="center" vertical="center"/>
    </xf>
    <xf numFmtId="1" fontId="9" fillId="0" borderId="19" xfId="38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38" applyFont="1"/>
    <xf numFmtId="16" fontId="8" fillId="0" borderId="19" xfId="0" applyNumberFormat="1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quotePrefix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9" xfId="0" quotePrefix="1" applyFont="1" applyBorder="1" applyAlignment="1">
      <alignment horizontal="center" vertical="center" wrapText="1"/>
    </xf>
    <xf numFmtId="0" fontId="9" fillId="0" borderId="63" xfId="0" quotePrefix="1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65" xfId="0" quotePrefix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76" xfId="0" quotePrefix="1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19" xfId="0" quotePrefix="1" applyFont="1" applyBorder="1" applyAlignment="1">
      <alignment horizontal="center" vertical="center" wrapText="1"/>
    </xf>
    <xf numFmtId="0" fontId="40" fillId="0" borderId="19" xfId="0" applyFont="1" applyBorder="1"/>
    <xf numFmtId="0" fontId="40" fillId="0" borderId="47" xfId="0" applyFont="1" applyBorder="1"/>
    <xf numFmtId="0" fontId="40" fillId="0" borderId="0" xfId="0" applyFont="1" applyAlignment="1">
      <alignment wrapText="1"/>
    </xf>
    <xf numFmtId="0" fontId="6" fillId="0" borderId="0" xfId="0" applyFont="1"/>
    <xf numFmtId="0" fontId="10" fillId="0" borderId="0" xfId="38" applyFont="1"/>
    <xf numFmtId="0" fontId="58" fillId="25" borderId="77" xfId="0" applyFont="1" applyFill="1" applyBorder="1" applyAlignment="1">
      <alignment horizontal="center" vertical="center"/>
    </xf>
    <xf numFmtId="0" fontId="58" fillId="25" borderId="81" xfId="0" applyFont="1" applyFill="1" applyBorder="1" applyAlignment="1">
      <alignment horizontal="center" vertical="center"/>
    </xf>
    <xf numFmtId="0" fontId="58" fillId="25" borderId="81" xfId="0" applyFont="1" applyFill="1" applyBorder="1" applyAlignment="1">
      <alignment horizontal="center" vertical="center" wrapText="1"/>
    </xf>
    <xf numFmtId="16" fontId="57" fillId="0" borderId="28" xfId="0" applyNumberFormat="1" applyFont="1" applyBorder="1" applyAlignment="1">
      <alignment horizontal="left" vertical="top" wrapText="1"/>
    </xf>
    <xf numFmtId="0" fontId="8" fillId="0" borderId="32" xfId="0" applyFont="1" applyBorder="1" applyAlignment="1">
      <alignment vertical="center" wrapText="1"/>
    </xf>
    <xf numFmtId="0" fontId="57" fillId="0" borderId="7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1" xfId="0" quotePrefix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" fontId="58" fillId="42" borderId="77" xfId="0" applyNumberFormat="1" applyFont="1" applyFill="1" applyBorder="1" applyAlignment="1">
      <alignment horizontal="center" vertical="center"/>
    </xf>
    <xf numFmtId="0" fontId="58" fillId="42" borderId="81" xfId="0" applyFont="1" applyFill="1" applyBorder="1" applyAlignment="1">
      <alignment horizontal="center" vertical="center"/>
    </xf>
    <xf numFmtId="1" fontId="59" fillId="42" borderId="81" xfId="0" applyNumberFormat="1" applyFont="1" applyFill="1" applyBorder="1" applyAlignment="1">
      <alignment horizontal="center" vertical="center"/>
    </xf>
    <xf numFmtId="1" fontId="58" fillId="42" borderId="81" xfId="0" applyNumberFormat="1" applyFont="1" applyFill="1" applyBorder="1" applyAlignment="1">
      <alignment horizontal="center" vertical="center"/>
    </xf>
    <xf numFmtId="0" fontId="58" fillId="42" borderId="77" xfId="0" applyFont="1" applyFill="1" applyBorder="1" applyAlignment="1">
      <alignment horizontal="center" vertical="center"/>
    </xf>
    <xf numFmtId="0" fontId="59" fillId="42" borderId="81" xfId="0" applyFont="1" applyFill="1" applyBorder="1" applyAlignment="1">
      <alignment horizontal="center" vertical="center"/>
    </xf>
    <xf numFmtId="0" fontId="9" fillId="25" borderId="58" xfId="0" applyFont="1" applyFill="1" applyBorder="1" applyAlignment="1">
      <alignment horizontal="center" vertical="center"/>
    </xf>
    <xf numFmtId="0" fontId="58" fillId="42" borderId="132" xfId="0" applyFont="1" applyFill="1" applyBorder="1" applyAlignment="1">
      <alignment horizontal="center" vertical="center" wrapText="1"/>
    </xf>
    <xf numFmtId="0" fontId="9" fillId="25" borderId="28" xfId="0" quotePrefix="1" applyFont="1" applyFill="1" applyBorder="1" applyAlignment="1">
      <alignment horizontal="center" vertical="center" wrapText="1"/>
    </xf>
    <xf numFmtId="0" fontId="56" fillId="25" borderId="28" xfId="0" quotePrefix="1" applyFont="1" applyFill="1" applyBorder="1" applyAlignment="1">
      <alignment horizontal="center" vertical="center" wrapText="1"/>
    </xf>
    <xf numFmtId="0" fontId="9" fillId="25" borderId="28" xfId="0" applyFont="1" applyFill="1" applyBorder="1" applyAlignment="1">
      <alignment horizontal="center" vertical="center" wrapText="1"/>
    </xf>
    <xf numFmtId="0" fontId="9" fillId="25" borderId="27" xfId="0" applyFont="1" applyFill="1" applyBorder="1" applyAlignment="1">
      <alignment horizontal="center" vertical="center"/>
    </xf>
    <xf numFmtId="0" fontId="9" fillId="25" borderId="38" xfId="0" applyFont="1" applyFill="1" applyBorder="1" applyAlignment="1">
      <alignment horizontal="center" vertical="center"/>
    </xf>
    <xf numFmtId="0" fontId="9" fillId="25" borderId="60" xfId="0" applyFont="1" applyFill="1" applyBorder="1" applyAlignment="1">
      <alignment horizontal="center" vertical="center"/>
    </xf>
    <xf numFmtId="0" fontId="10" fillId="25" borderId="0" xfId="0" applyFont="1" applyFill="1"/>
    <xf numFmtId="16" fontId="9" fillId="25" borderId="19" xfId="0" applyNumberFormat="1" applyFont="1" applyFill="1" applyBorder="1"/>
    <xf numFmtId="0" fontId="9" fillId="25" borderId="0" xfId="0" applyFont="1" applyFill="1"/>
    <xf numFmtId="16" fontId="9" fillId="25" borderId="19" xfId="0" applyNumberFormat="1" applyFont="1" applyFill="1" applyBorder="1" applyAlignment="1">
      <alignment horizontal="left"/>
    </xf>
    <xf numFmtId="0" fontId="8" fillId="25" borderId="0" xfId="0" applyFont="1" applyFill="1"/>
    <xf numFmtId="0" fontId="8" fillId="25" borderId="42" xfId="38" applyFont="1" applyFill="1" applyBorder="1" applyAlignment="1">
      <alignment horizontal="left"/>
    </xf>
    <xf numFmtId="0" fontId="9" fillId="25" borderId="56" xfId="38" applyFont="1" applyFill="1" applyBorder="1"/>
    <xf numFmtId="0" fontId="8" fillId="25" borderId="51" xfId="38" applyFont="1" applyFill="1" applyBorder="1"/>
    <xf numFmtId="0" fontId="8" fillId="25" borderId="52" xfId="38" applyFont="1" applyFill="1" applyBorder="1"/>
    <xf numFmtId="0" fontId="8" fillId="25" borderId="53" xfId="38" applyFont="1" applyFill="1" applyBorder="1"/>
    <xf numFmtId="0" fontId="8" fillId="25" borderId="0" xfId="38" applyFont="1" applyFill="1"/>
    <xf numFmtId="0" fontId="8" fillId="25" borderId="0" xfId="38" quotePrefix="1" applyFont="1" applyFill="1" applyAlignment="1">
      <alignment horizontal="left"/>
    </xf>
    <xf numFmtId="0" fontId="8" fillId="0" borderId="0" xfId="0" applyFont="1" applyAlignment="1">
      <alignment vertical="center" wrapText="1"/>
    </xf>
    <xf numFmtId="0" fontId="40" fillId="24" borderId="19" xfId="0" applyFont="1" applyFill="1" applyBorder="1" applyAlignment="1">
      <alignment horizontal="center" vertical="center"/>
    </xf>
    <xf numFmtId="1" fontId="9" fillId="24" borderId="19" xfId="38" applyNumberFormat="1" applyFont="1" applyFill="1" applyBorder="1" applyAlignment="1">
      <alignment horizontal="center" vertical="center"/>
    </xf>
    <xf numFmtId="0" fontId="9" fillId="0" borderId="66" xfId="0" quotePrefix="1" applyFont="1" applyBorder="1" applyAlignment="1">
      <alignment horizontal="center" vertical="center"/>
    </xf>
    <xf numFmtId="0" fontId="9" fillId="0" borderId="43" xfId="0" quotePrefix="1" applyFont="1" applyBorder="1" applyAlignment="1">
      <alignment horizontal="center" vertical="center"/>
    </xf>
    <xf numFmtId="0" fontId="9" fillId="26" borderId="50" xfId="0" quotePrefix="1" applyFont="1" applyFill="1" applyBorder="1" applyAlignment="1">
      <alignment horizontal="center" vertical="center"/>
    </xf>
    <xf numFmtId="0" fontId="58" fillId="26" borderId="77" xfId="0" applyFont="1" applyFill="1" applyBorder="1" applyAlignment="1">
      <alignment horizontal="center" vertical="center"/>
    </xf>
    <xf numFmtId="0" fontId="58" fillId="26" borderId="81" xfId="0" applyFont="1" applyFill="1" applyBorder="1" applyAlignment="1">
      <alignment horizontal="center" vertical="center"/>
    </xf>
    <xf numFmtId="0" fontId="58" fillId="26" borderId="81" xfId="0" applyFont="1" applyFill="1" applyBorder="1" applyAlignment="1">
      <alignment horizontal="center" vertical="center" wrapText="1"/>
    </xf>
    <xf numFmtId="0" fontId="9" fillId="26" borderId="28" xfId="0" applyFont="1" applyFill="1" applyBorder="1" applyAlignment="1">
      <alignment horizontal="center" vertical="center"/>
    </xf>
    <xf numFmtId="0" fontId="9" fillId="26" borderId="15" xfId="0" applyFont="1" applyFill="1" applyBorder="1" applyAlignment="1">
      <alignment horizontal="center" vertical="center"/>
    </xf>
    <xf numFmtId="0" fontId="9" fillId="26" borderId="59" xfId="0" quotePrefix="1" applyFont="1" applyFill="1" applyBorder="1" applyAlignment="1">
      <alignment horizontal="center" vertical="center"/>
    </xf>
    <xf numFmtId="1" fontId="9" fillId="26" borderId="19" xfId="0" quotePrefix="1" applyNumberFormat="1" applyFont="1" applyFill="1" applyBorder="1" applyAlignment="1">
      <alignment horizontal="center" vertical="center"/>
    </xf>
    <xf numFmtId="1" fontId="58" fillId="26" borderId="81" xfId="0" applyNumberFormat="1" applyFont="1" applyFill="1" applyBorder="1" applyAlignment="1">
      <alignment horizontal="center" vertical="center"/>
    </xf>
    <xf numFmtId="1" fontId="9" fillId="26" borderId="28" xfId="0" applyNumberFormat="1" applyFont="1" applyFill="1" applyBorder="1" applyAlignment="1">
      <alignment horizontal="center" vertical="center"/>
    </xf>
    <xf numFmtId="1" fontId="9" fillId="26" borderId="15" xfId="0" applyNumberFormat="1" applyFont="1" applyFill="1" applyBorder="1" applyAlignment="1">
      <alignment horizontal="center" vertical="center"/>
    </xf>
    <xf numFmtId="1" fontId="9" fillId="26" borderId="19" xfId="0" applyNumberFormat="1" applyFont="1" applyFill="1" applyBorder="1" applyAlignment="1">
      <alignment horizontal="center" vertical="center"/>
    </xf>
    <xf numFmtId="1" fontId="9" fillId="26" borderId="40" xfId="0" quotePrefix="1" applyNumberFormat="1" applyFont="1" applyFill="1" applyBorder="1" applyAlignment="1">
      <alignment horizontal="center" vertical="center"/>
    </xf>
    <xf numFmtId="1" fontId="9" fillId="26" borderId="56" xfId="0" applyNumberFormat="1" applyFont="1" applyFill="1" applyBorder="1" applyAlignment="1">
      <alignment horizontal="center" vertical="center"/>
    </xf>
    <xf numFmtId="1" fontId="9" fillId="26" borderId="50" xfId="0" quotePrefix="1" applyNumberFormat="1" applyFont="1" applyFill="1" applyBorder="1" applyAlignment="1">
      <alignment horizontal="center" vertical="center"/>
    </xf>
    <xf numFmtId="1" fontId="9" fillId="26" borderId="59" xfId="0" quotePrefix="1" applyNumberFormat="1" applyFont="1" applyFill="1" applyBorder="1" applyAlignment="1">
      <alignment horizontal="center" vertical="center"/>
    </xf>
    <xf numFmtId="0" fontId="9" fillId="26" borderId="47" xfId="0" quotePrefix="1" applyFont="1" applyFill="1" applyBorder="1" applyAlignment="1">
      <alignment horizontal="center" vertical="center"/>
    </xf>
    <xf numFmtId="1" fontId="9" fillId="26" borderId="47" xfId="0" quotePrefix="1" applyNumberFormat="1" applyFont="1" applyFill="1" applyBorder="1" applyAlignment="1">
      <alignment horizontal="center" vertical="center"/>
    </xf>
    <xf numFmtId="0" fontId="9" fillId="26" borderId="19" xfId="0" quotePrefix="1" applyFont="1" applyFill="1" applyBorder="1" applyAlignment="1">
      <alignment horizontal="center" vertical="center" wrapText="1"/>
    </xf>
    <xf numFmtId="0" fontId="9" fillId="25" borderId="28" xfId="0" quotePrefix="1" applyFont="1" applyFill="1" applyBorder="1" applyAlignment="1">
      <alignment horizontal="center" vertical="center"/>
    </xf>
    <xf numFmtId="0" fontId="9" fillId="24" borderId="20" xfId="0" quotePrefix="1" applyFont="1" applyFill="1" applyBorder="1" applyAlignment="1">
      <alignment horizontal="center" vertical="center"/>
    </xf>
    <xf numFmtId="0" fontId="9" fillId="24" borderId="31" xfId="0" quotePrefix="1" applyFont="1" applyFill="1" applyBorder="1" applyAlignment="1">
      <alignment horizontal="center" vertical="center"/>
    </xf>
    <xf numFmtId="0" fontId="8" fillId="24" borderId="67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24" borderId="30" xfId="0" applyFont="1" applyFill="1" applyBorder="1" applyAlignment="1">
      <alignment vertical="center" wrapText="1"/>
    </xf>
    <xf numFmtId="0" fontId="57" fillId="24" borderId="107" xfId="0" applyFont="1" applyFill="1" applyBorder="1" applyAlignment="1">
      <alignment vertical="center" wrapText="1"/>
    </xf>
    <xf numFmtId="0" fontId="8" fillId="24" borderId="43" xfId="0" applyFont="1" applyFill="1" applyBorder="1" applyAlignment="1">
      <alignment vertical="center" wrapText="1"/>
    </xf>
    <xf numFmtId="0" fontId="8" fillId="24" borderId="30" xfId="0" applyFont="1" applyFill="1" applyBorder="1" applyAlignment="1">
      <alignment horizontal="left" vertical="top" wrapText="1"/>
    </xf>
    <xf numFmtId="0" fontId="40" fillId="24" borderId="40" xfId="0" applyFont="1" applyFill="1" applyBorder="1" applyAlignment="1">
      <alignment horizontal="center" vertical="center"/>
    </xf>
    <xf numFmtId="0" fontId="3" fillId="24" borderId="0" xfId="47" applyNumberFormat="1" applyFont="1" applyFill="1" applyBorder="1" applyAlignment="1" applyProtection="1">
      <alignment vertical="top" wrapText="1"/>
    </xf>
    <xf numFmtId="0" fontId="58" fillId="0" borderId="137" xfId="0" applyFont="1" applyBorder="1" applyAlignment="1">
      <alignment horizontal="center" vertical="center"/>
    </xf>
    <xf numFmtId="0" fontId="40" fillId="0" borderId="14" xfId="0" applyFont="1" applyBorder="1"/>
    <xf numFmtId="0" fontId="58" fillId="0" borderId="14" xfId="0" applyFont="1" applyBorder="1" applyAlignment="1">
      <alignment horizontal="center" vertical="center"/>
    </xf>
    <xf numFmtId="0" fontId="58" fillId="25" borderId="14" xfId="0" applyFont="1" applyFill="1" applyBorder="1" applyAlignment="1">
      <alignment horizontal="center" vertical="center"/>
    </xf>
    <xf numFmtId="1" fontId="58" fillId="26" borderId="87" xfId="0" applyNumberFormat="1" applyFont="1" applyFill="1" applyBorder="1" applyAlignment="1">
      <alignment horizontal="center" vertical="center"/>
    </xf>
    <xf numFmtId="0" fontId="58" fillId="0" borderId="146" xfId="0" applyFont="1" applyBorder="1" applyAlignment="1">
      <alignment horizontal="center" vertical="center"/>
    </xf>
    <xf numFmtId="0" fontId="58" fillId="0" borderId="95" xfId="0" applyFont="1" applyBorder="1" applyAlignment="1">
      <alignment horizontal="center" vertical="center"/>
    </xf>
    <xf numFmtId="0" fontId="58" fillId="0" borderId="147" xfId="0" applyFont="1" applyBorder="1" applyAlignment="1">
      <alignment horizontal="center" vertical="center"/>
    </xf>
    <xf numFmtId="0" fontId="40" fillId="0" borderId="18" xfId="0" applyFont="1" applyBorder="1"/>
    <xf numFmtId="0" fontId="40" fillId="0" borderId="17" xfId="0" applyFont="1" applyBorder="1"/>
    <xf numFmtId="0" fontId="58" fillId="42" borderId="145" xfId="0" applyFont="1" applyFill="1" applyBorder="1" applyAlignment="1">
      <alignment horizontal="center" vertical="center"/>
    </xf>
    <xf numFmtId="0" fontId="58" fillId="25" borderId="148" xfId="0" applyFont="1" applyFill="1" applyBorder="1" applyAlignment="1">
      <alignment horizontal="center" vertical="center"/>
    </xf>
    <xf numFmtId="0" fontId="58" fillId="25" borderId="150" xfId="0" applyFont="1" applyFill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18" xfId="0" applyFont="1" applyBorder="1" applyAlignment="1">
      <alignment horizontal="center" vertical="center"/>
    </xf>
    <xf numFmtId="0" fontId="58" fillId="25" borderId="19" xfId="0" applyFont="1" applyFill="1" applyBorder="1" applyAlignment="1">
      <alignment horizontal="center" vertical="center"/>
    </xf>
    <xf numFmtId="0" fontId="9" fillId="44" borderId="19" xfId="0" quotePrefix="1" applyFont="1" applyFill="1" applyBorder="1" applyAlignment="1">
      <alignment horizontal="center" vertical="center"/>
    </xf>
    <xf numFmtId="0" fontId="58" fillId="44" borderId="77" xfId="0" applyFont="1" applyFill="1" applyBorder="1" applyAlignment="1">
      <alignment horizontal="center" vertical="center"/>
    </xf>
    <xf numFmtId="0" fontId="58" fillId="44" borderId="81" xfId="0" applyFont="1" applyFill="1" applyBorder="1" applyAlignment="1">
      <alignment horizontal="center" vertical="center"/>
    </xf>
    <xf numFmtId="0" fontId="58" fillId="44" borderId="81" xfId="0" applyFont="1" applyFill="1" applyBorder="1" applyAlignment="1">
      <alignment horizontal="center" vertical="center" wrapText="1"/>
    </xf>
    <xf numFmtId="0" fontId="9" fillId="44" borderId="19" xfId="0" applyFont="1" applyFill="1" applyBorder="1" applyAlignment="1">
      <alignment horizontal="center" vertical="center"/>
    </xf>
    <xf numFmtId="0" fontId="9" fillId="44" borderId="28" xfId="0" applyFont="1" applyFill="1" applyBorder="1" applyAlignment="1">
      <alignment horizontal="center" vertical="center"/>
    </xf>
    <xf numFmtId="0" fontId="9" fillId="44" borderId="59" xfId="0" applyFont="1" applyFill="1" applyBorder="1" applyAlignment="1">
      <alignment horizontal="center" vertical="center"/>
    </xf>
    <xf numFmtId="0" fontId="9" fillId="44" borderId="40" xfId="0" quotePrefix="1" applyFont="1" applyFill="1" applyBorder="1" applyAlignment="1">
      <alignment horizontal="center" vertical="center"/>
    </xf>
    <xf numFmtId="1" fontId="9" fillId="44" borderId="19" xfId="0" quotePrefix="1" applyNumberFormat="1" applyFont="1" applyFill="1" applyBorder="1" applyAlignment="1">
      <alignment horizontal="center" vertical="center"/>
    </xf>
    <xf numFmtId="0" fontId="58" fillId="45" borderId="145" xfId="0" applyFont="1" applyFill="1" applyBorder="1" applyAlignment="1">
      <alignment horizontal="center" vertical="center"/>
    </xf>
    <xf numFmtId="0" fontId="58" fillId="44" borderId="148" xfId="0" applyFont="1" applyFill="1" applyBorder="1" applyAlignment="1">
      <alignment horizontal="center" vertical="center"/>
    </xf>
    <xf numFmtId="0" fontId="58" fillId="44" borderId="149" xfId="0" applyFont="1" applyFill="1" applyBorder="1" applyAlignment="1">
      <alignment horizontal="center" vertical="center"/>
    </xf>
    <xf numFmtId="0" fontId="58" fillId="44" borderId="145" xfId="0" applyFont="1" applyFill="1" applyBorder="1" applyAlignment="1">
      <alignment horizontal="center" vertical="center"/>
    </xf>
    <xf numFmtId="0" fontId="9" fillId="44" borderId="15" xfId="0" applyFont="1" applyFill="1" applyBorder="1" applyAlignment="1">
      <alignment horizontal="center" vertical="center"/>
    </xf>
    <xf numFmtId="0" fontId="9" fillId="44" borderId="56" xfId="0" applyFont="1" applyFill="1" applyBorder="1" applyAlignment="1">
      <alignment horizontal="center" vertical="center"/>
    </xf>
    <xf numFmtId="0" fontId="9" fillId="44" borderId="50" xfId="0" quotePrefix="1" applyFont="1" applyFill="1" applyBorder="1" applyAlignment="1">
      <alignment horizontal="center" vertical="center"/>
    </xf>
    <xf numFmtId="0" fontId="9" fillId="44" borderId="59" xfId="0" quotePrefix="1" applyFont="1" applyFill="1" applyBorder="1" applyAlignment="1">
      <alignment horizontal="center" vertical="center"/>
    </xf>
    <xf numFmtId="0" fontId="9" fillId="44" borderId="47" xfId="0" quotePrefix="1" applyFont="1" applyFill="1" applyBorder="1" applyAlignment="1">
      <alignment horizontal="center" vertical="center"/>
    </xf>
    <xf numFmtId="1" fontId="9" fillId="44" borderId="47" xfId="0" quotePrefix="1" applyNumberFormat="1" applyFont="1" applyFill="1" applyBorder="1" applyAlignment="1">
      <alignment horizontal="center" vertical="center"/>
    </xf>
    <xf numFmtId="0" fontId="9" fillId="44" borderId="19" xfId="0" quotePrefix="1" applyFont="1" applyFill="1" applyBorder="1" applyAlignment="1">
      <alignment horizontal="center" vertical="center" wrapText="1"/>
    </xf>
    <xf numFmtId="0" fontId="6" fillId="44" borderId="0" xfId="0" applyFont="1" applyFill="1"/>
    <xf numFmtId="0" fontId="56" fillId="24" borderId="46" xfId="0" applyFont="1" applyFill="1" applyBorder="1" applyAlignment="1">
      <alignment horizontal="center" vertical="center" textRotation="90" wrapText="1"/>
    </xf>
    <xf numFmtId="0" fontId="40" fillId="25" borderId="15" xfId="0" applyFont="1" applyFill="1" applyBorder="1"/>
    <xf numFmtId="0" fontId="10" fillId="24" borderId="0" xfId="0" quotePrefix="1" applyFont="1" applyFill="1" applyAlignment="1">
      <alignment horizontal="left"/>
    </xf>
    <xf numFmtId="0" fontId="40" fillId="24" borderId="0" xfId="0" quotePrefix="1" applyFont="1" applyFill="1"/>
    <xf numFmtId="0" fontId="9" fillId="24" borderId="40" xfId="0" applyFont="1" applyFill="1" applyBorder="1" applyAlignment="1">
      <alignment horizontal="center" vertical="center" wrapText="1"/>
    </xf>
    <xf numFmtId="0" fontId="58" fillId="24" borderId="139" xfId="0" applyFont="1" applyFill="1" applyBorder="1" applyAlignment="1">
      <alignment horizontal="center" vertical="center" wrapText="1"/>
    </xf>
    <xf numFmtId="0" fontId="8" fillId="24" borderId="0" xfId="0" applyFont="1" applyFill="1" applyAlignment="1">
      <alignment wrapText="1"/>
    </xf>
    <xf numFmtId="0" fontId="40" fillId="24" borderId="0" xfId="0" applyFont="1" applyFill="1" applyAlignment="1">
      <alignment wrapText="1"/>
    </xf>
    <xf numFmtId="0" fontId="8" fillId="24" borderId="40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left" vertical="center" wrapText="1"/>
    </xf>
    <xf numFmtId="0" fontId="8" fillId="24" borderId="19" xfId="0" applyFont="1" applyFill="1" applyBorder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/>
    </xf>
    <xf numFmtId="0" fontId="8" fillId="24" borderId="19" xfId="0" applyFont="1" applyFill="1" applyBorder="1" applyAlignment="1">
      <alignment vertical="center" wrapText="1"/>
    </xf>
    <xf numFmtId="0" fontId="10" fillId="24" borderId="19" xfId="0" applyFont="1" applyFill="1" applyBorder="1" applyAlignment="1">
      <alignment vertical="center" wrapText="1"/>
    </xf>
    <xf numFmtId="0" fontId="57" fillId="24" borderId="0" xfId="0" applyFont="1" applyFill="1" applyAlignment="1">
      <alignment horizontal="left" wrapText="1"/>
    </xf>
    <xf numFmtId="0" fontId="97" fillId="24" borderId="0" xfId="0" applyFont="1" applyFill="1"/>
    <xf numFmtId="0" fontId="57" fillId="24" borderId="89" xfId="0" applyFont="1" applyFill="1" applyBorder="1" applyAlignment="1">
      <alignment vertical="center" wrapText="1"/>
    </xf>
    <xf numFmtId="0" fontId="8" fillId="24" borderId="0" xfId="0" applyFont="1" applyFill="1" applyAlignment="1">
      <alignment horizontal="left" wrapText="1"/>
    </xf>
    <xf numFmtId="0" fontId="57" fillId="24" borderId="100" xfId="0" applyFont="1" applyFill="1" applyBorder="1" applyAlignment="1">
      <alignment vertical="center" wrapText="1"/>
    </xf>
    <xf numFmtId="0" fontId="8" fillId="24" borderId="24" xfId="0" applyFont="1" applyFill="1" applyBorder="1" applyAlignment="1">
      <alignment horizontal="center" vertical="center"/>
    </xf>
    <xf numFmtId="0" fontId="8" fillId="24" borderId="0" xfId="0" quotePrefix="1" applyFont="1" applyFill="1"/>
    <xf numFmtId="0" fontId="61" fillId="24" borderId="0" xfId="0" applyFont="1" applyFill="1" applyAlignment="1">
      <alignment vertical="center" wrapText="1"/>
    </xf>
    <xf numFmtId="0" fontId="40" fillId="24" borderId="0" xfId="0" applyFont="1" applyFill="1" applyAlignment="1">
      <alignment horizontal="left" wrapText="1"/>
    </xf>
    <xf numFmtId="0" fontId="50" fillId="24" borderId="0" xfId="39" applyNumberFormat="1" applyFont="1" applyFill="1" applyBorder="1" applyAlignment="1">
      <alignment horizontal="left"/>
    </xf>
    <xf numFmtId="0" fontId="40" fillId="24" borderId="0" xfId="0" applyFont="1" applyFill="1" applyAlignment="1">
      <alignment horizontal="left" vertical="center" wrapText="1"/>
    </xf>
    <xf numFmtId="0" fontId="4" fillId="24" borderId="0" xfId="39" applyNumberFormat="1" applyFont="1" applyFill="1" applyBorder="1" applyAlignment="1"/>
    <xf numFmtId="1" fontId="58" fillId="42" borderId="87" xfId="0" applyNumberFormat="1" applyFont="1" applyFill="1" applyBorder="1" applyAlignment="1">
      <alignment horizontal="center" vertical="center"/>
    </xf>
    <xf numFmtId="0" fontId="58" fillId="28" borderId="146" xfId="0" applyFont="1" applyFill="1" applyBorder="1" applyAlignment="1">
      <alignment horizontal="center" vertical="center"/>
    </xf>
    <xf numFmtId="0" fontId="58" fillId="28" borderId="95" xfId="0" applyFont="1" applyFill="1" applyBorder="1" applyAlignment="1">
      <alignment horizontal="center" vertical="center"/>
    </xf>
    <xf numFmtId="0" fontId="58" fillId="28" borderId="147" xfId="0" applyFont="1" applyFill="1" applyBorder="1" applyAlignment="1">
      <alignment horizontal="center" vertical="center"/>
    </xf>
    <xf numFmtId="0" fontId="58" fillId="42" borderId="143" xfId="0" applyFont="1" applyFill="1" applyBorder="1" applyAlignment="1">
      <alignment horizontal="center" vertical="center"/>
    </xf>
    <xf numFmtId="0" fontId="8" fillId="24" borderId="14" xfId="0" applyFont="1" applyFill="1" applyBorder="1"/>
    <xf numFmtId="0" fontId="58" fillId="28" borderId="14" xfId="0" applyFont="1" applyFill="1" applyBorder="1" applyAlignment="1">
      <alignment horizontal="center" vertical="center"/>
    </xf>
    <xf numFmtId="0" fontId="8" fillId="25" borderId="14" xfId="0" applyFont="1" applyFill="1" applyBorder="1"/>
    <xf numFmtId="0" fontId="9" fillId="44" borderId="24" xfId="0" applyFont="1" applyFill="1" applyBorder="1" applyAlignment="1">
      <alignment horizontal="center" vertical="center"/>
    </xf>
    <xf numFmtId="0" fontId="58" fillId="24" borderId="83" xfId="0" applyFont="1" applyFill="1" applyBorder="1" applyAlignment="1">
      <alignment horizontal="center" vertical="center"/>
    </xf>
    <xf numFmtId="0" fontId="58" fillId="24" borderId="84" xfId="0" applyFont="1" applyFill="1" applyBorder="1" applyAlignment="1">
      <alignment horizontal="center" vertical="center"/>
    </xf>
    <xf numFmtId="0" fontId="58" fillId="24" borderId="86" xfId="0" applyFont="1" applyFill="1" applyBorder="1" applyAlignment="1">
      <alignment horizontal="center" vertical="center"/>
    </xf>
    <xf numFmtId="0" fontId="40" fillId="44" borderId="14" xfId="0" applyFont="1" applyFill="1" applyBorder="1"/>
    <xf numFmtId="0" fontId="58" fillId="24" borderId="137" xfId="0" applyFont="1" applyFill="1" applyBorder="1" applyAlignment="1">
      <alignment horizontal="center" vertical="center"/>
    </xf>
    <xf numFmtId="0" fontId="58" fillId="24" borderId="79" xfId="0" applyFont="1" applyFill="1" applyBorder="1" applyAlignment="1">
      <alignment horizontal="center" vertical="center"/>
    </xf>
    <xf numFmtId="0" fontId="58" fillId="24" borderId="80" xfId="0" applyFont="1" applyFill="1" applyBorder="1" applyAlignment="1">
      <alignment horizontal="center" vertical="center"/>
    </xf>
    <xf numFmtId="0" fontId="40" fillId="44" borderId="38" xfId="0" applyFont="1" applyFill="1" applyBorder="1"/>
    <xf numFmtId="0" fontId="58" fillId="0" borderId="20" xfId="0" applyFont="1" applyBorder="1" applyAlignment="1">
      <alignment horizontal="center" vertical="center"/>
    </xf>
    <xf numFmtId="0" fontId="58" fillId="25" borderId="24" xfId="0" applyFont="1" applyFill="1" applyBorder="1" applyAlignment="1">
      <alignment horizontal="center" vertical="center"/>
    </xf>
    <xf numFmtId="0" fontId="8" fillId="24" borderId="41" xfId="0" applyFont="1" applyFill="1" applyBorder="1" applyAlignment="1">
      <alignment vertical="center" wrapText="1"/>
    </xf>
    <xf numFmtId="0" fontId="8" fillId="24" borderId="0" xfId="0" applyFont="1" applyFill="1" applyAlignment="1">
      <alignment vertical="center" wrapText="1"/>
    </xf>
    <xf numFmtId="0" fontId="85" fillId="28" borderId="0" xfId="48" applyFont="1" applyFill="1" applyAlignment="1">
      <alignment horizontal="left" vertical="top"/>
    </xf>
    <xf numFmtId="0" fontId="60" fillId="0" borderId="0" xfId="48" applyFont="1"/>
    <xf numFmtId="0" fontId="89" fillId="28" borderId="95" xfId="48" applyFont="1" applyFill="1" applyBorder="1" applyAlignment="1">
      <alignment horizontal="center" vertical="center" textRotation="90" wrapText="1"/>
    </xf>
    <xf numFmtId="0" fontId="60" fillId="0" borderId="97" xfId="48" applyFont="1" applyBorder="1"/>
    <xf numFmtId="0" fontId="60" fillId="0" borderId="79" xfId="48" applyFont="1" applyBorder="1"/>
    <xf numFmtId="0" fontId="83" fillId="28" borderId="0" xfId="0" applyFont="1" applyFill="1" applyAlignment="1">
      <alignment horizontal="left"/>
    </xf>
    <xf numFmtId="0" fontId="60" fillId="0" borderId="0" xfId="0" applyFont="1"/>
    <xf numFmtId="0" fontId="85" fillId="28" borderId="129" xfId="0" applyFont="1" applyFill="1" applyBorder="1" applyAlignment="1">
      <alignment horizontal="left" vertical="center" wrapText="1"/>
    </xf>
    <xf numFmtId="0" fontId="85" fillId="28" borderId="0" xfId="0" applyFont="1" applyFill="1" applyAlignment="1">
      <alignment horizontal="left" vertical="top"/>
    </xf>
    <xf numFmtId="0" fontId="88" fillId="28" borderId="86" xfId="48" applyFont="1" applyFill="1" applyBorder="1" applyAlignment="1">
      <alignment horizontal="center" vertical="center"/>
    </xf>
    <xf numFmtId="0" fontId="60" fillId="0" borderId="82" xfId="48" applyFont="1" applyBorder="1"/>
    <xf numFmtId="0" fontId="60" fillId="0" borderId="83" xfId="48" applyFont="1" applyBorder="1"/>
    <xf numFmtId="0" fontId="83" fillId="28" borderId="0" xfId="48" applyFont="1" applyFill="1" applyAlignment="1">
      <alignment horizontal="left"/>
    </xf>
    <xf numFmtId="0" fontId="85" fillId="28" borderId="0" xfId="48" applyFont="1" applyFill="1" applyAlignment="1">
      <alignment horizontal="left" vertical="center" wrapText="1"/>
    </xf>
    <xf numFmtId="0" fontId="3" fillId="24" borderId="0" xfId="0" applyFont="1" applyFill="1" applyAlignment="1">
      <alignment horizontal="center" wrapText="1"/>
    </xf>
    <xf numFmtId="0" fontId="3" fillId="24" borderId="0" xfId="47" applyNumberFormat="1" applyFont="1" applyFill="1" applyBorder="1" applyAlignment="1" applyProtection="1">
      <alignment horizontal="center" vertical="top" wrapText="1"/>
    </xf>
    <xf numFmtId="0" fontId="81" fillId="28" borderId="86" xfId="48" applyFont="1" applyFill="1" applyBorder="1" applyAlignment="1">
      <alignment horizontal="center" vertical="center"/>
    </xf>
    <xf numFmtId="0" fontId="86" fillId="28" borderId="86" xfId="48" applyFont="1" applyFill="1" applyBorder="1" applyAlignment="1">
      <alignment horizontal="center" vertical="center" wrapText="1"/>
    </xf>
    <xf numFmtId="0" fontId="43" fillId="24" borderId="0" xfId="47" applyNumberFormat="1" applyFont="1" applyFill="1" applyBorder="1" applyAlignment="1" applyProtection="1">
      <alignment horizontal="right"/>
    </xf>
    <xf numFmtId="0" fontId="43" fillId="24" borderId="0" xfId="47" applyNumberFormat="1" applyFont="1" applyFill="1" applyBorder="1" applyAlignment="1" applyProtection="1">
      <alignment horizontal="right" vertical="top"/>
    </xf>
    <xf numFmtId="0" fontId="43" fillId="24" borderId="0" xfId="47" applyNumberFormat="1" applyFont="1" applyFill="1" applyBorder="1" applyAlignment="1" applyProtection="1">
      <alignment horizontal="right" wrapText="1"/>
    </xf>
    <xf numFmtId="0" fontId="3" fillId="24" borderId="29" xfId="47" applyNumberFormat="1" applyFont="1" applyFill="1" applyBorder="1" applyAlignment="1" applyProtection="1">
      <alignment horizontal="center" vertical="top" wrapText="1"/>
    </xf>
    <xf numFmtId="0" fontId="3" fillId="24" borderId="29" xfId="47" applyNumberFormat="1" applyFont="1" applyFill="1" applyBorder="1" applyAlignment="1" applyProtection="1">
      <alignment horizontal="center" vertical="top"/>
    </xf>
    <xf numFmtId="0" fontId="5" fillId="24" borderId="0" xfId="47" applyNumberFormat="1" applyFont="1" applyFill="1" applyBorder="1" applyAlignment="1">
      <alignment horizontal="center" wrapText="1"/>
    </xf>
    <xf numFmtId="0" fontId="48" fillId="24" borderId="0" xfId="47" applyNumberFormat="1" applyFont="1" applyFill="1" applyBorder="1" applyAlignment="1">
      <alignment horizontal="center" wrapText="1"/>
    </xf>
    <xf numFmtId="0" fontId="49" fillId="24" borderId="0" xfId="47" applyNumberFormat="1" applyFont="1" applyFill="1" applyBorder="1" applyAlignment="1">
      <alignment horizontal="center" vertical="center" wrapText="1"/>
    </xf>
    <xf numFmtId="0" fontId="7" fillId="24" borderId="0" xfId="47" applyFont="1" applyFill="1" applyAlignment="1">
      <alignment horizontal="center" vertical="center" wrapText="1"/>
    </xf>
    <xf numFmtId="0" fontId="43" fillId="24" borderId="0" xfId="46" applyNumberFormat="1" applyFont="1" applyFill="1" applyBorder="1" applyAlignment="1" applyProtection="1">
      <alignment horizontal="right"/>
    </xf>
    <xf numFmtId="0" fontId="83" fillId="28" borderId="95" xfId="48" applyFont="1" applyFill="1" applyBorder="1" applyAlignment="1">
      <alignment horizontal="center" vertical="center" textRotation="90" wrapText="1"/>
    </xf>
    <xf numFmtId="0" fontId="89" fillId="28" borderId="95" xfId="0" applyFont="1" applyFill="1" applyBorder="1" applyAlignment="1">
      <alignment horizontal="center" vertical="center" textRotation="90" wrapText="1"/>
    </xf>
    <xf numFmtId="0" fontId="60" fillId="0" borderId="97" xfId="0" applyFont="1" applyBorder="1"/>
    <xf numFmtId="0" fontId="60" fillId="0" borderId="79" xfId="0" applyFont="1" applyBorder="1"/>
    <xf numFmtId="0" fontId="47" fillId="24" borderId="0" xfId="39" applyNumberFormat="1" applyFont="1" applyFill="1" applyBorder="1" applyAlignment="1" applyProtection="1">
      <alignment horizontal="left" vertical="top"/>
    </xf>
    <xf numFmtId="0" fontId="37" fillId="24" borderId="0" xfId="39" applyNumberFormat="1" applyFont="1" applyFill="1" applyBorder="1" applyAlignment="1">
      <alignment horizontal="center" vertical="center" textRotation="90" wrapText="1"/>
    </xf>
    <xf numFmtId="0" fontId="35" fillId="24" borderId="0" xfId="39" applyNumberFormat="1" applyFont="1" applyFill="1" applyBorder="1" applyAlignment="1">
      <alignment horizontal="center" vertical="center"/>
    </xf>
    <xf numFmtId="0" fontId="4" fillId="24" borderId="0" xfId="39" applyNumberFormat="1" applyFont="1" applyFill="1" applyBorder="1" applyAlignment="1">
      <alignment horizontal="center" vertical="center"/>
    </xf>
    <xf numFmtId="0" fontId="39" fillId="24" borderId="0" xfId="39" applyNumberFormat="1" applyFont="1" applyFill="1" applyBorder="1" applyAlignment="1">
      <alignment horizontal="center" vertical="center" wrapText="1"/>
    </xf>
    <xf numFmtId="0" fontId="43" fillId="24" borderId="0" xfId="39" applyNumberFormat="1" applyFont="1" applyFill="1" applyBorder="1" applyAlignment="1">
      <alignment horizontal="center" vertical="center" textRotation="90" wrapText="1"/>
    </xf>
    <xf numFmtId="0" fontId="40" fillId="24" borderId="0" xfId="0" applyFont="1" applyFill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8" fillId="24" borderId="40" xfId="0" applyFont="1" applyFill="1" applyBorder="1" applyAlignment="1">
      <alignment horizontal="center" vertical="center"/>
    </xf>
    <xf numFmtId="0" fontId="8" fillId="24" borderId="46" xfId="0" applyFont="1" applyFill="1" applyBorder="1" applyAlignment="1">
      <alignment horizontal="center" vertical="center"/>
    </xf>
    <xf numFmtId="0" fontId="8" fillId="24" borderId="47" xfId="0" applyFont="1" applyFill="1" applyBorder="1" applyAlignment="1">
      <alignment horizontal="center" vertical="center"/>
    </xf>
    <xf numFmtId="0" fontId="8" fillId="24" borderId="0" xfId="0" applyFont="1" applyFill="1" applyAlignment="1">
      <alignment horizontal="left" wrapText="1"/>
    </xf>
    <xf numFmtId="0" fontId="9" fillId="0" borderId="46" xfId="0" quotePrefix="1" applyFont="1" applyBorder="1" applyAlignment="1">
      <alignment horizontal="center" vertical="center"/>
    </xf>
    <xf numFmtId="0" fontId="9" fillId="0" borderId="47" xfId="0" quotePrefix="1" applyFont="1" applyBorder="1" applyAlignment="1">
      <alignment horizontal="center" vertical="center"/>
    </xf>
    <xf numFmtId="0" fontId="9" fillId="25" borderId="40" xfId="0" quotePrefix="1" applyFont="1" applyFill="1" applyBorder="1" applyAlignment="1">
      <alignment horizontal="center" vertical="center"/>
    </xf>
    <xf numFmtId="0" fontId="9" fillId="25" borderId="46" xfId="0" quotePrefix="1" applyFont="1" applyFill="1" applyBorder="1" applyAlignment="1">
      <alignment horizontal="center" vertical="center"/>
    </xf>
    <xf numFmtId="0" fontId="9" fillId="25" borderId="47" xfId="0" quotePrefix="1" applyFont="1" applyFill="1" applyBorder="1" applyAlignment="1">
      <alignment horizontal="center" vertical="center"/>
    </xf>
    <xf numFmtId="0" fontId="9" fillId="26" borderId="40" xfId="0" quotePrefix="1" applyFont="1" applyFill="1" applyBorder="1" applyAlignment="1">
      <alignment horizontal="center" vertical="center"/>
    </xf>
    <xf numFmtId="0" fontId="9" fillId="26" borderId="46" xfId="0" quotePrefix="1" applyFont="1" applyFill="1" applyBorder="1" applyAlignment="1">
      <alignment horizontal="center" vertical="center"/>
    </xf>
    <xf numFmtId="0" fontId="9" fillId="26" borderId="47" xfId="0" quotePrefix="1" applyFont="1" applyFill="1" applyBorder="1" applyAlignment="1">
      <alignment horizontal="center" vertical="center"/>
    </xf>
    <xf numFmtId="1" fontId="9" fillId="0" borderId="40" xfId="0" quotePrefix="1" applyNumberFormat="1" applyFont="1" applyBorder="1" applyAlignment="1">
      <alignment horizontal="center" vertical="center"/>
    </xf>
    <xf numFmtId="0" fontId="9" fillId="0" borderId="40" xfId="0" quotePrefix="1" applyFont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/>
    </xf>
    <xf numFmtId="0" fontId="9" fillId="25" borderId="46" xfId="0" applyFont="1" applyFill="1" applyBorder="1" applyAlignment="1">
      <alignment horizontal="center" vertical="center"/>
    </xf>
    <xf numFmtId="0" fontId="9" fillId="25" borderId="47" xfId="0" applyFont="1" applyFill="1" applyBorder="1" applyAlignment="1">
      <alignment horizontal="center" vertical="center"/>
    </xf>
    <xf numFmtId="0" fontId="9" fillId="26" borderId="40" xfId="0" applyFont="1" applyFill="1" applyBorder="1" applyAlignment="1">
      <alignment horizontal="center" vertical="center"/>
    </xf>
    <xf numFmtId="0" fontId="9" fillId="26" borderId="46" xfId="0" applyFont="1" applyFill="1" applyBorder="1" applyAlignment="1">
      <alignment horizontal="center" vertical="center"/>
    </xf>
    <xf numFmtId="0" fontId="9" fillId="26" borderId="47" xfId="0" applyFont="1" applyFill="1" applyBorder="1" applyAlignment="1">
      <alignment horizontal="center" vertical="center"/>
    </xf>
    <xf numFmtId="0" fontId="9" fillId="24" borderId="40" xfId="0" applyFont="1" applyFill="1" applyBorder="1" applyAlignment="1">
      <alignment horizontal="center" vertical="center" wrapText="1"/>
    </xf>
    <xf numFmtId="0" fontId="9" fillId="24" borderId="47" xfId="0" applyFont="1" applyFill="1" applyBorder="1" applyAlignment="1">
      <alignment horizontal="center" vertical="center" wrapText="1"/>
    </xf>
    <xf numFmtId="0" fontId="9" fillId="24" borderId="46" xfId="0" applyFont="1" applyFill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textRotation="90" wrapText="1"/>
    </xf>
    <xf numFmtId="0" fontId="50" fillId="0" borderId="50" xfId="0" applyFont="1" applyBorder="1" applyAlignment="1">
      <alignment horizontal="center" vertical="center" textRotation="90" wrapText="1"/>
    </xf>
    <xf numFmtId="0" fontId="50" fillId="0" borderId="46" xfId="0" applyFont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textRotation="90" wrapText="1"/>
    </xf>
    <xf numFmtId="0" fontId="50" fillId="0" borderId="34" xfId="0" applyFont="1" applyBorder="1" applyAlignment="1">
      <alignment horizontal="center" vertical="center" textRotation="90" wrapText="1"/>
    </xf>
    <xf numFmtId="0" fontId="50" fillId="0" borderId="43" xfId="0" applyFont="1" applyBorder="1" applyAlignment="1">
      <alignment horizontal="center" vertical="center" textRotation="90" wrapText="1"/>
    </xf>
    <xf numFmtId="0" fontId="50" fillId="0" borderId="55" xfId="0" applyFont="1" applyBorder="1" applyAlignment="1">
      <alignment horizontal="center" vertical="center" textRotation="90" wrapText="1"/>
    </xf>
    <xf numFmtId="0" fontId="51" fillId="0" borderId="56" xfId="0" applyFont="1" applyBorder="1" applyAlignment="1">
      <alignment horizontal="center" vertical="center" textRotation="90" wrapText="1"/>
    </xf>
    <xf numFmtId="0" fontId="51" fillId="0" borderId="50" xfId="0" applyFont="1" applyBorder="1" applyAlignment="1">
      <alignment horizontal="center" vertical="center" textRotation="90" wrapText="1"/>
    </xf>
    <xf numFmtId="0" fontId="8" fillId="25" borderId="42" xfId="38" applyFont="1" applyFill="1" applyBorder="1" applyAlignment="1">
      <alignment horizontal="center"/>
    </xf>
    <xf numFmtId="0" fontId="8" fillId="25" borderId="51" xfId="38" applyFont="1" applyFill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25" borderId="40" xfId="0" applyFont="1" applyFill="1" applyBorder="1" applyAlignment="1">
      <alignment horizontal="left" wrapText="1"/>
    </xf>
    <xf numFmtId="0" fontId="9" fillId="25" borderId="47" xfId="0" applyFont="1" applyFill="1" applyBorder="1" applyAlignment="1">
      <alignment horizontal="left" wrapText="1"/>
    </xf>
    <xf numFmtId="0" fontId="50" fillId="0" borderId="45" xfId="0" applyFont="1" applyBorder="1" applyAlignment="1">
      <alignment horizontal="center" vertical="center" textRotation="90" wrapText="1"/>
    </xf>
    <xf numFmtId="0" fontId="50" fillId="0" borderId="54" xfId="0" applyFont="1" applyBorder="1" applyAlignment="1">
      <alignment horizontal="center" vertical="center" textRotation="90" wrapText="1"/>
    </xf>
    <xf numFmtId="0" fontId="50" fillId="0" borderId="61" xfId="0" applyFont="1" applyBorder="1" applyAlignment="1">
      <alignment horizontal="center" vertical="center" textRotation="90" wrapText="1"/>
    </xf>
    <xf numFmtId="0" fontId="50" fillId="0" borderId="13" xfId="0" quotePrefix="1" applyFont="1" applyBorder="1" applyAlignment="1">
      <alignment horizontal="center" vertical="center" wrapText="1"/>
    </xf>
    <xf numFmtId="0" fontId="50" fillId="0" borderId="16" xfId="0" quotePrefix="1" applyFont="1" applyBorder="1" applyAlignment="1">
      <alignment horizontal="center" vertical="center" wrapText="1"/>
    </xf>
    <xf numFmtId="0" fontId="50" fillId="0" borderId="36" xfId="0" quotePrefix="1" applyFont="1" applyBorder="1" applyAlignment="1">
      <alignment horizontal="center" vertical="center" wrapText="1"/>
    </xf>
    <xf numFmtId="0" fontId="50" fillId="0" borderId="18" xfId="0" quotePrefix="1" applyFont="1" applyBorder="1" applyAlignment="1">
      <alignment horizontal="center" vertical="center" wrapText="1"/>
    </xf>
    <xf numFmtId="0" fontId="50" fillId="0" borderId="44" xfId="0" quotePrefix="1" applyFont="1" applyBorder="1" applyAlignment="1">
      <alignment horizontal="center" vertical="center" wrapText="1"/>
    </xf>
    <xf numFmtId="0" fontId="50" fillId="0" borderId="43" xfId="0" quotePrefix="1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48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textRotation="90" wrapText="1"/>
    </xf>
    <xf numFmtId="0" fontId="50" fillId="0" borderId="44" xfId="0" applyFont="1" applyBorder="1" applyAlignment="1">
      <alignment horizontal="center" vertical="center" textRotation="90" wrapText="1"/>
    </xf>
    <xf numFmtId="0" fontId="50" fillId="0" borderId="17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164" fontId="50" fillId="0" borderId="56" xfId="0" applyNumberFormat="1" applyFont="1" applyBorder="1" applyAlignment="1">
      <alignment horizontal="center" vertical="center" textRotation="90" wrapText="1"/>
    </xf>
    <xf numFmtId="164" fontId="50" fillId="0" borderId="50" xfId="0" applyNumberFormat="1" applyFont="1" applyBorder="1" applyAlignment="1">
      <alignment horizontal="center" vertical="center" textRotation="90" wrapText="1"/>
    </xf>
    <xf numFmtId="164" fontId="50" fillId="0" borderId="24" xfId="0" applyNumberFormat="1" applyFont="1" applyBorder="1" applyAlignment="1">
      <alignment horizontal="center" vertical="center" textRotation="90" wrapText="1"/>
    </xf>
    <xf numFmtId="0" fontId="50" fillId="0" borderId="58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center" vertical="center" wrapText="1"/>
    </xf>
    <xf numFmtId="0" fontId="51" fillId="24" borderId="56" xfId="0" applyFont="1" applyFill="1" applyBorder="1" applyAlignment="1">
      <alignment horizontal="center" vertical="center" textRotation="90" wrapText="1"/>
    </xf>
    <xf numFmtId="0" fontId="51" fillId="24" borderId="50" xfId="0" applyFont="1" applyFill="1" applyBorder="1" applyAlignment="1">
      <alignment horizontal="center" vertical="center" textRotation="90" wrapText="1"/>
    </xf>
    <xf numFmtId="0" fontId="9" fillId="25" borderId="40" xfId="0" applyFont="1" applyFill="1" applyBorder="1" applyAlignment="1">
      <alignment horizontal="center"/>
    </xf>
    <xf numFmtId="0" fontId="9" fillId="25" borderId="46" xfId="0" applyFont="1" applyFill="1" applyBorder="1" applyAlignment="1">
      <alignment horizontal="center"/>
    </xf>
    <xf numFmtId="0" fontId="9" fillId="25" borderId="47" xfId="0" applyFont="1" applyFill="1" applyBorder="1" applyAlignment="1">
      <alignment horizontal="center"/>
    </xf>
    <xf numFmtId="0" fontId="9" fillId="26" borderId="40" xfId="0" applyFont="1" applyFill="1" applyBorder="1" applyAlignment="1">
      <alignment horizontal="left" wrapText="1"/>
    </xf>
    <xf numFmtId="0" fontId="9" fillId="26" borderId="47" xfId="0" applyFont="1" applyFill="1" applyBorder="1" applyAlignment="1">
      <alignment horizontal="left" wrapText="1"/>
    </xf>
    <xf numFmtId="0" fontId="9" fillId="26" borderId="23" xfId="0" applyFont="1" applyFill="1" applyBorder="1" applyAlignment="1">
      <alignment horizontal="center" vertical="center"/>
    </xf>
    <xf numFmtId="0" fontId="9" fillId="26" borderId="25" xfId="0" applyFont="1" applyFill="1" applyBorder="1" applyAlignment="1">
      <alignment horizontal="center" vertical="center"/>
    </xf>
    <xf numFmtId="0" fontId="9" fillId="26" borderId="33" xfId="0" applyFont="1" applyFill="1" applyBorder="1" applyAlignment="1">
      <alignment horizontal="center" vertical="center"/>
    </xf>
    <xf numFmtId="0" fontId="9" fillId="24" borderId="0" xfId="0" applyFont="1" applyFill="1" applyAlignment="1">
      <alignment horizontal="center" vertical="center" wrapText="1"/>
    </xf>
    <xf numFmtId="0" fontId="10" fillId="24" borderId="0" xfId="0" applyFont="1" applyFill="1" applyAlignment="1">
      <alignment horizontal="center" vertical="center" wrapText="1"/>
    </xf>
    <xf numFmtId="0" fontId="9" fillId="26" borderId="33" xfId="0" applyFont="1" applyFill="1" applyBorder="1" applyAlignment="1">
      <alignment horizontal="left" wrapText="1"/>
    </xf>
    <xf numFmtId="0" fontId="9" fillId="26" borderId="25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54" fillId="24" borderId="0" xfId="39" applyNumberFormat="1" applyFont="1" applyFill="1" applyBorder="1" applyAlignment="1">
      <alignment horizontal="left"/>
    </xf>
    <xf numFmtId="0" fontId="40" fillId="24" borderId="0" xfId="38" applyFont="1" applyFill="1" applyAlignment="1">
      <alignment horizontal="left" vertical="center" wrapText="1"/>
    </xf>
    <xf numFmtId="0" fontId="40" fillId="24" borderId="0" xfId="0" applyFont="1" applyFill="1" applyAlignment="1">
      <alignment horizontal="left" vertical="center" wrapText="1"/>
    </xf>
    <xf numFmtId="0" fontId="8" fillId="0" borderId="40" xfId="38" applyFont="1" applyBorder="1" applyAlignment="1">
      <alignment horizontal="left" vertical="center" wrapText="1"/>
    </xf>
    <xf numFmtId="0" fontId="8" fillId="0" borderId="47" xfId="38" applyFont="1" applyBorder="1" applyAlignment="1">
      <alignment horizontal="left" vertical="center" wrapText="1"/>
    </xf>
    <xf numFmtId="0" fontId="9" fillId="0" borderId="40" xfId="38" applyFont="1" applyBorder="1" applyAlignment="1">
      <alignment horizontal="left" vertical="center" wrapText="1"/>
    </xf>
    <xf numFmtId="0" fontId="9" fillId="0" borderId="47" xfId="38" applyFont="1" applyBorder="1" applyAlignment="1">
      <alignment horizontal="left" vertical="center" wrapText="1"/>
    </xf>
    <xf numFmtId="0" fontId="10" fillId="24" borderId="0" xfId="38" applyFont="1" applyFill="1" applyAlignment="1">
      <alignment horizontal="left" vertical="center" wrapText="1"/>
    </xf>
    <xf numFmtId="0" fontId="10" fillId="24" borderId="0" xfId="38" applyFont="1" applyFill="1" applyAlignment="1">
      <alignment horizontal="left"/>
    </xf>
    <xf numFmtId="0" fontId="57" fillId="24" borderId="104" xfId="0" applyFont="1" applyFill="1" applyBorder="1" applyAlignment="1">
      <alignment horizontal="left" wrapText="1"/>
    </xf>
    <xf numFmtId="0" fontId="97" fillId="24" borderId="105" xfId="0" applyFont="1" applyFill="1" applyBorder="1"/>
    <xf numFmtId="0" fontId="97" fillId="24" borderId="106" xfId="0" applyFont="1" applyFill="1" applyBorder="1"/>
    <xf numFmtId="0" fontId="9" fillId="24" borderId="42" xfId="0" applyFont="1" applyFill="1" applyBorder="1" applyAlignment="1">
      <alignment horizontal="center" vertical="center" wrapText="1"/>
    </xf>
    <xf numFmtId="0" fontId="9" fillId="24" borderId="58" xfId="0" applyFont="1" applyFill="1" applyBorder="1" applyAlignment="1">
      <alignment horizontal="center" vertical="center" wrapText="1"/>
    </xf>
    <xf numFmtId="0" fontId="9" fillId="24" borderId="51" xfId="0" applyFont="1" applyFill="1" applyBorder="1" applyAlignment="1">
      <alignment horizontal="center" vertical="center" wrapText="1"/>
    </xf>
    <xf numFmtId="0" fontId="40" fillId="24" borderId="40" xfId="0" applyFont="1" applyFill="1" applyBorder="1" applyAlignment="1">
      <alignment horizontal="center" vertical="center"/>
    </xf>
    <xf numFmtId="0" fontId="40" fillId="24" borderId="47" xfId="0" applyFont="1" applyFill="1" applyBorder="1" applyAlignment="1">
      <alignment horizontal="center" vertical="center"/>
    </xf>
    <xf numFmtId="0" fontId="40" fillId="24" borderId="46" xfId="0" applyFont="1" applyFill="1" applyBorder="1" applyAlignment="1">
      <alignment horizontal="center" vertical="center"/>
    </xf>
    <xf numFmtId="0" fontId="8" fillId="24" borderId="40" xfId="0" applyFont="1" applyFill="1" applyBorder="1" applyAlignment="1">
      <alignment horizontal="left" wrapText="1"/>
    </xf>
    <xf numFmtId="0" fontId="8" fillId="24" borderId="46" xfId="0" applyFont="1" applyFill="1" applyBorder="1" applyAlignment="1">
      <alignment horizontal="left" wrapText="1"/>
    </xf>
    <xf numFmtId="0" fontId="8" fillId="24" borderId="47" xfId="0" applyFont="1" applyFill="1" applyBorder="1" applyAlignment="1">
      <alignment horizontal="left" wrapText="1"/>
    </xf>
    <xf numFmtId="0" fontId="9" fillId="24" borderId="22" xfId="0" applyFont="1" applyFill="1" applyBorder="1" applyAlignment="1">
      <alignment horizontal="center" vertical="center"/>
    </xf>
    <xf numFmtId="0" fontId="9" fillId="25" borderId="61" xfId="0" applyFont="1" applyFill="1" applyBorder="1" applyAlignment="1">
      <alignment horizontal="center" vertical="center"/>
    </xf>
    <xf numFmtId="0" fontId="9" fillId="25" borderId="59" xfId="0" applyFont="1" applyFill="1" applyBorder="1" applyAlignment="1">
      <alignment horizontal="center" vertical="center"/>
    </xf>
    <xf numFmtId="0" fontId="9" fillId="25" borderId="28" xfId="0" applyFont="1" applyFill="1" applyBorder="1" applyAlignment="1">
      <alignment horizontal="center" vertical="center"/>
    </xf>
    <xf numFmtId="0" fontId="9" fillId="24" borderId="67" xfId="0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59" xfId="0" applyFont="1" applyFill="1" applyBorder="1" applyAlignment="1">
      <alignment horizontal="center" vertical="center"/>
    </xf>
    <xf numFmtId="0" fontId="9" fillId="24" borderId="28" xfId="0" applyFont="1" applyFill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 wrapText="1"/>
    </xf>
    <xf numFmtId="0" fontId="9" fillId="25" borderId="46" xfId="0" applyFont="1" applyFill="1" applyBorder="1" applyAlignment="1">
      <alignment horizontal="center" vertical="center" wrapText="1"/>
    </xf>
    <xf numFmtId="0" fontId="9" fillId="25" borderId="47" xfId="0" applyFont="1" applyFill="1" applyBorder="1" applyAlignment="1">
      <alignment horizontal="center" vertical="center" wrapText="1"/>
    </xf>
    <xf numFmtId="0" fontId="58" fillId="28" borderId="94" xfId="0" applyFont="1" applyFill="1" applyBorder="1" applyAlignment="1">
      <alignment horizontal="center" vertical="center" wrapText="1"/>
    </xf>
    <xf numFmtId="0" fontId="60" fillId="0" borderId="94" xfId="0" applyFont="1" applyBorder="1"/>
    <xf numFmtId="0" fontId="60" fillId="0" borderId="100" xfId="0" applyFont="1" applyBorder="1"/>
    <xf numFmtId="0" fontId="58" fillId="30" borderId="94" xfId="0" applyFont="1" applyFill="1" applyBorder="1" applyAlignment="1">
      <alignment horizontal="center" vertical="center" wrapText="1"/>
    </xf>
    <xf numFmtId="0" fontId="58" fillId="30" borderId="100" xfId="0" applyFont="1" applyFill="1" applyBorder="1" applyAlignment="1">
      <alignment horizontal="center" vertical="center" wrapText="1"/>
    </xf>
    <xf numFmtId="0" fontId="58" fillId="43" borderId="94" xfId="0" applyFont="1" applyFill="1" applyBorder="1" applyAlignment="1">
      <alignment horizontal="center" vertical="center" wrapText="1"/>
    </xf>
    <xf numFmtId="0" fontId="58" fillId="43" borderId="100" xfId="0" applyFont="1" applyFill="1" applyBorder="1" applyAlignment="1">
      <alignment horizontal="center" vertical="center" wrapText="1"/>
    </xf>
    <xf numFmtId="0" fontId="58" fillId="30" borderId="96" xfId="0" applyFont="1" applyFill="1" applyBorder="1" applyAlignment="1">
      <alignment horizontal="center" vertical="center" wrapText="1"/>
    </xf>
    <xf numFmtId="0" fontId="58" fillId="30" borderId="101" xfId="0" applyFont="1" applyFill="1" applyBorder="1" applyAlignment="1">
      <alignment horizontal="center" vertical="center" wrapText="1"/>
    </xf>
    <xf numFmtId="0" fontId="58" fillId="30" borderId="97" xfId="0" applyFont="1" applyFill="1" applyBorder="1" applyAlignment="1">
      <alignment horizontal="center" vertical="center" wrapText="1"/>
    </xf>
    <xf numFmtId="0" fontId="58" fillId="30" borderId="102" xfId="0" applyFont="1" applyFill="1" applyBorder="1" applyAlignment="1">
      <alignment horizontal="center" vertical="center" wrapText="1"/>
    </xf>
    <xf numFmtId="0" fontId="9" fillId="24" borderId="44" xfId="0" applyFont="1" applyFill="1" applyBorder="1" applyAlignment="1">
      <alignment horizontal="center" vertical="center" wrapText="1"/>
    </xf>
    <xf numFmtId="0" fontId="9" fillId="24" borderId="68" xfId="0" applyFont="1" applyFill="1" applyBorder="1" applyAlignment="1">
      <alignment horizontal="center" vertical="center" wrapText="1"/>
    </xf>
    <xf numFmtId="0" fontId="9" fillId="24" borderId="34" xfId="0" quotePrefix="1" applyFont="1" applyFill="1" applyBorder="1" applyAlignment="1">
      <alignment horizontal="center" vertical="center" wrapText="1"/>
    </xf>
    <xf numFmtId="0" fontId="9" fillId="24" borderId="22" xfId="0" quotePrefix="1" applyFont="1" applyFill="1" applyBorder="1" applyAlignment="1">
      <alignment horizontal="center" vertical="center" wrapText="1"/>
    </xf>
    <xf numFmtId="0" fontId="9" fillId="0" borderId="54" xfId="0" quotePrefix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24" borderId="61" xfId="0" applyFont="1" applyFill="1" applyBorder="1" applyAlignment="1">
      <alignment horizontal="center" vertical="center"/>
    </xf>
    <xf numFmtId="0" fontId="9" fillId="24" borderId="21" xfId="0" applyFont="1" applyFill="1" applyBorder="1" applyAlignment="1">
      <alignment horizontal="center" vertical="center"/>
    </xf>
    <xf numFmtId="0" fontId="9" fillId="24" borderId="59" xfId="0" quotePrefix="1" applyFont="1" applyFill="1" applyBorder="1" applyAlignment="1">
      <alignment horizontal="center" vertical="center"/>
    </xf>
    <xf numFmtId="0" fontId="9" fillId="24" borderId="50" xfId="0" quotePrefix="1" applyFont="1" applyFill="1" applyBorder="1" applyAlignment="1">
      <alignment horizontal="center" vertical="center"/>
    </xf>
    <xf numFmtId="0" fontId="9" fillId="24" borderId="50" xfId="0" applyFont="1" applyFill="1" applyBorder="1" applyAlignment="1">
      <alignment horizontal="center" vertical="center"/>
    </xf>
    <xf numFmtId="0" fontId="9" fillId="25" borderId="50" xfId="0" applyFont="1" applyFill="1" applyBorder="1" applyAlignment="1">
      <alignment horizontal="center" vertical="center"/>
    </xf>
    <xf numFmtId="0" fontId="9" fillId="24" borderId="0" xfId="0" applyFont="1" applyFill="1" applyAlignment="1">
      <alignment horizontal="center" vertical="center"/>
    </xf>
    <xf numFmtId="0" fontId="9" fillId="24" borderId="22" xfId="0" quotePrefix="1" applyFont="1" applyFill="1" applyBorder="1" applyAlignment="1">
      <alignment horizontal="center" vertical="center"/>
    </xf>
    <xf numFmtId="0" fontId="9" fillId="24" borderId="20" xfId="0" quotePrefix="1" applyFont="1" applyFill="1" applyBorder="1" applyAlignment="1">
      <alignment horizontal="center" vertical="center"/>
    </xf>
    <xf numFmtId="0" fontId="56" fillId="25" borderId="50" xfId="0" quotePrefix="1" applyFont="1" applyFill="1" applyBorder="1" applyAlignment="1">
      <alignment horizontal="center" vertical="center"/>
    </xf>
    <xf numFmtId="0" fontId="56" fillId="25" borderId="28" xfId="0" quotePrefix="1" applyFont="1" applyFill="1" applyBorder="1" applyAlignment="1">
      <alignment horizontal="center" vertical="center"/>
    </xf>
    <xf numFmtId="0" fontId="9" fillId="24" borderId="68" xfId="0" quotePrefix="1" applyFont="1" applyFill="1" applyBorder="1" applyAlignment="1">
      <alignment horizontal="center" vertical="center"/>
    </xf>
    <xf numFmtId="0" fontId="9" fillId="24" borderId="31" xfId="0" quotePrefix="1" applyFont="1" applyFill="1" applyBorder="1" applyAlignment="1">
      <alignment horizontal="center" vertical="center"/>
    </xf>
    <xf numFmtId="0" fontId="9" fillId="0" borderId="50" xfId="0" quotePrefix="1" applyFont="1" applyBorder="1" applyAlignment="1">
      <alignment horizontal="center" vertical="center"/>
    </xf>
    <xf numFmtId="0" fontId="9" fillId="24" borderId="68" xfId="0" applyFont="1" applyFill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25" borderId="42" xfId="0" applyFont="1" applyFill="1" applyBorder="1" applyAlignment="1">
      <alignment horizontal="left" wrapText="1"/>
    </xf>
    <xf numFmtId="0" fontId="9" fillId="25" borderId="58" xfId="0" applyFont="1" applyFill="1" applyBorder="1" applyAlignment="1">
      <alignment horizontal="left" wrapText="1"/>
    </xf>
    <xf numFmtId="0" fontId="9" fillId="24" borderId="40" xfId="0" applyFont="1" applyFill="1" applyBorder="1" applyAlignment="1">
      <alignment horizontal="center"/>
    </xf>
    <xf numFmtId="0" fontId="9" fillId="24" borderId="46" xfId="0" applyFont="1" applyFill="1" applyBorder="1" applyAlignment="1">
      <alignment horizontal="center"/>
    </xf>
    <xf numFmtId="0" fontId="9" fillId="24" borderId="51" xfId="0" applyFont="1" applyFill="1" applyBorder="1" applyAlignment="1">
      <alignment horizontal="center"/>
    </xf>
    <xf numFmtId="0" fontId="9" fillId="24" borderId="23" xfId="0" applyFont="1" applyFill="1" applyBorder="1" applyAlignment="1">
      <alignment horizontal="center"/>
    </xf>
    <xf numFmtId="0" fontId="9" fillId="24" borderId="47" xfId="0" applyFont="1" applyFill="1" applyBorder="1" applyAlignment="1">
      <alignment horizontal="center"/>
    </xf>
    <xf numFmtId="164" fontId="50" fillId="24" borderId="56" xfId="0" applyNumberFormat="1" applyFont="1" applyFill="1" applyBorder="1" applyAlignment="1">
      <alignment horizontal="center" vertical="center" textRotation="90" wrapText="1"/>
    </xf>
    <xf numFmtId="164" fontId="50" fillId="24" borderId="50" xfId="0" applyNumberFormat="1" applyFont="1" applyFill="1" applyBorder="1" applyAlignment="1">
      <alignment horizontal="center" vertical="center" textRotation="90" wrapText="1"/>
    </xf>
    <xf numFmtId="164" fontId="50" fillId="24" borderId="24" xfId="0" applyNumberFormat="1" applyFont="1" applyFill="1" applyBorder="1" applyAlignment="1">
      <alignment horizontal="center" vertical="center" textRotation="90" wrapText="1"/>
    </xf>
    <xf numFmtId="0" fontId="50" fillId="24" borderId="56" xfId="0" applyFont="1" applyFill="1" applyBorder="1" applyAlignment="1">
      <alignment horizontal="center" vertical="center" wrapText="1"/>
    </xf>
    <xf numFmtId="0" fontId="50" fillId="24" borderId="50" xfId="0" applyFont="1" applyFill="1" applyBorder="1" applyAlignment="1">
      <alignment horizontal="center" vertical="center" wrapText="1"/>
    </xf>
    <xf numFmtId="0" fontId="50" fillId="24" borderId="24" xfId="0" applyFont="1" applyFill="1" applyBorder="1" applyAlignment="1">
      <alignment horizontal="center" vertical="center" wrapText="1"/>
    </xf>
    <xf numFmtId="0" fontId="50" fillId="24" borderId="56" xfId="0" applyFont="1" applyFill="1" applyBorder="1" applyAlignment="1">
      <alignment horizontal="center" vertical="center" textRotation="90" wrapText="1"/>
    </xf>
    <xf numFmtId="0" fontId="50" fillId="24" borderId="50" xfId="0" applyFont="1" applyFill="1" applyBorder="1" applyAlignment="1">
      <alignment horizontal="center" vertical="center" textRotation="90" wrapText="1"/>
    </xf>
    <xf numFmtId="0" fontId="50" fillId="24" borderId="13" xfId="0" quotePrefix="1" applyFont="1" applyFill="1" applyBorder="1" applyAlignment="1">
      <alignment horizontal="center" vertical="center" wrapText="1"/>
    </xf>
    <xf numFmtId="0" fontId="50" fillId="24" borderId="16" xfId="0" quotePrefix="1" applyFont="1" applyFill="1" applyBorder="1" applyAlignment="1">
      <alignment horizontal="center" vertical="center" wrapText="1"/>
    </xf>
    <xf numFmtId="0" fontId="50" fillId="24" borderId="36" xfId="0" quotePrefix="1" applyFont="1" applyFill="1" applyBorder="1" applyAlignment="1">
      <alignment horizontal="center" vertical="center" wrapText="1"/>
    </xf>
    <xf numFmtId="0" fontId="50" fillId="24" borderId="18" xfId="0" quotePrefix="1" applyFont="1" applyFill="1" applyBorder="1" applyAlignment="1">
      <alignment horizontal="center" vertical="center" wrapText="1"/>
    </xf>
    <xf numFmtId="0" fontId="50" fillId="24" borderId="44" xfId="0" quotePrefix="1" applyFont="1" applyFill="1" applyBorder="1" applyAlignment="1">
      <alignment horizontal="center" vertical="center" wrapText="1"/>
    </xf>
    <xf numFmtId="0" fontId="50" fillId="24" borderId="43" xfId="0" quotePrefix="1" applyFont="1" applyFill="1" applyBorder="1" applyAlignment="1">
      <alignment horizontal="center" vertical="center" wrapText="1"/>
    </xf>
    <xf numFmtId="0" fontId="50" fillId="24" borderId="12" xfId="0" applyFont="1" applyFill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48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textRotation="90" wrapText="1"/>
    </xf>
    <xf numFmtId="0" fontId="50" fillId="24" borderId="34" xfId="0" applyFont="1" applyFill="1" applyBorder="1" applyAlignment="1">
      <alignment horizontal="center" vertical="center" textRotation="90" wrapText="1"/>
    </xf>
    <xf numFmtId="0" fontId="50" fillId="24" borderId="43" xfId="0" applyFont="1" applyFill="1" applyBorder="1" applyAlignment="1">
      <alignment horizontal="center" vertical="center" textRotation="90" wrapText="1"/>
    </xf>
    <xf numFmtId="0" fontId="50" fillId="24" borderId="55" xfId="0" applyFont="1" applyFill="1" applyBorder="1" applyAlignment="1">
      <alignment horizontal="center" vertical="center" textRotation="90" wrapText="1"/>
    </xf>
    <xf numFmtId="0" fontId="50" fillId="24" borderId="36" xfId="0" applyFont="1" applyFill="1" applyBorder="1" applyAlignment="1">
      <alignment horizontal="center" vertical="center" textRotation="90" wrapText="1"/>
    </xf>
    <xf numFmtId="0" fontId="50" fillId="24" borderId="44" xfId="0" applyFont="1" applyFill="1" applyBorder="1" applyAlignment="1">
      <alignment horizontal="center" vertical="center" textRotation="90" wrapText="1"/>
    </xf>
    <xf numFmtId="0" fontId="50" fillId="24" borderId="17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45" xfId="0" applyFont="1" applyFill="1" applyBorder="1" applyAlignment="1">
      <alignment horizontal="center" vertical="center" textRotation="90" wrapText="1"/>
    </xf>
    <xf numFmtId="0" fontId="50" fillId="24" borderId="54" xfId="0" applyFont="1" applyFill="1" applyBorder="1" applyAlignment="1">
      <alignment horizontal="center" vertical="center" textRotation="90" wrapText="1"/>
    </xf>
    <xf numFmtId="0" fontId="50" fillId="24" borderId="61" xfId="0" applyFont="1" applyFill="1" applyBorder="1" applyAlignment="1">
      <alignment horizontal="center" vertical="center" textRotation="90" wrapText="1"/>
    </xf>
    <xf numFmtId="0" fontId="50" fillId="24" borderId="42" xfId="0" applyFont="1" applyFill="1" applyBorder="1" applyAlignment="1">
      <alignment horizontal="center" vertical="center" wrapText="1"/>
    </xf>
    <xf numFmtId="0" fontId="50" fillId="24" borderId="51" xfId="0" applyFont="1" applyFill="1" applyBorder="1" applyAlignment="1">
      <alignment horizontal="center" vertical="center" wrapText="1"/>
    </xf>
    <xf numFmtId="0" fontId="50" fillId="24" borderId="57" xfId="0" applyFont="1" applyFill="1" applyBorder="1" applyAlignment="1">
      <alignment horizontal="center" vertical="center" wrapText="1"/>
    </xf>
    <xf numFmtId="0" fontId="50" fillId="24" borderId="58" xfId="0" applyFont="1" applyFill="1" applyBorder="1" applyAlignment="1">
      <alignment horizontal="center" vertical="center" wrapText="1"/>
    </xf>
    <xf numFmtId="0" fontId="50" fillId="24" borderId="33" xfId="0" applyFont="1" applyFill="1" applyBorder="1" applyAlignment="1">
      <alignment horizontal="center" vertical="center" wrapText="1"/>
    </xf>
    <xf numFmtId="0" fontId="50" fillId="24" borderId="23" xfId="0" applyFont="1" applyFill="1" applyBorder="1" applyAlignment="1">
      <alignment horizontal="center" vertical="center" wrapText="1"/>
    </xf>
    <xf numFmtId="0" fontId="50" fillId="24" borderId="25" xfId="0" applyFont="1" applyFill="1" applyBorder="1" applyAlignment="1">
      <alignment horizontal="center" vertical="center" wrapText="1"/>
    </xf>
    <xf numFmtId="0" fontId="50" fillId="24" borderId="46" xfId="0" applyFont="1" applyFill="1" applyBorder="1" applyAlignment="1">
      <alignment horizontal="center" vertical="center" wrapText="1"/>
    </xf>
    <xf numFmtId="0" fontId="50" fillId="24" borderId="47" xfId="0" applyFont="1" applyFill="1" applyBorder="1" applyAlignment="1">
      <alignment horizontal="center" vertical="center" wrapText="1"/>
    </xf>
    <xf numFmtId="0" fontId="58" fillId="29" borderId="91" xfId="0" applyFont="1" applyFill="1" applyBorder="1" applyAlignment="1">
      <alignment horizontal="center" vertical="center" wrapText="1"/>
    </xf>
    <xf numFmtId="0" fontId="60" fillId="0" borderId="92" xfId="0" applyFont="1" applyBorder="1"/>
    <xf numFmtId="0" fontId="60" fillId="0" borderId="93" xfId="0" applyFont="1" applyBorder="1"/>
    <xf numFmtId="0" fontId="9" fillId="24" borderId="28" xfId="0" quotePrefix="1" applyFont="1" applyFill="1" applyBorder="1" applyAlignment="1">
      <alignment horizontal="center" vertical="center"/>
    </xf>
    <xf numFmtId="0" fontId="9" fillId="24" borderId="20" xfId="0" applyFont="1" applyFill="1" applyBorder="1" applyAlignment="1">
      <alignment horizontal="center" vertical="center"/>
    </xf>
    <xf numFmtId="0" fontId="9" fillId="25" borderId="50" xfId="0" quotePrefix="1" applyFont="1" applyFill="1" applyBorder="1" applyAlignment="1">
      <alignment horizontal="center" vertical="center"/>
    </xf>
    <xf numFmtId="0" fontId="9" fillId="25" borderId="28" xfId="0" quotePrefix="1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58" fillId="29" borderId="133" xfId="0" applyFont="1" applyFill="1" applyBorder="1" applyAlignment="1">
      <alignment horizontal="center" vertical="center" wrapText="1"/>
    </xf>
    <xf numFmtId="0" fontId="60" fillId="0" borderId="46" xfId="0" applyFont="1" applyBorder="1"/>
    <xf numFmtId="0" fontId="60" fillId="0" borderId="134" xfId="0" applyFont="1" applyBorder="1"/>
    <xf numFmtId="0" fontId="9" fillId="0" borderId="49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25" borderId="40" xfId="0" quotePrefix="1" applyFont="1" applyFill="1" applyBorder="1" applyAlignment="1">
      <alignment horizontal="center" vertical="center" wrapText="1"/>
    </xf>
    <xf numFmtId="0" fontId="9" fillId="25" borderId="46" xfId="0" quotePrefix="1" applyFont="1" applyFill="1" applyBorder="1" applyAlignment="1">
      <alignment horizontal="center" vertical="center" wrapText="1"/>
    </xf>
    <xf numFmtId="0" fontId="9" fillId="25" borderId="47" xfId="0" quotePrefix="1" applyFont="1" applyFill="1" applyBorder="1" applyAlignment="1">
      <alignment horizontal="center" vertical="center" wrapText="1"/>
    </xf>
    <xf numFmtId="0" fontId="9" fillId="24" borderId="40" xfId="0" applyFont="1" applyFill="1" applyBorder="1" applyAlignment="1">
      <alignment horizontal="center" wrapText="1"/>
    </xf>
    <xf numFmtId="0" fontId="9" fillId="24" borderId="46" xfId="0" applyFont="1" applyFill="1" applyBorder="1" applyAlignment="1">
      <alignment horizontal="center" wrapText="1"/>
    </xf>
    <xf numFmtId="0" fontId="9" fillId="24" borderId="47" xfId="0" applyFont="1" applyFill="1" applyBorder="1" applyAlignment="1">
      <alignment horizontal="center" wrapText="1"/>
    </xf>
    <xf numFmtId="0" fontId="50" fillId="24" borderId="24" xfId="0" applyFont="1" applyFill="1" applyBorder="1" applyAlignment="1">
      <alignment horizontal="center" vertical="center" textRotation="90" wrapText="1"/>
    </xf>
    <xf numFmtId="0" fontId="9" fillId="24" borderId="61" xfId="0" quotePrefix="1" applyFont="1" applyFill="1" applyBorder="1" applyAlignment="1">
      <alignment horizontal="center" vertical="center"/>
    </xf>
    <xf numFmtId="0" fontId="9" fillId="24" borderId="21" xfId="0" quotePrefix="1" applyFont="1" applyFill="1" applyBorder="1" applyAlignment="1">
      <alignment horizontal="center" vertical="center"/>
    </xf>
    <xf numFmtId="0" fontId="9" fillId="0" borderId="59" xfId="0" quotePrefix="1" applyFont="1" applyBorder="1" applyAlignment="1">
      <alignment horizontal="center" vertical="center"/>
    </xf>
    <xf numFmtId="0" fontId="9" fillId="0" borderId="28" xfId="0" quotePrefix="1" applyFont="1" applyBorder="1" applyAlignment="1">
      <alignment horizontal="center" vertical="center"/>
    </xf>
    <xf numFmtId="1" fontId="56" fillId="25" borderId="50" xfId="0" quotePrefix="1" applyNumberFormat="1" applyFont="1" applyFill="1" applyBorder="1" applyAlignment="1">
      <alignment horizontal="center" vertical="center"/>
    </xf>
    <xf numFmtId="1" fontId="56" fillId="25" borderId="28" xfId="0" quotePrefix="1" applyNumberFormat="1" applyFont="1" applyFill="1" applyBorder="1" applyAlignment="1">
      <alignment horizontal="center" vertical="center"/>
    </xf>
    <xf numFmtId="1" fontId="9" fillId="25" borderId="50" xfId="0" quotePrefix="1" applyNumberFormat="1" applyFont="1" applyFill="1" applyBorder="1" applyAlignment="1">
      <alignment horizontal="center" vertical="center"/>
    </xf>
    <xf numFmtId="165" fontId="9" fillId="24" borderId="45" xfId="0" applyNumberFormat="1" applyFont="1" applyFill="1" applyBorder="1" applyAlignment="1">
      <alignment horizontal="center" vertical="center" wrapText="1"/>
    </xf>
    <xf numFmtId="165" fontId="9" fillId="24" borderId="61" xfId="0" applyNumberFormat="1" applyFont="1" applyFill="1" applyBorder="1" applyAlignment="1">
      <alignment horizontal="center" vertical="center" wrapText="1"/>
    </xf>
    <xf numFmtId="0" fontId="9" fillId="25" borderId="59" xfId="0" quotePrefix="1" applyFont="1" applyFill="1" applyBorder="1" applyAlignment="1">
      <alignment horizontal="center" vertical="center" wrapText="1"/>
    </xf>
    <xf numFmtId="0" fontId="9" fillId="25" borderId="50" xfId="0" quotePrefix="1" applyFont="1" applyFill="1" applyBorder="1" applyAlignment="1">
      <alignment horizontal="center" vertical="center" wrapText="1"/>
    </xf>
    <xf numFmtId="0" fontId="58" fillId="30" borderId="98" xfId="0" applyFont="1" applyFill="1" applyBorder="1" applyAlignment="1">
      <alignment horizontal="center" vertical="center" wrapText="1"/>
    </xf>
    <xf numFmtId="0" fontId="58" fillId="30" borderId="103" xfId="0" applyFont="1" applyFill="1" applyBorder="1" applyAlignment="1">
      <alignment horizontal="center" vertical="center" wrapText="1"/>
    </xf>
    <xf numFmtId="0" fontId="58" fillId="29" borderId="94" xfId="0" applyFont="1" applyFill="1" applyBorder="1" applyAlignment="1">
      <alignment horizontal="center" vertical="center" wrapText="1"/>
    </xf>
    <xf numFmtId="0" fontId="58" fillId="29" borderId="100" xfId="0" applyFont="1" applyFill="1" applyBorder="1" applyAlignment="1">
      <alignment horizontal="center" vertical="center" wrapText="1"/>
    </xf>
    <xf numFmtId="0" fontId="10" fillId="24" borderId="0" xfId="0" applyFont="1" applyFill="1" applyAlignment="1">
      <alignment horizontal="left" wrapText="1"/>
    </xf>
    <xf numFmtId="0" fontId="9" fillId="0" borderId="61" xfId="0" quotePrefix="1" applyFont="1" applyBorder="1" applyAlignment="1">
      <alignment horizontal="center" vertical="center"/>
    </xf>
    <xf numFmtId="0" fontId="8" fillId="24" borderId="50" xfId="0" quotePrefix="1" applyFont="1" applyFill="1" applyBorder="1" applyAlignment="1">
      <alignment horizontal="center"/>
    </xf>
    <xf numFmtId="0" fontId="8" fillId="24" borderId="50" xfId="0" applyFont="1" applyFill="1" applyBorder="1" applyAlignment="1">
      <alignment horizontal="center"/>
    </xf>
    <xf numFmtId="0" fontId="53" fillId="24" borderId="0" xfId="0" applyFont="1" applyFill="1" applyAlignment="1">
      <alignment horizontal="left" vertical="top" wrapText="1"/>
    </xf>
    <xf numFmtId="0" fontId="10" fillId="24" borderId="0" xfId="38" applyFont="1" applyFill="1" applyAlignment="1">
      <alignment vertical="center" wrapText="1"/>
    </xf>
    <xf numFmtId="0" fontId="9" fillId="0" borderId="68" xfId="0" quotePrefix="1" applyFont="1" applyBorder="1" applyAlignment="1">
      <alignment horizontal="center" vertical="center"/>
    </xf>
    <xf numFmtId="0" fontId="9" fillId="0" borderId="71" xfId="0" quotePrefix="1" applyFont="1" applyBorder="1" applyAlignment="1">
      <alignment horizontal="center" vertical="center"/>
    </xf>
    <xf numFmtId="0" fontId="9" fillId="24" borderId="24" xfId="0" quotePrefix="1" applyFont="1" applyFill="1" applyBorder="1" applyAlignment="1">
      <alignment horizontal="center" vertical="center"/>
    </xf>
    <xf numFmtId="0" fontId="9" fillId="24" borderId="24" xfId="0" applyFont="1" applyFill="1" applyBorder="1" applyAlignment="1">
      <alignment horizontal="center" vertical="center"/>
    </xf>
    <xf numFmtId="0" fontId="9" fillId="25" borderId="24" xfId="0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0" fontId="9" fillId="24" borderId="44" xfId="0" quotePrefix="1" applyFont="1" applyFill="1" applyBorder="1" applyAlignment="1">
      <alignment horizontal="center" vertical="center"/>
    </xf>
    <xf numFmtId="0" fontId="9" fillId="24" borderId="34" xfId="0" quotePrefix="1" applyFont="1" applyFill="1" applyBorder="1" applyAlignment="1">
      <alignment horizontal="center" vertical="center"/>
    </xf>
    <xf numFmtId="0" fontId="9" fillId="24" borderId="45" xfId="0" applyFont="1" applyFill="1" applyBorder="1" applyAlignment="1">
      <alignment horizontal="center" vertical="center"/>
    </xf>
    <xf numFmtId="0" fontId="56" fillId="25" borderId="59" xfId="0" quotePrefix="1" applyFont="1" applyFill="1" applyBorder="1" applyAlignment="1">
      <alignment horizontal="center" vertical="center"/>
    </xf>
    <xf numFmtId="1" fontId="56" fillId="25" borderId="59" xfId="0" quotePrefix="1" applyNumberFormat="1" applyFont="1" applyFill="1" applyBorder="1" applyAlignment="1">
      <alignment horizontal="center" vertical="center"/>
    </xf>
    <xf numFmtId="0" fontId="9" fillId="24" borderId="44" xfId="0" applyFont="1" applyFill="1" applyBorder="1" applyAlignment="1">
      <alignment horizontal="center" vertical="center"/>
    </xf>
    <xf numFmtId="0" fontId="9" fillId="24" borderId="73" xfId="0" quotePrefix="1" applyFont="1" applyFill="1" applyBorder="1" applyAlignment="1">
      <alignment horizontal="center" vertical="center"/>
    </xf>
    <xf numFmtId="0" fontId="9" fillId="24" borderId="72" xfId="0" quotePrefix="1" applyFont="1" applyFill="1" applyBorder="1" applyAlignment="1">
      <alignment horizontal="center" vertical="center"/>
    </xf>
    <xf numFmtId="0" fontId="9" fillId="24" borderId="74" xfId="0" applyFont="1" applyFill="1" applyBorder="1" applyAlignment="1">
      <alignment horizontal="center" vertical="center"/>
    </xf>
    <xf numFmtId="0" fontId="56" fillId="25" borderId="24" xfId="0" quotePrefix="1" applyFont="1" applyFill="1" applyBorder="1" applyAlignment="1">
      <alignment horizontal="center" vertical="center"/>
    </xf>
    <xf numFmtId="1" fontId="56" fillId="25" borderId="24" xfId="0" quotePrefix="1" applyNumberFormat="1" applyFont="1" applyFill="1" applyBorder="1" applyAlignment="1">
      <alignment horizontal="center" vertical="center"/>
    </xf>
    <xf numFmtId="0" fontId="9" fillId="24" borderId="73" xfId="0" applyFont="1" applyFill="1" applyBorder="1" applyAlignment="1">
      <alignment horizontal="center" vertical="center"/>
    </xf>
    <xf numFmtId="0" fontId="9" fillId="24" borderId="45" xfId="0" quotePrefix="1" applyFont="1" applyFill="1" applyBorder="1" applyAlignment="1">
      <alignment horizontal="center" vertical="center"/>
    </xf>
    <xf numFmtId="0" fontId="9" fillId="25" borderId="59" xfId="0" quotePrefix="1" applyFont="1" applyFill="1" applyBorder="1" applyAlignment="1">
      <alignment horizontal="center" vertical="center"/>
    </xf>
    <xf numFmtId="0" fontId="9" fillId="25" borderId="24" xfId="0" quotePrefix="1" applyFont="1" applyFill="1" applyBorder="1" applyAlignment="1">
      <alignment horizontal="center" vertical="center"/>
    </xf>
    <xf numFmtId="0" fontId="9" fillId="24" borderId="72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0" fontId="9" fillId="24" borderId="74" xfId="0" quotePrefix="1" applyFont="1" applyFill="1" applyBorder="1" applyAlignment="1">
      <alignment horizontal="center" vertical="center"/>
    </xf>
    <xf numFmtId="0" fontId="72" fillId="0" borderId="97" xfId="48" applyFont="1" applyBorder="1" applyAlignment="1">
      <alignment horizontal="left" vertical="top" wrapText="1"/>
    </xf>
    <xf numFmtId="0" fontId="73" fillId="0" borderId="79" xfId="48" applyFont="1" applyBorder="1" applyAlignment="1">
      <alignment horizontal="left" vertical="top"/>
    </xf>
    <xf numFmtId="0" fontId="72" fillId="0" borderId="110" xfId="48" applyFont="1" applyBorder="1" applyAlignment="1">
      <alignment horizontal="center"/>
    </xf>
    <xf numFmtId="0" fontId="73" fillId="0" borderId="78" xfId="48" applyFont="1" applyBorder="1"/>
    <xf numFmtId="0" fontId="72" fillId="0" borderId="95" xfId="48" applyFont="1" applyBorder="1" applyAlignment="1">
      <alignment horizontal="left" vertical="top" wrapText="1"/>
    </xf>
    <xf numFmtId="0" fontId="72" fillId="0" borderId="79" xfId="48" applyFont="1" applyBorder="1" applyAlignment="1">
      <alignment horizontal="left" vertical="top" wrapText="1"/>
    </xf>
    <xf numFmtId="0" fontId="72" fillId="0" borderId="95" xfId="48" applyFont="1" applyBorder="1" applyAlignment="1">
      <alignment horizontal="center"/>
    </xf>
    <xf numFmtId="0" fontId="72" fillId="0" borderId="97" xfId="48" applyFont="1" applyBorder="1" applyAlignment="1">
      <alignment horizontal="center"/>
    </xf>
    <xf numFmtId="0" fontId="72" fillId="0" borderId="79" xfId="48" applyFont="1" applyBorder="1" applyAlignment="1">
      <alignment horizontal="center"/>
    </xf>
    <xf numFmtId="0" fontId="68" fillId="24" borderId="0" xfId="48" applyFont="1" applyFill="1" applyAlignment="1">
      <alignment horizontal="center" wrapText="1"/>
    </xf>
    <xf numFmtId="0" fontId="67" fillId="0" borderId="97" xfId="48" applyFont="1" applyBorder="1" applyAlignment="1">
      <alignment horizontal="left" vertical="top" wrapText="1"/>
    </xf>
    <xf numFmtId="0" fontId="60" fillId="0" borderId="79" xfId="48" applyFont="1" applyBorder="1" applyAlignment="1">
      <alignment horizontal="left" vertical="top"/>
    </xf>
    <xf numFmtId="0" fontId="67" fillId="0" borderId="110" xfId="48" applyFont="1" applyBorder="1" applyAlignment="1">
      <alignment horizontal="center" wrapText="1"/>
    </xf>
    <xf numFmtId="0" fontId="60" fillId="0" borderId="78" xfId="48" applyFont="1" applyBorder="1"/>
    <xf numFmtId="0" fontId="68" fillId="24" borderId="0" xfId="48" applyFont="1" applyFill="1" applyAlignment="1">
      <alignment vertical="center" wrapText="1"/>
    </xf>
    <xf numFmtId="0" fontId="68" fillId="24" borderId="0" xfId="48" applyFont="1" applyFill="1" applyAlignment="1">
      <alignment horizontal="left" vertical="center" wrapText="1"/>
    </xf>
    <xf numFmtId="0" fontId="69" fillId="24" borderId="0" xfId="48" applyFont="1" applyFill="1" applyAlignment="1">
      <alignment horizontal="center" vertical="center" wrapText="1"/>
    </xf>
    <xf numFmtId="0" fontId="65" fillId="0" borderId="0" xfId="48" applyFont="1" applyAlignment="1">
      <alignment horizontal="center" wrapText="1"/>
    </xf>
    <xf numFmtId="0" fontId="0" fillId="0" borderId="0" xfId="48" applyFont="1"/>
    <xf numFmtId="0" fontId="68" fillId="24" borderId="0" xfId="48" applyFont="1" applyFill="1" applyAlignment="1">
      <alignment wrapText="1"/>
    </xf>
    <xf numFmtId="0" fontId="69" fillId="24" borderId="0" xfId="48" applyFont="1" applyFill="1" applyAlignment="1">
      <alignment horizontal="center" wrapText="1"/>
    </xf>
    <xf numFmtId="0" fontId="77" fillId="0" borderId="0" xfId="48" applyFont="1" applyAlignment="1">
      <alignment horizontal="left"/>
    </xf>
    <xf numFmtId="0" fontId="62" fillId="0" borderId="111" xfId="48" applyFont="1" applyBorder="1" applyAlignment="1">
      <alignment wrapText="1"/>
    </xf>
    <xf numFmtId="0" fontId="62" fillId="0" borderId="114" xfId="48" applyFont="1" applyBorder="1" applyAlignment="1">
      <alignment wrapText="1"/>
    </xf>
    <xf numFmtId="0" fontId="78" fillId="0" borderId="112" xfId="48" applyFont="1" applyBorder="1" applyAlignment="1">
      <alignment horizontal="center" wrapText="1"/>
    </xf>
    <xf numFmtId="0" fontId="78" fillId="0" borderId="113" xfId="48" applyFont="1" applyBorder="1" applyAlignment="1">
      <alignment horizontal="center" wrapText="1"/>
    </xf>
    <xf numFmtId="0" fontId="78" fillId="38" borderId="91" xfId="48" applyFont="1" applyFill="1" applyBorder="1" applyAlignment="1">
      <alignment horizontal="center" vertical="center" wrapText="1"/>
    </xf>
    <xf numFmtId="0" fontId="78" fillId="38" borderId="114" xfId="48" applyFont="1" applyFill="1" applyBorder="1" applyAlignment="1">
      <alignment horizontal="center" vertical="center" wrapText="1"/>
    </xf>
    <xf numFmtId="0" fontId="78" fillId="39" borderId="111" xfId="48" applyFont="1" applyFill="1" applyBorder="1" applyAlignment="1">
      <alignment horizontal="center" vertical="center" wrapText="1"/>
    </xf>
    <xf numFmtId="0" fontId="78" fillId="39" borderId="124" xfId="48" applyFont="1" applyFill="1" applyBorder="1" applyAlignment="1">
      <alignment horizontal="center" vertical="center" wrapText="1"/>
    </xf>
    <xf numFmtId="0" fontId="78" fillId="39" borderId="114" xfId="48" applyFont="1" applyFill="1" applyBorder="1" applyAlignment="1">
      <alignment horizontal="center" vertical="center" wrapText="1"/>
    </xf>
    <xf numFmtId="0" fontId="62" fillId="39" borderId="123" xfId="48" applyFont="1" applyFill="1" applyBorder="1" applyAlignment="1">
      <alignment vertical="center" wrapText="1"/>
    </xf>
    <xf numFmtId="0" fontId="62" fillId="39" borderId="125" xfId="48" applyFont="1" applyFill="1" applyBorder="1" applyAlignment="1">
      <alignment vertical="center" wrapText="1"/>
    </xf>
    <xf numFmtId="0" fontId="62" fillId="39" borderId="111" xfId="48" applyFont="1" applyFill="1" applyBorder="1" applyAlignment="1">
      <alignment horizontal="left" vertical="center" wrapText="1"/>
    </xf>
    <xf numFmtId="0" fontId="62" fillId="39" borderId="114" xfId="48" applyFont="1" applyFill="1" applyBorder="1" applyAlignment="1">
      <alignment horizontal="left" vertical="center" wrapText="1"/>
    </xf>
    <xf numFmtId="0" fontId="62" fillId="39" borderId="123" xfId="48" applyFont="1" applyFill="1" applyBorder="1" applyAlignment="1">
      <alignment horizontal="center" wrapText="1"/>
    </xf>
    <xf numFmtId="0" fontId="62" fillId="39" borderId="125" xfId="48" applyFont="1" applyFill="1" applyBorder="1" applyAlignment="1">
      <alignment horizontal="center" wrapText="1"/>
    </xf>
    <xf numFmtId="0" fontId="62" fillId="39" borderId="111" xfId="48" applyFont="1" applyFill="1" applyBorder="1" applyAlignment="1">
      <alignment horizontal="center" wrapText="1"/>
    </xf>
    <xf numFmtId="0" fontId="62" fillId="39" borderId="114" xfId="48" applyFont="1" applyFill="1" applyBorder="1" applyAlignment="1">
      <alignment horizontal="center" wrapText="1"/>
    </xf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 2" xfId="28" xr:uid="{00000000-0005-0000-0000-00001B000000}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 xr:uid="{00000000-0005-0000-0000-000025000000}"/>
    <cellStyle name="Обычный 2 2" xfId="47" xr:uid="{00000000-0005-0000-0000-000026000000}"/>
    <cellStyle name="Обычный 2 3" xfId="46" xr:uid="{00000000-0005-0000-0000-000027000000}"/>
    <cellStyle name="Обычный 2 4" xfId="48" xr:uid="{00000000-0005-0000-0000-000028000000}"/>
    <cellStyle name="Обычный_552100_АиАХ_дн" xfId="38" xr:uid="{00000000-0005-0000-0000-000029000000}"/>
    <cellStyle name="Обычный_ИВТ" xfId="39" xr:uid="{00000000-0005-0000-0000-00002A000000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133350</xdr:colOff>
      <xdr:row>3</xdr:row>
      <xdr:rowOff>4397</xdr:rowOff>
    </xdr:from>
    <xdr:to>
      <xdr:col>60</xdr:col>
      <xdr:colOff>14044</xdr:colOff>
      <xdr:row>5</xdr:row>
      <xdr:rowOff>114178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505825" y="1347422"/>
          <a:ext cx="2642944" cy="614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2025-26-окуу жылынан баштап топтоо үчүн 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Для наборов</a:t>
          </a:r>
          <a:r>
            <a:rPr lang="ru-RU" sz="900" b="0" i="0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с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 2025-26 уч.года</a:t>
          </a:r>
          <a:endParaRPr lang="ru-RU" sz="900" b="0" i="0">
            <a:effectLst/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For sets from 202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5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-2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6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 academic year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165100</xdr:colOff>
      <xdr:row>12</xdr:row>
      <xdr:rowOff>183696</xdr:rowOff>
    </xdr:from>
    <xdr:to>
      <xdr:col>59</xdr:col>
      <xdr:colOff>217244</xdr:colOff>
      <xdr:row>15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9525" y="3498396"/>
          <a:ext cx="2204794" cy="606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Окуу планынын иштөөсүнүн минималдуу мөөнөтү - 5 жыл</a:t>
          </a:r>
          <a:r>
            <a:rPr lang="ru-RU" sz="800" b="0" i="1">
              <a:solidFill>
                <a:srgbClr val="FF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/ Минимальный срок действия учебного плана-5</a:t>
          </a:r>
          <a:r>
            <a:rPr lang="ru-RU" sz="800" b="0" i="1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лет </a:t>
          </a: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/ </a:t>
          </a:r>
          <a:r>
            <a:rPr lang="en-US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minimum of the curriculum is </a:t>
          </a:r>
          <a:r>
            <a:rPr lang="ru-RU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5 </a:t>
          </a:r>
          <a:r>
            <a:rPr lang="en-US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years</a:t>
          </a:r>
          <a:endParaRPr lang="ru-RU" sz="1000" b="0" i="1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51288</xdr:colOff>
      <xdr:row>3</xdr:row>
      <xdr:rowOff>197827</xdr:rowOff>
    </xdr:from>
    <xdr:to>
      <xdr:col>14</xdr:col>
      <xdr:colOff>142568</xdr:colOff>
      <xdr:row>12</xdr:row>
      <xdr:rowOff>178844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288" y="1538654"/>
          <a:ext cx="2479857" cy="197394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Академиялык иштери боюнча проректор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/  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Проректор по академической работе / 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Vice-Rector for Academic Affairs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____________Сырымбекова Э.И.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"___"________2025  ж./г./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y.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3" name="Line 226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46797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38100</xdr:rowOff>
    </xdr:from>
    <xdr:to>
      <xdr:col>7</xdr:col>
      <xdr:colOff>0</xdr:colOff>
      <xdr:row>8</xdr:row>
      <xdr:rowOff>142875</xdr:rowOff>
    </xdr:to>
    <xdr:sp macro="" textlink="">
      <xdr:nvSpPr>
        <xdr:cNvPr id="5" name="Line 406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10467975" y="35528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60477</xdr:rowOff>
    </xdr:from>
    <xdr:to>
      <xdr:col>1</xdr:col>
      <xdr:colOff>4844143</xdr:colOff>
      <xdr:row>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60477"/>
          <a:ext cx="5823857" cy="1150559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1" i="0">
              <a:effectLst/>
              <a:latin typeface="Times New Roman" pitchFamily="18" charset="0"/>
              <a:ea typeface="+mn-ea"/>
              <a:cs typeface="Times New Roman" pitchFamily="18" charset="0"/>
            </a:rPr>
            <a:t>Институттун директору</a:t>
          </a:r>
          <a:r>
            <a:rPr lang="ru-RU" sz="1400" b="1" i="0">
              <a:effectLst/>
              <a:latin typeface="+mn-lt"/>
              <a:ea typeface="+mn-ea"/>
              <a:cs typeface="+mn-cs"/>
            </a:rPr>
            <a:t> / 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Директор института /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Director of the Institute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________________________________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          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"___"________20___ ж./г./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2"/>
  <sheetViews>
    <sheetView view="pageBreakPreview" zoomScaleNormal="100" zoomScaleSheetLayoutView="100" workbookViewId="0">
      <selection sqref="A1:BH1"/>
    </sheetView>
  </sheetViews>
  <sheetFormatPr defaultRowHeight="12.75"/>
  <cols>
    <col min="1" max="1" width="3" style="11" customWidth="1"/>
    <col min="2" max="7" width="2.5703125" style="11" customWidth="1"/>
    <col min="8" max="8" width="3" style="11" customWidth="1"/>
    <col min="9" max="22" width="2.5703125" style="11" customWidth="1"/>
    <col min="23" max="23" width="3.5703125" style="11" customWidth="1"/>
    <col min="24" max="24" width="2.42578125" style="11" customWidth="1"/>
    <col min="25" max="25" width="2.7109375" style="11" customWidth="1"/>
    <col min="26" max="30" width="2.5703125" style="11" customWidth="1"/>
    <col min="31" max="31" width="3.5703125" style="11" customWidth="1"/>
    <col min="32" max="32" width="3.85546875" style="11" customWidth="1"/>
    <col min="33" max="33" width="2.5703125" style="11" customWidth="1"/>
    <col min="34" max="34" width="3.140625" style="11" customWidth="1"/>
    <col min="35" max="38" width="2.5703125" style="11" customWidth="1"/>
    <col min="39" max="39" width="2.42578125" style="11" customWidth="1"/>
    <col min="40" max="42" width="2.5703125" style="11" customWidth="1"/>
    <col min="43" max="43" width="3" style="11" customWidth="1"/>
    <col min="44" max="44" width="2.7109375" style="11" customWidth="1"/>
    <col min="45" max="45" width="2.5703125" style="11" customWidth="1"/>
    <col min="46" max="46" width="3.7109375" style="11" customWidth="1"/>
    <col min="47" max="49" width="2.5703125" style="11" customWidth="1"/>
    <col min="50" max="50" width="2.85546875" style="11" customWidth="1"/>
    <col min="51" max="53" width="2.5703125" style="11" customWidth="1"/>
    <col min="54" max="54" width="4" style="11" customWidth="1"/>
    <col min="55" max="55" width="5.140625" style="11" customWidth="1"/>
    <col min="56" max="56" width="3.7109375" style="11" customWidth="1"/>
    <col min="57" max="57" width="4.7109375" style="11" customWidth="1"/>
    <col min="58" max="58" width="4.42578125" style="11" customWidth="1"/>
    <col min="59" max="59" width="4.5703125" style="11" customWidth="1"/>
    <col min="60" max="60" width="3.7109375" style="11" customWidth="1"/>
    <col min="61" max="16384" width="9.140625" style="11"/>
  </cols>
  <sheetData>
    <row r="1" spans="1:90" s="122" customFormat="1" ht="33" customHeight="1">
      <c r="A1" s="722" t="s">
        <v>420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2"/>
      <c r="AD1" s="722"/>
      <c r="AE1" s="722"/>
      <c r="AF1" s="722"/>
      <c r="AG1" s="722"/>
      <c r="AH1" s="722"/>
      <c r="AI1" s="722"/>
      <c r="AJ1" s="722"/>
      <c r="AK1" s="722"/>
      <c r="AL1" s="722"/>
      <c r="AM1" s="722"/>
      <c r="AN1" s="722"/>
      <c r="AO1" s="722"/>
      <c r="AP1" s="722"/>
      <c r="AQ1" s="722"/>
      <c r="AR1" s="722"/>
      <c r="AS1" s="722"/>
      <c r="AT1" s="722"/>
      <c r="AU1" s="722"/>
      <c r="AV1" s="722"/>
      <c r="AW1" s="722"/>
      <c r="AX1" s="722"/>
      <c r="AY1" s="722"/>
      <c r="AZ1" s="722"/>
      <c r="BA1" s="722"/>
      <c r="BB1" s="722"/>
      <c r="BC1" s="722"/>
      <c r="BD1" s="722"/>
      <c r="BE1" s="722"/>
      <c r="BF1" s="722"/>
      <c r="BG1" s="722"/>
      <c r="BH1" s="722"/>
      <c r="BI1" s="121"/>
    </row>
    <row r="2" spans="1:90" s="122" customFormat="1" ht="35.25" customHeight="1">
      <c r="A2" s="723" t="s">
        <v>55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3"/>
      <c r="Q2" s="723"/>
      <c r="R2" s="723"/>
      <c r="S2" s="723"/>
      <c r="T2" s="723"/>
      <c r="U2" s="723"/>
      <c r="V2" s="723"/>
      <c r="W2" s="723"/>
      <c r="X2" s="723"/>
      <c r="Y2" s="723"/>
      <c r="Z2" s="723"/>
      <c r="AA2" s="723"/>
      <c r="AB2" s="723"/>
      <c r="AC2" s="723"/>
      <c r="AD2" s="723"/>
      <c r="AE2" s="723"/>
      <c r="AF2" s="723"/>
      <c r="AG2" s="723"/>
      <c r="AH2" s="723"/>
      <c r="AI2" s="723"/>
      <c r="AJ2" s="723"/>
      <c r="AK2" s="723"/>
      <c r="AL2" s="723"/>
      <c r="AM2" s="723"/>
      <c r="AN2" s="723"/>
      <c r="AO2" s="723"/>
      <c r="AP2" s="723"/>
      <c r="AQ2" s="723"/>
      <c r="AR2" s="723"/>
      <c r="AS2" s="723"/>
      <c r="AT2" s="723"/>
      <c r="AU2" s="723"/>
      <c r="AV2" s="723"/>
      <c r="AW2" s="723"/>
      <c r="AX2" s="723"/>
      <c r="AY2" s="723"/>
      <c r="AZ2" s="723"/>
      <c r="BA2" s="723"/>
      <c r="BB2" s="723"/>
      <c r="BC2" s="723"/>
      <c r="BD2" s="723"/>
      <c r="BE2" s="723"/>
      <c r="BF2" s="723"/>
      <c r="BG2" s="723"/>
      <c r="BH2" s="723"/>
      <c r="BI2" s="123"/>
    </row>
    <row r="3" spans="1:90" s="122" customFormat="1" ht="37.5" customHeight="1">
      <c r="A3" s="724" t="s">
        <v>56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4"/>
      <c r="AA3" s="724"/>
      <c r="AB3" s="724"/>
      <c r="AC3" s="724"/>
      <c r="AD3" s="724"/>
      <c r="AE3" s="724"/>
      <c r="AF3" s="724"/>
      <c r="AG3" s="724"/>
      <c r="AH3" s="724"/>
      <c r="AI3" s="724"/>
      <c r="AJ3" s="724"/>
      <c r="AK3" s="724"/>
      <c r="AL3" s="724"/>
      <c r="AM3" s="724"/>
      <c r="AN3" s="724"/>
      <c r="AO3" s="724"/>
      <c r="AP3" s="724"/>
      <c r="AQ3" s="724"/>
      <c r="AR3" s="724"/>
      <c r="AS3" s="724"/>
      <c r="AT3" s="724"/>
      <c r="AU3" s="724"/>
      <c r="AV3" s="724"/>
      <c r="AW3" s="724"/>
      <c r="AX3" s="724"/>
      <c r="AY3" s="724"/>
      <c r="AZ3" s="724"/>
      <c r="BA3" s="724"/>
      <c r="BB3" s="724"/>
      <c r="BC3" s="724"/>
      <c r="BD3" s="724"/>
      <c r="BE3" s="724"/>
      <c r="BF3" s="724"/>
      <c r="BG3" s="724"/>
      <c r="BH3" s="724"/>
    </row>
    <row r="4" spans="1:90" s="122" customFormat="1" ht="25.5" customHeight="1">
      <c r="A4" s="725" t="s">
        <v>149</v>
      </c>
      <c r="B4" s="725"/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124"/>
    </row>
    <row r="5" spans="1:90" s="122" customFormat="1" ht="14.25" customHeight="1">
      <c r="A5" s="125"/>
      <c r="B5" s="125"/>
      <c r="C5" s="126"/>
      <c r="D5" s="125"/>
      <c r="E5" s="125"/>
      <c r="F5" s="125"/>
      <c r="G5" s="127"/>
      <c r="H5" s="128"/>
      <c r="I5" s="128"/>
      <c r="J5" s="128"/>
      <c r="K5" s="128"/>
      <c r="L5" s="128"/>
      <c r="M5" s="129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28"/>
      <c r="AS5" s="124"/>
      <c r="AT5" s="124"/>
      <c r="AU5" s="124"/>
      <c r="AV5" s="131"/>
      <c r="AW5" s="131"/>
      <c r="AX5" s="131"/>
      <c r="AY5" s="125"/>
      <c r="AZ5" s="125"/>
      <c r="BA5" s="125"/>
      <c r="BB5" s="132"/>
      <c r="BC5" s="132"/>
      <c r="BD5" s="132"/>
      <c r="BE5" s="132"/>
      <c r="BF5" s="132"/>
      <c r="BG5" s="132"/>
      <c r="BH5" s="132"/>
      <c r="BI5" s="124"/>
    </row>
    <row r="6" spans="1:90" s="122" customFormat="1" ht="16.5" customHeight="1">
      <c r="A6" s="726" t="s">
        <v>150</v>
      </c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14" t="s">
        <v>335</v>
      </c>
      <c r="AA6" s="714"/>
      <c r="AB6" s="714"/>
      <c r="AC6" s="714"/>
      <c r="AD6" s="714"/>
      <c r="AE6" s="714"/>
      <c r="AF6" s="714"/>
      <c r="AG6" s="714"/>
      <c r="AH6" s="714"/>
      <c r="AI6" s="714"/>
      <c r="AJ6" s="714"/>
      <c r="AK6" s="714"/>
      <c r="AL6" s="714"/>
      <c r="AM6" s="714"/>
      <c r="AN6" s="714"/>
      <c r="AO6" s="714"/>
      <c r="AP6" s="714"/>
      <c r="AQ6" s="714"/>
      <c r="AR6" s="714"/>
      <c r="AS6" s="714"/>
      <c r="AT6" s="714"/>
      <c r="AU6" s="714"/>
      <c r="AV6" s="714"/>
      <c r="AW6" s="714"/>
      <c r="AX6" s="714"/>
      <c r="AY6" s="714"/>
      <c r="BJ6" s="124"/>
    </row>
    <row r="7" spans="1:90" s="122" customFormat="1" ht="16.5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717" t="s">
        <v>151</v>
      </c>
      <c r="P7" s="717"/>
      <c r="Q7" s="717"/>
      <c r="R7" s="717"/>
      <c r="S7" s="717"/>
      <c r="T7" s="717"/>
      <c r="U7" s="717"/>
      <c r="V7" s="717"/>
      <c r="W7" s="717"/>
      <c r="X7" s="717"/>
      <c r="Y7" s="717"/>
      <c r="Z7" s="714"/>
      <c r="AA7" s="714"/>
      <c r="AB7" s="714"/>
      <c r="AC7" s="714"/>
      <c r="AD7" s="714"/>
      <c r="AE7" s="714"/>
      <c r="AF7" s="714"/>
      <c r="AG7" s="714"/>
      <c r="AH7" s="714"/>
      <c r="AI7" s="714"/>
      <c r="AJ7" s="714"/>
      <c r="AK7" s="714"/>
      <c r="AL7" s="714"/>
      <c r="AM7" s="714"/>
      <c r="AN7" s="714"/>
      <c r="AO7" s="714"/>
      <c r="AP7" s="714"/>
      <c r="AQ7" s="714"/>
      <c r="AR7" s="714"/>
      <c r="AS7" s="714"/>
      <c r="AT7" s="714"/>
      <c r="AU7" s="714"/>
      <c r="AV7" s="714"/>
      <c r="AW7" s="714"/>
      <c r="AX7" s="714"/>
      <c r="AY7" s="714"/>
      <c r="BJ7" s="124"/>
    </row>
    <row r="8" spans="1:90" s="122" customFormat="1" ht="16.5" customHeight="1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3"/>
      <c r="N8" s="136"/>
      <c r="O8" s="135"/>
      <c r="P8" s="133"/>
      <c r="Q8" s="133"/>
      <c r="R8" s="133"/>
      <c r="S8" s="133"/>
      <c r="T8" s="133"/>
      <c r="U8" s="133"/>
      <c r="V8" s="133"/>
      <c r="W8" s="137"/>
      <c r="X8" s="133"/>
      <c r="Y8" s="133"/>
      <c r="Z8" s="613"/>
      <c r="AA8" s="613"/>
      <c r="AB8" s="613"/>
      <c r="AC8" s="613"/>
      <c r="AD8" s="613"/>
      <c r="AE8" s="613"/>
      <c r="AF8" s="613"/>
      <c r="AG8" s="613"/>
      <c r="AH8" s="613"/>
      <c r="AI8" s="613"/>
      <c r="AJ8" s="613"/>
      <c r="AK8" s="613"/>
      <c r="AL8" s="613"/>
      <c r="AM8" s="613"/>
      <c r="AN8" s="613"/>
      <c r="AO8" s="613"/>
      <c r="AP8" s="613"/>
      <c r="AQ8" s="613"/>
      <c r="AR8" s="613"/>
      <c r="AS8" s="613"/>
      <c r="AT8" s="613"/>
      <c r="AU8" s="613"/>
      <c r="AV8" s="613"/>
      <c r="AW8" s="613"/>
      <c r="AX8" s="613"/>
      <c r="AY8" s="613"/>
      <c r="AZ8" s="613"/>
      <c r="BJ8" s="124"/>
      <c r="BL8" s="713"/>
      <c r="BM8" s="713"/>
      <c r="BN8" s="713"/>
      <c r="BO8" s="713"/>
      <c r="BP8" s="713"/>
      <c r="BQ8" s="713"/>
      <c r="BR8" s="713"/>
      <c r="BS8" s="713"/>
      <c r="BT8" s="713"/>
      <c r="BU8" s="713"/>
      <c r="BV8" s="713"/>
      <c r="BW8" s="713"/>
      <c r="BX8" s="713"/>
      <c r="BY8" s="713"/>
      <c r="BZ8" s="713"/>
      <c r="CA8" s="713"/>
      <c r="CB8" s="713"/>
      <c r="CC8" s="713"/>
      <c r="CD8" s="713"/>
      <c r="CE8" s="713"/>
      <c r="CF8" s="713"/>
      <c r="CG8" s="713"/>
      <c r="CH8" s="713"/>
      <c r="CI8" s="713"/>
      <c r="CJ8" s="713"/>
      <c r="CK8" s="713"/>
      <c r="CL8" s="713"/>
    </row>
    <row r="9" spans="1:90" s="122" customFormat="1" ht="16.5" customHeight="1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3"/>
      <c r="N9" s="136"/>
      <c r="O9" s="135"/>
      <c r="P9" s="133"/>
      <c r="Q9" s="133"/>
      <c r="R9" s="133"/>
      <c r="S9" s="133"/>
      <c r="T9" s="133"/>
      <c r="U9" s="133"/>
      <c r="V9" s="133"/>
      <c r="W9" s="137"/>
      <c r="X9" s="133"/>
      <c r="Y9" s="133"/>
      <c r="Z9" s="714" t="s">
        <v>410</v>
      </c>
      <c r="AA9" s="714"/>
      <c r="AB9" s="714"/>
      <c r="AC9" s="714"/>
      <c r="AD9" s="714"/>
      <c r="AE9" s="714"/>
      <c r="AF9" s="714"/>
      <c r="AG9" s="714"/>
      <c r="AH9" s="714"/>
      <c r="AI9" s="714"/>
      <c r="AJ9" s="714"/>
      <c r="AK9" s="714"/>
      <c r="AL9" s="714"/>
      <c r="AM9" s="714"/>
      <c r="AN9" s="714"/>
      <c r="AO9" s="714"/>
      <c r="AP9" s="714"/>
      <c r="AQ9" s="714"/>
      <c r="AR9" s="714"/>
      <c r="AS9" s="714"/>
      <c r="AT9" s="714"/>
      <c r="AU9" s="714"/>
      <c r="AV9" s="714"/>
      <c r="AW9" s="714"/>
      <c r="AX9" s="714"/>
      <c r="AY9" s="714"/>
      <c r="BE9" s="122" t="s">
        <v>1</v>
      </c>
      <c r="BJ9" s="124"/>
      <c r="BL9" s="713"/>
      <c r="BM9" s="713"/>
      <c r="BN9" s="713"/>
      <c r="BO9" s="713"/>
      <c r="BP9" s="713"/>
      <c r="BQ9" s="713"/>
      <c r="BR9" s="713"/>
      <c r="BS9" s="713"/>
      <c r="BT9" s="713"/>
      <c r="BU9" s="713"/>
      <c r="BV9" s="713"/>
      <c r="BW9" s="713"/>
      <c r="BX9" s="713"/>
      <c r="BY9" s="713"/>
      <c r="BZ9" s="713"/>
      <c r="CA9" s="713"/>
      <c r="CB9" s="713"/>
      <c r="CC9" s="713"/>
      <c r="CD9" s="713"/>
      <c r="CE9" s="713"/>
      <c r="CF9" s="713"/>
      <c r="CG9" s="713"/>
      <c r="CH9" s="713"/>
      <c r="CI9" s="713"/>
      <c r="CJ9" s="713"/>
      <c r="CK9" s="713"/>
      <c r="CL9" s="713"/>
    </row>
    <row r="10" spans="1:90" s="122" customFormat="1" ht="16.5" customHeight="1">
      <c r="A10" s="717" t="s">
        <v>152</v>
      </c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4"/>
      <c r="AA10" s="714"/>
      <c r="AB10" s="714"/>
      <c r="AC10" s="714"/>
      <c r="AD10" s="714"/>
      <c r="AE10" s="714"/>
      <c r="AF10" s="714"/>
      <c r="AG10" s="714"/>
      <c r="AH10" s="714"/>
      <c r="AI10" s="714"/>
      <c r="AJ10" s="714"/>
      <c r="AK10" s="714"/>
      <c r="AL10" s="714"/>
      <c r="AM10" s="714"/>
      <c r="AN10" s="714"/>
      <c r="AO10" s="714"/>
      <c r="AP10" s="714"/>
      <c r="AQ10" s="714"/>
      <c r="AR10" s="714"/>
      <c r="AS10" s="714"/>
      <c r="AT10" s="714"/>
      <c r="AU10" s="714"/>
      <c r="AV10" s="714"/>
      <c r="AW10" s="714"/>
      <c r="AX10" s="714"/>
      <c r="AY10" s="714"/>
      <c r="BA10" s="142"/>
      <c r="BJ10" s="143"/>
      <c r="BL10" s="713"/>
      <c r="BM10" s="713"/>
      <c r="BN10" s="713"/>
      <c r="BO10" s="713"/>
      <c r="BP10" s="713"/>
      <c r="BQ10" s="713"/>
      <c r="BR10" s="713"/>
      <c r="BS10" s="713"/>
      <c r="BT10" s="713"/>
      <c r="BU10" s="713"/>
      <c r="BV10" s="713"/>
      <c r="BW10" s="713"/>
      <c r="BX10" s="713"/>
      <c r="BY10" s="713"/>
      <c r="BZ10" s="713"/>
      <c r="CA10" s="713"/>
      <c r="CB10" s="713"/>
      <c r="CC10" s="713"/>
      <c r="CD10" s="713"/>
      <c r="CE10" s="713"/>
      <c r="CF10" s="713"/>
      <c r="CG10" s="713"/>
      <c r="CH10" s="713"/>
      <c r="CI10" s="713"/>
      <c r="CJ10" s="713"/>
      <c r="CK10" s="713"/>
      <c r="CL10" s="713"/>
    </row>
    <row r="11" spans="1:90" s="122" customFormat="1" ht="32.25" customHeight="1">
      <c r="A11" s="134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6"/>
      <c r="N11" s="136"/>
      <c r="O11" s="718" t="s">
        <v>153</v>
      </c>
      <c r="P11" s="718"/>
      <c r="Q11" s="718"/>
      <c r="R11" s="718"/>
      <c r="S11" s="718"/>
      <c r="T11" s="718"/>
      <c r="U11" s="718"/>
      <c r="V11" s="718"/>
      <c r="W11" s="718"/>
      <c r="X11" s="718"/>
      <c r="Y11" s="718"/>
      <c r="Z11" s="714"/>
      <c r="AA11" s="714"/>
      <c r="AB11" s="714"/>
      <c r="AC11" s="714"/>
      <c r="AD11" s="714"/>
      <c r="AE11" s="714"/>
      <c r="AF11" s="714"/>
      <c r="AG11" s="714"/>
      <c r="AH11" s="714"/>
      <c r="AI11" s="714"/>
      <c r="AJ11" s="714"/>
      <c r="AK11" s="714"/>
      <c r="AL11" s="714"/>
      <c r="AM11" s="714"/>
      <c r="AN11" s="714"/>
      <c r="AO11" s="714"/>
      <c r="AP11" s="714"/>
      <c r="AQ11" s="714"/>
      <c r="AR11" s="714"/>
      <c r="AS11" s="714"/>
      <c r="AT11" s="714"/>
      <c r="AU11" s="714"/>
      <c r="AV11" s="714"/>
      <c r="AW11" s="714"/>
      <c r="AX11" s="714"/>
      <c r="AY11" s="714"/>
      <c r="BJ11" s="124"/>
    </row>
    <row r="12" spans="1:90" s="122" customFormat="1" ht="2.25" customHeight="1">
      <c r="A12" s="134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6"/>
      <c r="N12" s="136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720"/>
      <c r="AA12" s="720"/>
      <c r="AB12" s="720"/>
      <c r="AC12" s="720"/>
      <c r="AD12" s="720"/>
      <c r="AE12" s="720"/>
      <c r="AF12" s="720"/>
      <c r="AG12" s="720"/>
      <c r="AH12" s="720"/>
      <c r="AI12" s="720"/>
      <c r="AJ12" s="720"/>
      <c r="AK12" s="720"/>
      <c r="AL12" s="720"/>
      <c r="AM12" s="720"/>
      <c r="AN12" s="720"/>
      <c r="AO12" s="720"/>
      <c r="AP12" s="720"/>
      <c r="AQ12" s="720"/>
      <c r="AR12" s="720"/>
      <c r="AS12" s="720"/>
      <c r="AT12" s="720"/>
      <c r="AU12" s="720"/>
      <c r="AV12" s="720"/>
      <c r="AW12" s="720"/>
      <c r="AX12" s="720"/>
      <c r="AY12" s="720"/>
      <c r="BJ12" s="124"/>
    </row>
    <row r="13" spans="1:90" s="122" customFormat="1" ht="18" customHeight="1">
      <c r="A13" s="719" t="s">
        <v>125</v>
      </c>
      <c r="B13" s="717"/>
      <c r="C13" s="717"/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717"/>
      <c r="O13" s="717"/>
      <c r="P13" s="717"/>
      <c r="Q13" s="717"/>
      <c r="R13" s="717"/>
      <c r="S13" s="717"/>
      <c r="T13" s="717"/>
      <c r="U13" s="717"/>
      <c r="V13" s="717"/>
      <c r="W13" s="717"/>
      <c r="X13" s="717"/>
      <c r="Y13" s="717"/>
      <c r="Z13" s="721" t="s">
        <v>336</v>
      </c>
      <c r="AA13" s="721"/>
      <c r="AB13" s="721"/>
      <c r="AC13" s="721"/>
      <c r="AD13" s="721"/>
      <c r="AE13" s="721"/>
      <c r="AF13" s="721"/>
      <c r="AG13" s="721"/>
      <c r="AH13" s="721"/>
      <c r="AI13" s="721"/>
      <c r="AJ13" s="721"/>
      <c r="AK13" s="721"/>
      <c r="AL13" s="721"/>
      <c r="AM13" s="721"/>
      <c r="AN13" s="721"/>
      <c r="AO13" s="721"/>
      <c r="AP13" s="721"/>
      <c r="AQ13" s="721"/>
      <c r="AR13" s="721"/>
      <c r="AS13" s="721"/>
      <c r="AT13" s="721"/>
      <c r="AU13" s="721"/>
      <c r="AV13" s="721"/>
      <c r="AW13" s="721"/>
      <c r="AX13" s="721"/>
      <c r="AY13" s="721"/>
      <c r="BJ13" s="124"/>
    </row>
    <row r="14" spans="1:90" s="122" customFormat="1" ht="27.75" customHeight="1">
      <c r="A14" s="719" t="s">
        <v>76</v>
      </c>
      <c r="B14" s="719"/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139" t="s">
        <v>154</v>
      </c>
      <c r="AA14" s="141"/>
      <c r="AB14" s="141"/>
      <c r="AC14" s="144"/>
      <c r="AD14" s="140"/>
      <c r="AE14" s="140"/>
      <c r="AF14" s="140"/>
      <c r="AG14" s="140"/>
      <c r="AH14" s="140"/>
      <c r="AI14" s="140"/>
      <c r="AJ14" s="140"/>
      <c r="AK14" s="140"/>
      <c r="AL14" s="145"/>
      <c r="AM14" s="145"/>
      <c r="AN14" s="145"/>
      <c r="AO14" s="145"/>
      <c r="AP14" s="145"/>
      <c r="AQ14" s="145"/>
      <c r="AR14" s="145"/>
      <c r="AS14" s="145"/>
      <c r="AT14" s="145"/>
      <c r="AU14" s="146"/>
      <c r="AV14" s="138"/>
      <c r="AW14" s="141"/>
      <c r="AX14" s="141"/>
      <c r="AY14" s="141"/>
      <c r="BJ14" s="713"/>
      <c r="BK14" s="713"/>
      <c r="BL14" s="713"/>
      <c r="BM14" s="713"/>
      <c r="BN14" s="713"/>
      <c r="BO14" s="713"/>
      <c r="BP14" s="713"/>
      <c r="BQ14" s="713"/>
      <c r="BR14" s="713"/>
      <c r="BS14" s="713"/>
      <c r="BT14" s="713"/>
      <c r="BU14" s="713"/>
      <c r="BV14" s="713"/>
      <c r="BW14" s="713"/>
      <c r="BX14" s="713"/>
      <c r="BY14" s="713"/>
      <c r="BZ14" s="713"/>
      <c r="CA14" s="713"/>
      <c r="CB14" s="713"/>
      <c r="CC14" s="713"/>
      <c r="CD14" s="713"/>
      <c r="CE14" s="713"/>
      <c r="CF14" s="713"/>
      <c r="CG14" s="713"/>
      <c r="CH14" s="713"/>
      <c r="CI14" s="713"/>
      <c r="CJ14" s="713"/>
    </row>
    <row r="15" spans="1:90" s="122" customFormat="1" ht="16.5" customHeight="1">
      <c r="A15" s="717" t="s">
        <v>71</v>
      </c>
      <c r="B15" s="717"/>
      <c r="C15" s="717"/>
      <c r="D15" s="717"/>
      <c r="E15" s="717"/>
      <c r="F15" s="717"/>
      <c r="G15" s="717"/>
      <c r="H15" s="717"/>
      <c r="I15" s="717"/>
      <c r="J15" s="717"/>
      <c r="K15" s="717"/>
      <c r="L15" s="717"/>
      <c r="M15" s="717"/>
      <c r="N15" s="717"/>
      <c r="O15" s="717"/>
      <c r="P15" s="717"/>
      <c r="Q15" s="717"/>
      <c r="R15" s="717"/>
      <c r="S15" s="717"/>
      <c r="T15" s="717"/>
      <c r="U15" s="717"/>
      <c r="V15" s="717"/>
      <c r="W15" s="717"/>
      <c r="X15" s="717"/>
      <c r="Y15" s="717"/>
      <c r="Z15" s="147" t="s">
        <v>123</v>
      </c>
      <c r="AA15" s="141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713"/>
      <c r="BK15" s="713"/>
      <c r="BL15" s="713"/>
      <c r="BM15" s="713"/>
      <c r="BN15" s="713"/>
      <c r="BO15" s="713"/>
      <c r="BP15" s="713"/>
      <c r="BQ15" s="713"/>
      <c r="BR15" s="713"/>
      <c r="BS15" s="713"/>
      <c r="BT15" s="713"/>
      <c r="BU15" s="713"/>
      <c r="BV15" s="713"/>
      <c r="BW15" s="713"/>
      <c r="BX15" s="713"/>
      <c r="BY15" s="713"/>
      <c r="BZ15" s="713"/>
      <c r="CA15" s="713"/>
      <c r="CB15" s="713"/>
      <c r="CC15" s="713"/>
      <c r="CD15" s="713"/>
      <c r="CE15" s="713"/>
      <c r="CF15" s="713"/>
      <c r="CG15" s="713"/>
      <c r="CH15" s="713"/>
      <c r="CI15" s="713"/>
      <c r="CJ15" s="713"/>
    </row>
    <row r="16" spans="1:90" ht="12" customHeight="1">
      <c r="A16" s="4"/>
      <c r="B16" s="4"/>
      <c r="C16" s="4"/>
      <c r="D16" s="4"/>
      <c r="E16" s="5"/>
      <c r="F16" s="6"/>
      <c r="G16" s="5"/>
      <c r="H16" s="4"/>
      <c r="I16" s="5"/>
      <c r="J16" s="5"/>
      <c r="K16" s="7"/>
      <c r="L16" s="8"/>
      <c r="M16" s="8"/>
      <c r="N16" s="8"/>
      <c r="O16" s="8"/>
      <c r="P16" s="4"/>
      <c r="Q16" s="4"/>
      <c r="R16" s="9"/>
      <c r="S16" s="4"/>
      <c r="T16" s="4"/>
      <c r="U16" s="4"/>
      <c r="V16" s="4"/>
      <c r="W16" s="4"/>
      <c r="X16" s="4"/>
      <c r="Y16" s="4"/>
      <c r="Z16" s="4"/>
      <c r="AA16" s="4"/>
      <c r="AB16" s="5"/>
      <c r="AC16" s="5"/>
      <c r="AD16" s="5"/>
      <c r="AE16" s="5"/>
      <c r="AF16" s="5"/>
      <c r="AG16" s="5"/>
      <c r="AH16" s="5"/>
      <c r="AI16" s="5"/>
      <c r="AJ16" s="5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J16" s="713"/>
      <c r="BK16" s="713"/>
      <c r="BL16" s="713"/>
      <c r="BM16" s="713"/>
      <c r="BN16" s="713"/>
      <c r="BO16" s="713"/>
      <c r="BP16" s="713"/>
      <c r="BQ16" s="713"/>
      <c r="BR16" s="713"/>
      <c r="BS16" s="713"/>
      <c r="BT16" s="713"/>
      <c r="BU16" s="713"/>
      <c r="BV16" s="713"/>
      <c r="BW16" s="713"/>
      <c r="BX16" s="713"/>
      <c r="BY16" s="713"/>
      <c r="BZ16" s="713"/>
      <c r="CA16" s="713"/>
      <c r="CB16" s="713"/>
      <c r="CC16" s="713"/>
      <c r="CD16" s="713"/>
      <c r="CE16" s="713"/>
      <c r="CF16" s="713"/>
      <c r="CG16" s="713"/>
      <c r="CH16" s="713"/>
      <c r="CI16" s="713"/>
      <c r="CJ16" s="713"/>
    </row>
    <row r="17" spans="1:62" s="191" customFormat="1" ht="42" customHeight="1">
      <c r="A17" s="715" t="s">
        <v>77</v>
      </c>
      <c r="B17" s="709"/>
      <c r="C17" s="709"/>
      <c r="D17" s="709"/>
      <c r="E17" s="709"/>
      <c r="F17" s="709"/>
      <c r="G17" s="709"/>
      <c r="H17" s="709"/>
      <c r="I17" s="709"/>
      <c r="J17" s="709"/>
      <c r="K17" s="709"/>
      <c r="L17" s="709"/>
      <c r="M17" s="709"/>
      <c r="N17" s="709"/>
      <c r="O17" s="709"/>
      <c r="P17" s="709"/>
      <c r="Q17" s="709"/>
      <c r="R17" s="709"/>
      <c r="S17" s="709"/>
      <c r="T17" s="709"/>
      <c r="U17" s="709"/>
      <c r="V17" s="709"/>
      <c r="W17" s="709"/>
      <c r="X17" s="709"/>
      <c r="Y17" s="709"/>
      <c r="Z17" s="709"/>
      <c r="AA17" s="709"/>
      <c r="AB17" s="709"/>
      <c r="AC17" s="709"/>
      <c r="AD17" s="709"/>
      <c r="AE17" s="709"/>
      <c r="AF17" s="709"/>
      <c r="AG17" s="709"/>
      <c r="AH17" s="709"/>
      <c r="AI17" s="709"/>
      <c r="AJ17" s="709"/>
      <c r="AK17" s="709"/>
      <c r="AL17" s="709"/>
      <c r="AM17" s="709"/>
      <c r="AN17" s="709"/>
      <c r="AO17" s="709"/>
      <c r="AP17" s="709"/>
      <c r="AQ17" s="709"/>
      <c r="AR17" s="709"/>
      <c r="AS17" s="709"/>
      <c r="AT17" s="709"/>
      <c r="AU17" s="709"/>
      <c r="AV17" s="709"/>
      <c r="AW17" s="709"/>
      <c r="AX17" s="709"/>
      <c r="AY17" s="709"/>
      <c r="AZ17" s="709"/>
      <c r="BA17" s="710"/>
      <c r="BB17" s="716" t="s">
        <v>81</v>
      </c>
      <c r="BC17" s="709"/>
      <c r="BD17" s="709"/>
      <c r="BE17" s="709"/>
      <c r="BF17" s="709"/>
      <c r="BG17" s="709"/>
      <c r="BH17" s="710"/>
      <c r="BI17" s="208"/>
      <c r="BJ17" s="208"/>
    </row>
    <row r="18" spans="1:62" s="191" customFormat="1" ht="12.75" customHeight="1">
      <c r="A18" s="727" t="s">
        <v>48</v>
      </c>
      <c r="B18" s="708" t="s">
        <v>57</v>
      </c>
      <c r="C18" s="709"/>
      <c r="D18" s="709"/>
      <c r="E18" s="709"/>
      <c r="F18" s="710"/>
      <c r="G18" s="708" t="s">
        <v>58</v>
      </c>
      <c r="H18" s="709"/>
      <c r="I18" s="709"/>
      <c r="J18" s="710"/>
      <c r="K18" s="708" t="s">
        <v>59</v>
      </c>
      <c r="L18" s="709"/>
      <c r="M18" s="709"/>
      <c r="N18" s="710"/>
      <c r="O18" s="708" t="s">
        <v>60</v>
      </c>
      <c r="P18" s="709"/>
      <c r="Q18" s="709"/>
      <c r="R18" s="709"/>
      <c r="S18" s="710"/>
      <c r="T18" s="708" t="s">
        <v>61</v>
      </c>
      <c r="U18" s="709"/>
      <c r="V18" s="709"/>
      <c r="W18" s="710"/>
      <c r="X18" s="708" t="s">
        <v>62</v>
      </c>
      <c r="Y18" s="709"/>
      <c r="Z18" s="709"/>
      <c r="AA18" s="710"/>
      <c r="AB18" s="708" t="s">
        <v>63</v>
      </c>
      <c r="AC18" s="709"/>
      <c r="AD18" s="709"/>
      <c r="AE18" s="709"/>
      <c r="AF18" s="710"/>
      <c r="AG18" s="708" t="s">
        <v>65</v>
      </c>
      <c r="AH18" s="709"/>
      <c r="AI18" s="709"/>
      <c r="AJ18" s="710"/>
      <c r="AK18" s="708" t="s">
        <v>64</v>
      </c>
      <c r="AL18" s="709"/>
      <c r="AM18" s="709"/>
      <c r="AN18" s="710"/>
      <c r="AO18" s="708" t="s">
        <v>66</v>
      </c>
      <c r="AP18" s="709"/>
      <c r="AQ18" s="709"/>
      <c r="AR18" s="710"/>
      <c r="AS18" s="708" t="s">
        <v>67</v>
      </c>
      <c r="AT18" s="709"/>
      <c r="AU18" s="709"/>
      <c r="AV18" s="709"/>
      <c r="AW18" s="710"/>
      <c r="AX18" s="708" t="s">
        <v>68</v>
      </c>
      <c r="AY18" s="709"/>
      <c r="AZ18" s="709"/>
      <c r="BA18" s="710"/>
      <c r="BB18" s="701" t="s">
        <v>73</v>
      </c>
      <c r="BC18" s="701" t="s">
        <v>83</v>
      </c>
      <c r="BD18" s="701" t="s">
        <v>74</v>
      </c>
      <c r="BE18" s="728" t="s">
        <v>325</v>
      </c>
      <c r="BF18" s="701" t="s">
        <v>84</v>
      </c>
      <c r="BG18" s="701" t="s">
        <v>82</v>
      </c>
      <c r="BH18" s="701" t="s">
        <v>75</v>
      </c>
      <c r="BI18" s="208"/>
      <c r="BJ18" s="208"/>
    </row>
    <row r="19" spans="1:62" s="191" customFormat="1" ht="12.75" customHeight="1">
      <c r="A19" s="702"/>
      <c r="B19" s="209" t="s">
        <v>0</v>
      </c>
      <c r="C19" s="209" t="s">
        <v>3</v>
      </c>
      <c r="D19" s="209" t="s">
        <v>4</v>
      </c>
      <c r="E19" s="209" t="s">
        <v>5</v>
      </c>
      <c r="F19" s="209" t="s">
        <v>6</v>
      </c>
      <c r="G19" s="209" t="s">
        <v>7</v>
      </c>
      <c r="H19" s="209" t="s">
        <v>8</v>
      </c>
      <c r="I19" s="209" t="s">
        <v>9</v>
      </c>
      <c r="J19" s="209" t="s">
        <v>10</v>
      </c>
      <c r="K19" s="209" t="s">
        <v>11</v>
      </c>
      <c r="L19" s="209" t="s">
        <v>12</v>
      </c>
      <c r="M19" s="209" t="s">
        <v>13</v>
      </c>
      <c r="N19" s="209" t="s">
        <v>14</v>
      </c>
      <c r="O19" s="209" t="s">
        <v>0</v>
      </c>
      <c r="P19" s="209" t="s">
        <v>3</v>
      </c>
      <c r="Q19" s="209" t="s">
        <v>4</v>
      </c>
      <c r="R19" s="209" t="s">
        <v>5</v>
      </c>
      <c r="S19" s="209" t="s">
        <v>6</v>
      </c>
      <c r="T19" s="209" t="s">
        <v>15</v>
      </c>
      <c r="U19" s="209" t="s">
        <v>16</v>
      </c>
      <c r="V19" s="209" t="s">
        <v>17</v>
      </c>
      <c r="W19" s="209" t="s">
        <v>18</v>
      </c>
      <c r="X19" s="209" t="s">
        <v>2</v>
      </c>
      <c r="Y19" s="209" t="s">
        <v>19</v>
      </c>
      <c r="Z19" s="209" t="s">
        <v>20</v>
      </c>
      <c r="AA19" s="209" t="s">
        <v>21</v>
      </c>
      <c r="AB19" s="209" t="s">
        <v>2</v>
      </c>
      <c r="AC19" s="209" t="s">
        <v>19</v>
      </c>
      <c r="AD19" s="209" t="s">
        <v>20</v>
      </c>
      <c r="AE19" s="209" t="s">
        <v>21</v>
      </c>
      <c r="AF19" s="209" t="s">
        <v>22</v>
      </c>
      <c r="AG19" s="209" t="s">
        <v>7</v>
      </c>
      <c r="AH19" s="209" t="s">
        <v>8</v>
      </c>
      <c r="AI19" s="209" t="s">
        <v>9</v>
      </c>
      <c r="AJ19" s="209" t="s">
        <v>10</v>
      </c>
      <c r="AK19" s="209">
        <v>4</v>
      </c>
      <c r="AL19" s="209" t="s">
        <v>23</v>
      </c>
      <c r="AM19" s="209" t="s">
        <v>24</v>
      </c>
      <c r="AN19" s="209" t="s">
        <v>25</v>
      </c>
      <c r="AO19" s="209" t="s">
        <v>0</v>
      </c>
      <c r="AP19" s="209" t="s">
        <v>3</v>
      </c>
      <c r="AQ19" s="209" t="s">
        <v>4</v>
      </c>
      <c r="AR19" s="209" t="s">
        <v>5</v>
      </c>
      <c r="AS19" s="209" t="s">
        <v>6</v>
      </c>
      <c r="AT19" s="209" t="s">
        <v>7</v>
      </c>
      <c r="AU19" s="209" t="s">
        <v>8</v>
      </c>
      <c r="AV19" s="209" t="s">
        <v>9</v>
      </c>
      <c r="AW19" s="209" t="s">
        <v>10</v>
      </c>
      <c r="AX19" s="209">
        <v>3</v>
      </c>
      <c r="AY19" s="209">
        <v>7</v>
      </c>
      <c r="AZ19" s="209">
        <v>14</v>
      </c>
      <c r="BA19" s="209">
        <v>21</v>
      </c>
      <c r="BB19" s="702"/>
      <c r="BC19" s="702"/>
      <c r="BD19" s="702"/>
      <c r="BE19" s="729"/>
      <c r="BF19" s="702"/>
      <c r="BG19" s="702"/>
      <c r="BH19" s="702"/>
      <c r="BI19" s="208"/>
      <c r="BJ19" s="208"/>
    </row>
    <row r="20" spans="1:62" s="191" customFormat="1" ht="12.75" customHeight="1">
      <c r="A20" s="702"/>
      <c r="B20" s="209" t="s">
        <v>26</v>
      </c>
      <c r="C20" s="209" t="s">
        <v>27</v>
      </c>
      <c r="D20" s="209" t="s">
        <v>28</v>
      </c>
      <c r="E20" s="209" t="s">
        <v>29</v>
      </c>
      <c r="F20" s="209" t="s">
        <v>15</v>
      </c>
      <c r="G20" s="209" t="s">
        <v>16</v>
      </c>
      <c r="H20" s="209" t="s">
        <v>17</v>
      </c>
      <c r="I20" s="209" t="s">
        <v>18</v>
      </c>
      <c r="J20" s="209" t="s">
        <v>2</v>
      </c>
      <c r="K20" s="209" t="s">
        <v>19</v>
      </c>
      <c r="L20" s="209" t="s">
        <v>20</v>
      </c>
      <c r="M20" s="209" t="s">
        <v>21</v>
      </c>
      <c r="N20" s="209" t="s">
        <v>22</v>
      </c>
      <c r="O20" s="209" t="s">
        <v>26</v>
      </c>
      <c r="P20" s="209" t="s">
        <v>27</v>
      </c>
      <c r="Q20" s="209" t="s">
        <v>28</v>
      </c>
      <c r="R20" s="209" t="s">
        <v>29</v>
      </c>
      <c r="S20" s="209" t="s">
        <v>30</v>
      </c>
      <c r="T20" s="209" t="s">
        <v>23</v>
      </c>
      <c r="U20" s="209" t="s">
        <v>24</v>
      </c>
      <c r="V20" s="209" t="s">
        <v>25</v>
      </c>
      <c r="W20" s="209" t="s">
        <v>0</v>
      </c>
      <c r="X20" s="209" t="s">
        <v>3</v>
      </c>
      <c r="Y20" s="209" t="s">
        <v>4</v>
      </c>
      <c r="Z20" s="209" t="s">
        <v>5</v>
      </c>
      <c r="AA20" s="209" t="s">
        <v>0</v>
      </c>
      <c r="AB20" s="209" t="s">
        <v>3</v>
      </c>
      <c r="AC20" s="209" t="s">
        <v>4</v>
      </c>
      <c r="AD20" s="209" t="s">
        <v>5</v>
      </c>
      <c r="AE20" s="209" t="s">
        <v>6</v>
      </c>
      <c r="AF20" s="209" t="s">
        <v>15</v>
      </c>
      <c r="AG20" s="209" t="s">
        <v>16</v>
      </c>
      <c r="AH20" s="209" t="s">
        <v>17</v>
      </c>
      <c r="AI20" s="209" t="s">
        <v>18</v>
      </c>
      <c r="AJ20" s="209" t="s">
        <v>11</v>
      </c>
      <c r="AK20" s="209" t="s">
        <v>12</v>
      </c>
      <c r="AL20" s="209" t="s">
        <v>13</v>
      </c>
      <c r="AM20" s="209" t="s">
        <v>14</v>
      </c>
      <c r="AN20" s="209" t="s">
        <v>31</v>
      </c>
      <c r="AO20" s="209" t="s">
        <v>26</v>
      </c>
      <c r="AP20" s="209" t="s">
        <v>27</v>
      </c>
      <c r="AQ20" s="209" t="s">
        <v>28</v>
      </c>
      <c r="AR20" s="209" t="s">
        <v>29</v>
      </c>
      <c r="AS20" s="209" t="s">
        <v>15</v>
      </c>
      <c r="AT20" s="209" t="s">
        <v>16</v>
      </c>
      <c r="AU20" s="209" t="s">
        <v>17</v>
      </c>
      <c r="AV20" s="209" t="s">
        <v>18</v>
      </c>
      <c r="AW20" s="209">
        <v>2</v>
      </c>
      <c r="AX20" s="209">
        <v>6</v>
      </c>
      <c r="AY20" s="209">
        <v>13</v>
      </c>
      <c r="AZ20" s="209">
        <v>20</v>
      </c>
      <c r="BA20" s="209">
        <v>27</v>
      </c>
      <c r="BB20" s="702"/>
      <c r="BC20" s="702"/>
      <c r="BD20" s="702"/>
      <c r="BE20" s="729"/>
      <c r="BF20" s="702"/>
      <c r="BG20" s="702"/>
      <c r="BH20" s="702"/>
      <c r="BI20" s="208"/>
      <c r="BJ20" s="208"/>
    </row>
    <row r="21" spans="1:62" s="191" customFormat="1" ht="30.75" customHeight="1">
      <c r="A21" s="703"/>
      <c r="B21" s="210">
        <v>1</v>
      </c>
      <c r="C21" s="210">
        <v>2</v>
      </c>
      <c r="D21" s="210">
        <v>3</v>
      </c>
      <c r="E21" s="210">
        <v>4</v>
      </c>
      <c r="F21" s="210">
        <v>5</v>
      </c>
      <c r="G21" s="210">
        <v>6</v>
      </c>
      <c r="H21" s="211">
        <v>7</v>
      </c>
      <c r="I21" s="210">
        <v>8</v>
      </c>
      <c r="J21" s="210">
        <v>9</v>
      </c>
      <c r="K21" s="210">
        <v>10</v>
      </c>
      <c r="L21" s="210">
        <v>11</v>
      </c>
      <c r="M21" s="210">
        <v>12</v>
      </c>
      <c r="N21" s="210">
        <v>13</v>
      </c>
      <c r="O21" s="210">
        <v>14</v>
      </c>
      <c r="P21" s="210">
        <v>15</v>
      </c>
      <c r="Q21" s="210">
        <v>16</v>
      </c>
      <c r="R21" s="210">
        <v>17</v>
      </c>
      <c r="S21" s="211">
        <v>18</v>
      </c>
      <c r="T21" s="210">
        <v>19</v>
      </c>
      <c r="U21" s="210">
        <v>20</v>
      </c>
      <c r="V21" s="210">
        <v>21</v>
      </c>
      <c r="W21" s="210">
        <v>22</v>
      </c>
      <c r="X21" s="210">
        <v>23</v>
      </c>
      <c r="Y21" s="210">
        <v>24</v>
      </c>
      <c r="Z21" s="210">
        <v>25</v>
      </c>
      <c r="AA21" s="210">
        <v>26</v>
      </c>
      <c r="AB21" s="210">
        <v>27</v>
      </c>
      <c r="AC21" s="210">
        <v>28</v>
      </c>
      <c r="AD21" s="210">
        <v>29</v>
      </c>
      <c r="AE21" s="210">
        <v>30</v>
      </c>
      <c r="AF21" s="210">
        <v>31</v>
      </c>
      <c r="AG21" s="210">
        <v>32</v>
      </c>
      <c r="AH21" s="210">
        <v>33</v>
      </c>
      <c r="AI21" s="210">
        <v>34</v>
      </c>
      <c r="AJ21" s="210">
        <v>35</v>
      </c>
      <c r="AK21" s="210">
        <v>36</v>
      </c>
      <c r="AL21" s="210">
        <v>37</v>
      </c>
      <c r="AM21" s="210">
        <v>38</v>
      </c>
      <c r="AN21" s="210">
        <v>39</v>
      </c>
      <c r="AO21" s="210">
        <v>40</v>
      </c>
      <c r="AP21" s="210">
        <v>41</v>
      </c>
      <c r="AQ21" s="210">
        <v>42</v>
      </c>
      <c r="AR21" s="210">
        <v>43</v>
      </c>
      <c r="AS21" s="210">
        <v>44</v>
      </c>
      <c r="AT21" s="210">
        <v>45</v>
      </c>
      <c r="AU21" s="210">
        <v>46</v>
      </c>
      <c r="AV21" s="210">
        <v>47</v>
      </c>
      <c r="AW21" s="210">
        <v>48</v>
      </c>
      <c r="AX21" s="210">
        <v>49</v>
      </c>
      <c r="AY21" s="210">
        <v>50</v>
      </c>
      <c r="AZ21" s="210">
        <v>51</v>
      </c>
      <c r="BA21" s="210">
        <v>52</v>
      </c>
      <c r="BB21" s="703"/>
      <c r="BC21" s="703"/>
      <c r="BD21" s="703"/>
      <c r="BE21" s="730"/>
      <c r="BF21" s="703"/>
      <c r="BG21" s="703"/>
      <c r="BH21" s="703"/>
      <c r="BI21" s="208"/>
      <c r="BJ21" s="208"/>
    </row>
    <row r="22" spans="1:62" s="191" customFormat="1" ht="13.5" customHeight="1">
      <c r="A22" s="212">
        <v>1</v>
      </c>
      <c r="B22" s="213"/>
      <c r="C22" s="213"/>
      <c r="D22" s="214"/>
      <c r="E22" s="214"/>
      <c r="F22" s="214"/>
      <c r="G22" s="214"/>
      <c r="H22" s="214"/>
      <c r="I22" s="215" t="s">
        <v>278</v>
      </c>
      <c r="J22" s="209"/>
      <c r="K22" s="214"/>
      <c r="L22" s="214"/>
      <c r="M22" s="214"/>
      <c r="N22" s="214"/>
      <c r="O22" s="214"/>
      <c r="P22" s="214"/>
      <c r="Q22" s="215" t="s">
        <v>278</v>
      </c>
      <c r="R22" s="216"/>
      <c r="S22" s="263" t="s">
        <v>279</v>
      </c>
      <c r="T22" s="217"/>
      <c r="U22" s="213" t="s">
        <v>32</v>
      </c>
      <c r="V22" s="213" t="s">
        <v>32</v>
      </c>
      <c r="W22" s="213"/>
      <c r="X22" s="213"/>
      <c r="Y22" s="213"/>
      <c r="Z22" s="213"/>
      <c r="AA22" s="214"/>
      <c r="AB22" s="214"/>
      <c r="AC22" s="215"/>
      <c r="AD22" s="215" t="s">
        <v>278</v>
      </c>
      <c r="AE22" s="209"/>
      <c r="AF22" s="214"/>
      <c r="AG22" s="209"/>
      <c r="AH22" s="209"/>
      <c r="AI22" s="209"/>
      <c r="AJ22" s="209"/>
      <c r="AK22" s="263" t="s">
        <v>280</v>
      </c>
      <c r="AL22" s="215"/>
      <c r="AM22" s="215" t="s">
        <v>278</v>
      </c>
      <c r="AN22" s="44"/>
      <c r="AO22" s="44"/>
      <c r="AP22" s="221" t="s">
        <v>33</v>
      </c>
      <c r="AQ22" s="221" t="s">
        <v>33</v>
      </c>
      <c r="AR22" s="221" t="s">
        <v>33</v>
      </c>
      <c r="AS22" s="221" t="s">
        <v>33</v>
      </c>
      <c r="AT22" s="221" t="s">
        <v>33</v>
      </c>
      <c r="AU22" s="213" t="s">
        <v>32</v>
      </c>
      <c r="AV22" s="213" t="s">
        <v>32</v>
      </c>
      <c r="AW22" s="213" t="s">
        <v>32</v>
      </c>
      <c r="AX22" s="213" t="s">
        <v>32</v>
      </c>
      <c r="AY22" s="213" t="s">
        <v>32</v>
      </c>
      <c r="AZ22" s="213" t="s">
        <v>32</v>
      </c>
      <c r="BA22" s="213" t="s">
        <v>32</v>
      </c>
      <c r="BB22" s="218">
        <f t="shared" ref="BB22:BB27" si="0">SUM(BC22:BH22)</f>
        <v>57</v>
      </c>
      <c r="BC22" s="219">
        <v>32</v>
      </c>
      <c r="BD22" s="219">
        <v>4</v>
      </c>
      <c r="BE22" s="219">
        <v>5</v>
      </c>
      <c r="BF22" s="219"/>
      <c r="BG22" s="219"/>
      <c r="BH22" s="219">
        <v>16</v>
      </c>
      <c r="BI22" s="208"/>
      <c r="BJ22" s="208"/>
    </row>
    <row r="23" spans="1:62" s="191" customFormat="1" ht="12.75" customHeight="1">
      <c r="A23" s="212">
        <v>2</v>
      </c>
      <c r="B23" s="213"/>
      <c r="C23" s="213"/>
      <c r="D23" s="214"/>
      <c r="E23" s="214"/>
      <c r="F23" s="214"/>
      <c r="G23" s="214"/>
      <c r="H23" s="214"/>
      <c r="I23" s="215" t="s">
        <v>278</v>
      </c>
      <c r="J23" s="209"/>
      <c r="K23" s="214"/>
      <c r="L23" s="214"/>
      <c r="M23" s="214"/>
      <c r="N23" s="214"/>
      <c r="O23" s="214"/>
      <c r="P23" s="214"/>
      <c r="Q23" s="215" t="s">
        <v>278</v>
      </c>
      <c r="R23" s="216"/>
      <c r="S23" s="263" t="s">
        <v>279</v>
      </c>
      <c r="T23" s="217"/>
      <c r="U23" s="213" t="s">
        <v>32</v>
      </c>
      <c r="V23" s="213" t="s">
        <v>32</v>
      </c>
      <c r="W23" s="213"/>
      <c r="X23" s="213"/>
      <c r="Y23" s="213"/>
      <c r="Z23" s="213"/>
      <c r="AA23" s="220"/>
      <c r="AB23" s="214"/>
      <c r="AC23" s="215"/>
      <c r="AD23" s="215" t="s">
        <v>278</v>
      </c>
      <c r="AE23" s="209"/>
      <c r="AF23" s="214"/>
      <c r="AG23" s="209"/>
      <c r="AH23" s="209"/>
      <c r="AI23" s="214"/>
      <c r="AJ23" s="209"/>
      <c r="AK23" s="263" t="s">
        <v>280</v>
      </c>
      <c r="AL23" s="215"/>
      <c r="AM23" s="215" t="s">
        <v>278</v>
      </c>
      <c r="AN23" s="44"/>
      <c r="AO23" s="44"/>
      <c r="AP23" s="221" t="s">
        <v>42</v>
      </c>
      <c r="AQ23" s="221" t="s">
        <v>42</v>
      </c>
      <c r="AR23" s="221" t="s">
        <v>42</v>
      </c>
      <c r="AS23" s="221" t="s">
        <v>42</v>
      </c>
      <c r="AT23" s="221" t="s">
        <v>42</v>
      </c>
      <c r="AU23" s="213" t="s">
        <v>32</v>
      </c>
      <c r="AV23" s="213" t="s">
        <v>32</v>
      </c>
      <c r="AW23" s="213" t="s">
        <v>32</v>
      </c>
      <c r="AX23" s="213" t="s">
        <v>32</v>
      </c>
      <c r="AY23" s="213" t="s">
        <v>32</v>
      </c>
      <c r="AZ23" s="213" t="s">
        <v>32</v>
      </c>
      <c r="BA23" s="213" t="s">
        <v>32</v>
      </c>
      <c r="BB23" s="218">
        <f t="shared" si="0"/>
        <v>52</v>
      </c>
      <c r="BC23" s="219">
        <v>32</v>
      </c>
      <c r="BD23" s="219">
        <v>4</v>
      </c>
      <c r="BE23" s="219">
        <v>5</v>
      </c>
      <c r="BF23" s="219"/>
      <c r="BG23" s="219"/>
      <c r="BH23" s="219">
        <v>11</v>
      </c>
      <c r="BI23" s="208"/>
      <c r="BJ23" s="208"/>
    </row>
    <row r="24" spans="1:62" s="191" customFormat="1" ht="12.75" customHeight="1">
      <c r="A24" s="212">
        <v>3</v>
      </c>
      <c r="B24" s="213"/>
      <c r="C24" s="213"/>
      <c r="D24" s="214"/>
      <c r="E24" s="214"/>
      <c r="F24" s="214"/>
      <c r="G24" s="214"/>
      <c r="H24" s="214"/>
      <c r="I24" s="215" t="s">
        <v>278</v>
      </c>
      <c r="J24" s="209"/>
      <c r="K24" s="214"/>
      <c r="L24" s="214"/>
      <c r="M24" s="214"/>
      <c r="N24" s="214"/>
      <c r="O24" s="214"/>
      <c r="P24" s="214"/>
      <c r="Q24" s="215" t="s">
        <v>278</v>
      </c>
      <c r="R24" s="216"/>
      <c r="S24" s="263" t="s">
        <v>279</v>
      </c>
      <c r="T24" s="217"/>
      <c r="U24" s="213" t="s">
        <v>32</v>
      </c>
      <c r="V24" s="213" t="s">
        <v>32</v>
      </c>
      <c r="W24" s="213"/>
      <c r="X24" s="213"/>
      <c r="Y24" s="213"/>
      <c r="Z24" s="213"/>
      <c r="AA24" s="219"/>
      <c r="AB24" s="219"/>
      <c r="AC24" s="215"/>
      <c r="AD24" s="215" t="s">
        <v>278</v>
      </c>
      <c r="AE24" s="222"/>
      <c r="AF24" s="214"/>
      <c r="AG24" s="209"/>
      <c r="AH24" s="209"/>
      <c r="AI24" s="214"/>
      <c r="AJ24" s="209"/>
      <c r="AK24" s="263" t="s">
        <v>280</v>
      </c>
      <c r="AL24" s="215"/>
      <c r="AM24" s="215" t="s">
        <v>278</v>
      </c>
      <c r="AN24" s="44"/>
      <c r="AO24" s="44"/>
      <c r="AP24" s="221" t="s">
        <v>33</v>
      </c>
      <c r="AQ24" s="221" t="s">
        <v>33</v>
      </c>
      <c r="AR24" s="221" t="s">
        <v>33</v>
      </c>
      <c r="AS24" s="221" t="s">
        <v>33</v>
      </c>
      <c r="AT24" s="221" t="s">
        <v>33</v>
      </c>
      <c r="AU24" s="213" t="s">
        <v>32</v>
      </c>
      <c r="AV24" s="213" t="s">
        <v>32</v>
      </c>
      <c r="AW24" s="213" t="s">
        <v>32</v>
      </c>
      <c r="AX24" s="213" t="s">
        <v>32</v>
      </c>
      <c r="AY24" s="213" t="s">
        <v>32</v>
      </c>
      <c r="AZ24" s="213" t="s">
        <v>32</v>
      </c>
      <c r="BA24" s="213" t="s">
        <v>32</v>
      </c>
      <c r="BB24" s="218">
        <f t="shared" si="0"/>
        <v>52</v>
      </c>
      <c r="BC24" s="219">
        <v>32</v>
      </c>
      <c r="BD24" s="219">
        <v>4</v>
      </c>
      <c r="BE24" s="219">
        <v>5</v>
      </c>
      <c r="BF24" s="219" t="s">
        <v>1</v>
      </c>
      <c r="BG24" s="219"/>
      <c r="BH24" s="219">
        <v>11</v>
      </c>
      <c r="BI24" s="208"/>
      <c r="BJ24" s="208"/>
    </row>
    <row r="25" spans="1:62" s="191" customFormat="1" ht="12.75" customHeight="1">
      <c r="A25" s="212">
        <v>4</v>
      </c>
      <c r="B25" s="213"/>
      <c r="C25" s="213"/>
      <c r="D25" s="214"/>
      <c r="E25" s="214"/>
      <c r="F25" s="214"/>
      <c r="G25" s="214"/>
      <c r="H25" s="214"/>
      <c r="I25" s="215" t="s">
        <v>278</v>
      </c>
      <c r="J25" s="209"/>
      <c r="K25" s="214"/>
      <c r="L25" s="214"/>
      <c r="M25" s="214"/>
      <c r="N25" s="214"/>
      <c r="O25" s="214"/>
      <c r="P25" s="214"/>
      <c r="Q25" s="215" t="s">
        <v>278</v>
      </c>
      <c r="R25" s="216"/>
      <c r="S25" s="263" t="s">
        <v>279</v>
      </c>
      <c r="T25" s="217"/>
      <c r="U25" s="213" t="s">
        <v>32</v>
      </c>
      <c r="V25" s="213" t="s">
        <v>32</v>
      </c>
      <c r="W25" s="213"/>
      <c r="X25" s="213"/>
      <c r="Y25" s="213"/>
      <c r="Z25" s="213"/>
      <c r="AA25" s="219"/>
      <c r="AB25" s="219"/>
      <c r="AC25" s="215"/>
      <c r="AD25" s="215" t="s">
        <v>278</v>
      </c>
      <c r="AE25" s="222"/>
      <c r="AF25" s="214"/>
      <c r="AG25" s="209"/>
      <c r="AH25" s="209"/>
      <c r="AI25" s="214"/>
      <c r="AJ25" s="209"/>
      <c r="AK25" s="263" t="s">
        <v>280</v>
      </c>
      <c r="AL25" s="215"/>
      <c r="AM25" s="215" t="s">
        <v>278</v>
      </c>
      <c r="AN25" s="44"/>
      <c r="AO25" s="44"/>
      <c r="AP25" s="221" t="s">
        <v>33</v>
      </c>
      <c r="AQ25" s="221" t="s">
        <v>33</v>
      </c>
      <c r="AR25" s="221" t="s">
        <v>33</v>
      </c>
      <c r="AS25" s="221" t="s">
        <v>33</v>
      </c>
      <c r="AT25" s="221" t="s">
        <v>33</v>
      </c>
      <c r="AU25" s="213" t="s">
        <v>32</v>
      </c>
      <c r="AV25" s="213" t="s">
        <v>32</v>
      </c>
      <c r="AW25" s="213" t="s">
        <v>32</v>
      </c>
      <c r="AX25" s="213" t="s">
        <v>32</v>
      </c>
      <c r="AY25" s="213" t="s">
        <v>32</v>
      </c>
      <c r="AZ25" s="213" t="s">
        <v>32</v>
      </c>
      <c r="BA25" s="213" t="s">
        <v>32</v>
      </c>
      <c r="BB25" s="218">
        <f t="shared" ref="BB25" si="1">SUM(BC25:BH25)</f>
        <v>52</v>
      </c>
      <c r="BC25" s="219">
        <v>32</v>
      </c>
      <c r="BD25" s="219">
        <v>4</v>
      </c>
      <c r="BE25" s="219">
        <v>5</v>
      </c>
      <c r="BF25" s="219" t="s">
        <v>1</v>
      </c>
      <c r="BG25" s="219"/>
      <c r="BH25" s="219">
        <v>11</v>
      </c>
      <c r="BI25" s="208"/>
      <c r="BJ25" s="208"/>
    </row>
    <row r="26" spans="1:62" s="191" customFormat="1" ht="12.75" customHeight="1">
      <c r="A26" s="212">
        <v>5</v>
      </c>
      <c r="B26" s="213"/>
      <c r="C26" s="213"/>
      <c r="D26" s="214"/>
      <c r="E26" s="214"/>
      <c r="F26" s="214"/>
      <c r="G26" s="214"/>
      <c r="H26" s="214"/>
      <c r="I26" s="215" t="s">
        <v>278</v>
      </c>
      <c r="J26" s="209"/>
      <c r="K26" s="214"/>
      <c r="L26" s="214"/>
      <c r="M26" s="214"/>
      <c r="N26" s="214"/>
      <c r="O26" s="223"/>
      <c r="P26" s="209"/>
      <c r="Q26" s="215" t="s">
        <v>278</v>
      </c>
      <c r="R26" s="216"/>
      <c r="S26" s="263" t="s">
        <v>279</v>
      </c>
      <c r="T26" s="217"/>
      <c r="U26" s="213" t="s">
        <v>32</v>
      </c>
      <c r="V26" s="213" t="s">
        <v>32</v>
      </c>
      <c r="W26" s="214"/>
      <c r="X26" s="214"/>
      <c r="Y26" s="214"/>
      <c r="Z26" s="214"/>
      <c r="AA26" s="214"/>
      <c r="AB26" s="214"/>
      <c r="AC26" s="215"/>
      <c r="AD26" s="215"/>
      <c r="AE26" s="264"/>
      <c r="AF26" s="264"/>
      <c r="AG26" s="224" t="s">
        <v>38</v>
      </c>
      <c r="AH26" s="214" t="s">
        <v>36</v>
      </c>
      <c r="AI26" s="225" t="s">
        <v>35</v>
      </c>
      <c r="AJ26" s="225" t="s">
        <v>35</v>
      </c>
      <c r="AK26" s="263" t="s">
        <v>280</v>
      </c>
      <c r="AL26" s="225" t="s">
        <v>35</v>
      </c>
      <c r="AM26" s="225" t="s">
        <v>35</v>
      </c>
      <c r="AN26" s="225" t="s">
        <v>35</v>
      </c>
      <c r="AO26" s="225" t="s">
        <v>35</v>
      </c>
      <c r="AP26" s="214" t="s">
        <v>40</v>
      </c>
      <c r="AQ26" s="214" t="s">
        <v>40</v>
      </c>
      <c r="AR26" s="213" t="s">
        <v>32</v>
      </c>
      <c r="AS26" s="213" t="s">
        <v>32</v>
      </c>
      <c r="AT26" s="213" t="s">
        <v>32</v>
      </c>
      <c r="AU26" s="213" t="s">
        <v>32</v>
      </c>
      <c r="AV26" s="213" t="s">
        <v>32</v>
      </c>
      <c r="AW26" s="213" t="s">
        <v>32</v>
      </c>
      <c r="AX26" s="213" t="s">
        <v>32</v>
      </c>
      <c r="AY26" s="213" t="s">
        <v>32</v>
      </c>
      <c r="AZ26" s="213" t="s">
        <v>32</v>
      </c>
      <c r="BA26" s="213" t="s">
        <v>32</v>
      </c>
      <c r="BB26" s="218">
        <f t="shared" si="0"/>
        <v>52</v>
      </c>
      <c r="BC26" s="219">
        <v>16</v>
      </c>
      <c r="BD26" s="219">
        <v>2</v>
      </c>
      <c r="BE26" s="219">
        <v>10</v>
      </c>
      <c r="BF26" s="219">
        <v>6</v>
      </c>
      <c r="BG26" s="219">
        <v>4</v>
      </c>
      <c r="BH26" s="219">
        <v>14</v>
      </c>
      <c r="BI26" s="208"/>
      <c r="BJ26" s="208"/>
    </row>
    <row r="27" spans="1:62" s="191" customFormat="1" ht="12.75" customHeight="1">
      <c r="A27" s="226"/>
      <c r="B27" s="227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8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9" t="s">
        <v>72</v>
      </c>
      <c r="AT27" s="207"/>
      <c r="AU27" s="230"/>
      <c r="AV27" s="207"/>
      <c r="AW27" s="226"/>
      <c r="AX27" s="226"/>
      <c r="AY27" s="207"/>
      <c r="AZ27" s="226"/>
      <c r="BA27" s="226"/>
      <c r="BB27" s="231">
        <f t="shared" si="0"/>
        <v>265</v>
      </c>
      <c r="BC27" s="231">
        <f t="shared" ref="BC27:BH27" si="2">SUM(BC22:BC26)</f>
        <v>144</v>
      </c>
      <c r="BD27" s="231">
        <f t="shared" si="2"/>
        <v>18</v>
      </c>
      <c r="BE27" s="231">
        <f t="shared" si="2"/>
        <v>30</v>
      </c>
      <c r="BF27" s="231">
        <f t="shared" si="2"/>
        <v>6</v>
      </c>
      <c r="BG27" s="231">
        <f t="shared" si="2"/>
        <v>4</v>
      </c>
      <c r="BH27" s="231">
        <f t="shared" si="2"/>
        <v>63</v>
      </c>
      <c r="BI27" s="207"/>
      <c r="BJ27" s="207"/>
    </row>
    <row r="28" spans="1:62" customFormat="1" ht="12.75" customHeight="1" thickBot="1">
      <c r="A28" s="704" t="s">
        <v>49</v>
      </c>
      <c r="B28" s="705"/>
      <c r="C28" s="705"/>
      <c r="D28" s="705"/>
      <c r="E28" s="705"/>
      <c r="F28" s="705"/>
      <c r="G28" s="270"/>
      <c r="H28" s="270"/>
      <c r="I28" s="270"/>
      <c r="J28" s="270"/>
      <c r="K28" s="270"/>
      <c r="L28" s="270"/>
      <c r="M28" s="270"/>
      <c r="N28" s="270"/>
      <c r="O28" s="271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2"/>
      <c r="AT28" s="272"/>
      <c r="AU28" s="272"/>
      <c r="AV28" s="270"/>
      <c r="AW28" s="270"/>
      <c r="AX28" s="270"/>
      <c r="AY28" s="270"/>
      <c r="AZ28" s="270"/>
      <c r="BA28" s="270"/>
      <c r="BB28" s="273"/>
      <c r="BC28" s="273"/>
      <c r="BD28" s="273"/>
      <c r="BE28" s="273"/>
      <c r="BF28" s="273"/>
      <c r="BG28" s="273"/>
      <c r="BH28" s="273"/>
      <c r="BI28" s="274"/>
      <c r="BJ28" s="274"/>
    </row>
    <row r="29" spans="1:62" customFormat="1" ht="15" customHeight="1" thickBot="1">
      <c r="A29" s="704" t="s">
        <v>41</v>
      </c>
      <c r="B29" s="705"/>
      <c r="C29" s="705"/>
      <c r="D29" s="705"/>
      <c r="E29" s="705"/>
      <c r="F29" s="705"/>
      <c r="G29" s="275"/>
      <c r="H29" s="276"/>
      <c r="I29" s="706" t="s">
        <v>281</v>
      </c>
      <c r="J29" s="705"/>
      <c r="K29" s="705"/>
      <c r="L29" s="705"/>
      <c r="M29" s="705"/>
      <c r="N29" s="705"/>
      <c r="O29" s="705"/>
      <c r="P29" s="705"/>
      <c r="Q29" s="705"/>
      <c r="R29" s="705"/>
      <c r="S29" s="705"/>
      <c r="T29" s="705"/>
      <c r="U29" s="705"/>
      <c r="V29" s="277"/>
      <c r="W29" s="285" t="s">
        <v>42</v>
      </c>
      <c r="X29" s="278" t="s">
        <v>282</v>
      </c>
      <c r="Y29" s="278"/>
      <c r="Z29" s="275"/>
      <c r="AA29" s="275"/>
      <c r="AB29" s="275"/>
      <c r="AC29" s="278"/>
      <c r="AD29" s="278"/>
      <c r="AE29" s="275"/>
      <c r="AF29" s="275"/>
      <c r="AG29" s="275"/>
      <c r="AH29" s="275"/>
      <c r="AI29" s="275"/>
      <c r="AJ29" s="275"/>
      <c r="AK29" s="275"/>
      <c r="AL29" s="275"/>
      <c r="AM29" s="279"/>
      <c r="AN29" s="278"/>
      <c r="AO29" s="275"/>
      <c r="AP29" s="275"/>
      <c r="AT29" s="285" t="s">
        <v>38</v>
      </c>
      <c r="AU29" s="278" t="s">
        <v>285</v>
      </c>
      <c r="AV29" s="278"/>
      <c r="AW29" s="278"/>
      <c r="AX29" s="275"/>
      <c r="AY29" s="275"/>
      <c r="AZ29" s="275"/>
      <c r="BA29" s="275"/>
      <c r="BB29" s="275"/>
      <c r="BC29" s="275"/>
      <c r="BD29" s="275"/>
      <c r="BE29" s="275"/>
      <c r="BF29" s="275"/>
      <c r="BG29" s="275"/>
      <c r="BH29" s="275"/>
    </row>
    <row r="30" spans="1:62" customFormat="1" ht="12.75" customHeight="1" thickBot="1">
      <c r="A30" s="280" t="s">
        <v>78</v>
      </c>
      <c r="B30" s="281"/>
      <c r="C30" s="281"/>
      <c r="D30" s="281"/>
      <c r="E30" s="281"/>
      <c r="F30" s="281"/>
      <c r="G30" s="275"/>
      <c r="H30" s="282"/>
      <c r="I30" s="283" t="s">
        <v>79</v>
      </c>
      <c r="J30" s="282"/>
      <c r="K30" s="282"/>
      <c r="L30" s="275"/>
      <c r="M30" s="275"/>
      <c r="N30" s="282"/>
      <c r="O30" s="282"/>
      <c r="P30" s="282"/>
      <c r="Q30" s="282"/>
      <c r="R30" s="282"/>
      <c r="S30" s="282"/>
      <c r="T30" s="282"/>
      <c r="U30" s="279"/>
      <c r="V30" s="284"/>
      <c r="W30" s="281" t="s">
        <v>1</v>
      </c>
      <c r="X30" s="278" t="s">
        <v>51</v>
      </c>
      <c r="Y30" s="278"/>
      <c r="Z30" s="278"/>
      <c r="AA30" s="275"/>
      <c r="AB30" s="278"/>
      <c r="AC30" s="278"/>
      <c r="AD30" s="278"/>
      <c r="AE30" s="278"/>
      <c r="AF30" s="275"/>
      <c r="AG30" s="275"/>
      <c r="AH30" s="275"/>
      <c r="AI30" s="275"/>
      <c r="AJ30" s="275"/>
      <c r="AK30" s="278"/>
      <c r="AL30" s="278"/>
      <c r="AM30" s="278"/>
      <c r="AN30" s="278"/>
      <c r="AO30" s="278"/>
      <c r="AP30" s="278"/>
      <c r="AT30" s="280"/>
      <c r="AU30" s="278" t="s">
        <v>287</v>
      </c>
      <c r="AV30" s="279"/>
      <c r="AW30" s="279">
        <v>0</v>
      </c>
      <c r="AX30" s="278"/>
      <c r="AY30" s="275"/>
      <c r="AZ30" s="275"/>
      <c r="BA30" s="275"/>
      <c r="BB30" s="275"/>
      <c r="BC30" s="275"/>
      <c r="BD30" s="275"/>
      <c r="BE30" s="275"/>
      <c r="BF30" s="278"/>
      <c r="BG30" s="275"/>
      <c r="BH30" s="275"/>
      <c r="BJ30" s="275"/>
    </row>
    <row r="31" spans="1:62" customFormat="1" ht="12.75" customHeight="1" thickBot="1">
      <c r="A31" s="278"/>
      <c r="B31" s="278"/>
      <c r="C31" s="278"/>
      <c r="D31" s="278"/>
      <c r="E31" s="278"/>
      <c r="F31" s="278"/>
      <c r="G31" s="275"/>
      <c r="H31" s="285" t="s">
        <v>278</v>
      </c>
      <c r="I31" s="278" t="s">
        <v>283</v>
      </c>
      <c r="J31" s="278"/>
      <c r="K31" s="279"/>
      <c r="L31" s="275"/>
      <c r="M31" s="275"/>
      <c r="N31" s="278"/>
      <c r="O31" s="278"/>
      <c r="P31" s="278"/>
      <c r="Q31" s="278"/>
      <c r="R31" s="278"/>
      <c r="S31" s="278"/>
      <c r="T31" s="278"/>
      <c r="U31" s="278"/>
      <c r="V31" s="282"/>
      <c r="W31" s="285" t="s">
        <v>33</v>
      </c>
      <c r="X31" s="278" t="s">
        <v>284</v>
      </c>
      <c r="Y31" s="278"/>
      <c r="Z31" s="279"/>
      <c r="AA31" s="275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T31" s="285" t="s">
        <v>36</v>
      </c>
      <c r="AU31" s="18" t="s">
        <v>155</v>
      </c>
      <c r="AV31" s="236"/>
      <c r="AW31" s="238"/>
      <c r="AX31" s="238"/>
      <c r="AY31" s="236"/>
      <c r="AZ31" s="236"/>
      <c r="BA31" s="236"/>
      <c r="BB31" s="236"/>
      <c r="BC31" s="236"/>
      <c r="BD31" s="275"/>
      <c r="BE31" s="275"/>
      <c r="BF31" s="275"/>
      <c r="BG31" s="278"/>
      <c r="BH31" s="278"/>
      <c r="BI31" s="275"/>
      <c r="BJ31" s="275"/>
    </row>
    <row r="32" spans="1:62" customFormat="1" ht="12.75" customHeight="1" thickBot="1">
      <c r="A32" s="278"/>
      <c r="B32" s="278"/>
      <c r="C32" s="275"/>
      <c r="D32" s="275"/>
      <c r="E32" s="275"/>
      <c r="F32" s="275"/>
      <c r="G32" s="275"/>
      <c r="H32" s="278" t="s">
        <v>1</v>
      </c>
      <c r="I32" s="278" t="s">
        <v>286</v>
      </c>
      <c r="J32" s="278"/>
      <c r="K32" s="278"/>
      <c r="L32" s="275"/>
      <c r="M32" s="275"/>
      <c r="N32" s="275"/>
      <c r="O32" s="275"/>
      <c r="P32" s="275"/>
      <c r="Q32" s="275"/>
      <c r="R32" s="279"/>
      <c r="S32" s="278"/>
      <c r="T32" s="275"/>
      <c r="U32" s="275"/>
      <c r="V32" s="286"/>
      <c r="W32" s="281" t="s">
        <v>1</v>
      </c>
      <c r="X32" s="278" t="s">
        <v>69</v>
      </c>
      <c r="Y32" s="278"/>
      <c r="Z32" s="278"/>
      <c r="AA32" s="275"/>
      <c r="AB32" s="275"/>
      <c r="AC32" s="278"/>
      <c r="AD32" s="275"/>
      <c r="AE32" s="275"/>
      <c r="AF32" s="275"/>
      <c r="AG32" s="275"/>
      <c r="AH32" s="275"/>
      <c r="AI32" s="275"/>
      <c r="AJ32" s="278"/>
      <c r="AK32" s="278"/>
      <c r="AL32" s="278"/>
      <c r="AM32" s="275"/>
      <c r="AN32" s="275"/>
      <c r="AO32" s="275"/>
      <c r="AP32" s="275"/>
      <c r="AT32" s="296"/>
      <c r="AU32" s="17" t="s">
        <v>156</v>
      </c>
      <c r="AV32" s="236"/>
      <c r="AW32" s="236"/>
      <c r="AX32" s="236"/>
      <c r="AY32" s="236"/>
      <c r="AZ32" s="236"/>
      <c r="BA32" s="236"/>
      <c r="BB32" s="236"/>
      <c r="BC32" s="236"/>
      <c r="BD32" s="275"/>
      <c r="BE32" s="275"/>
      <c r="BF32" s="275"/>
      <c r="BG32" s="275"/>
      <c r="BH32" s="275"/>
      <c r="BI32" s="275"/>
      <c r="BJ32" s="275"/>
    </row>
    <row r="33" spans="1:62" customFormat="1" ht="12.75" customHeight="1" thickBot="1">
      <c r="A33" s="278"/>
      <c r="B33" s="278"/>
      <c r="C33" s="275"/>
      <c r="D33" s="275"/>
      <c r="E33" s="275"/>
      <c r="F33" s="275"/>
      <c r="G33" s="275"/>
      <c r="H33" s="44"/>
      <c r="I33" s="279" t="s">
        <v>288</v>
      </c>
      <c r="J33" s="279"/>
      <c r="K33" s="279"/>
      <c r="L33" s="275"/>
      <c r="M33" s="275"/>
      <c r="N33" s="279"/>
      <c r="O33" s="279"/>
      <c r="P33" s="275"/>
      <c r="Q33" s="275"/>
      <c r="R33" s="278"/>
      <c r="S33" s="278"/>
      <c r="T33" s="275"/>
      <c r="U33" s="275"/>
      <c r="V33" s="286"/>
      <c r="W33" s="285" t="s">
        <v>34</v>
      </c>
      <c r="X33" s="279" t="s">
        <v>289</v>
      </c>
      <c r="Y33" s="279"/>
      <c r="Z33" s="279"/>
      <c r="AA33" s="275"/>
      <c r="AB33" s="279"/>
      <c r="AC33" s="279"/>
      <c r="AD33" s="279"/>
      <c r="AE33" s="279"/>
      <c r="AF33" s="278"/>
      <c r="AG33" s="282"/>
      <c r="AH33" s="275"/>
      <c r="AI33" s="275"/>
      <c r="AJ33" s="278"/>
      <c r="AK33" s="278"/>
      <c r="AL33" s="279"/>
      <c r="AM33" s="279"/>
      <c r="AN33" s="287"/>
      <c r="AO33" s="287"/>
      <c r="AP33" s="287"/>
      <c r="AQ33" s="275"/>
      <c r="AR33" s="275"/>
      <c r="AS33" s="275"/>
      <c r="AT33" s="285" t="s">
        <v>37</v>
      </c>
      <c r="AU33" s="279" t="s">
        <v>291</v>
      </c>
      <c r="AV33" s="279"/>
      <c r="AW33" s="279"/>
      <c r="AX33" s="275"/>
      <c r="AY33" s="279"/>
      <c r="AZ33" s="279"/>
      <c r="BA33" s="275"/>
      <c r="BB33" s="275"/>
      <c r="BC33" s="275"/>
      <c r="BJ33" s="275"/>
    </row>
    <row r="34" spans="1:62" customFormat="1" ht="12.75" customHeight="1" thickBot="1">
      <c r="A34" s="275"/>
      <c r="B34" s="275"/>
      <c r="C34" s="275"/>
      <c r="D34" s="275"/>
      <c r="E34" s="275"/>
      <c r="F34" s="275"/>
      <c r="G34" s="275"/>
      <c r="H34" s="275"/>
      <c r="I34" s="275" t="s">
        <v>50</v>
      </c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86"/>
      <c r="W34" s="295"/>
      <c r="X34" s="275" t="s">
        <v>70</v>
      </c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97"/>
      <c r="AU34" s="707" t="s">
        <v>80</v>
      </c>
      <c r="AV34" s="705"/>
      <c r="AW34" s="705"/>
      <c r="AX34" s="705"/>
      <c r="AY34" s="705"/>
      <c r="AZ34" s="705"/>
      <c r="BA34" s="705"/>
      <c r="BB34" s="705"/>
      <c r="BC34" s="705"/>
      <c r="BJ34" s="275"/>
    </row>
    <row r="35" spans="1:62" customFormat="1" ht="12.75" customHeight="1" thickBot="1">
      <c r="A35" s="275"/>
      <c r="B35" s="275"/>
      <c r="C35" s="275"/>
      <c r="D35" s="275"/>
      <c r="E35" s="275"/>
      <c r="F35" s="275"/>
      <c r="G35" s="275"/>
      <c r="H35" s="289" t="s">
        <v>32</v>
      </c>
      <c r="I35" s="290" t="s">
        <v>290</v>
      </c>
      <c r="J35" s="279"/>
      <c r="K35" s="279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86"/>
      <c r="W35" s="298"/>
      <c r="X35" s="278"/>
      <c r="Y35" s="278"/>
      <c r="Z35" s="278"/>
      <c r="AA35" s="299"/>
      <c r="AB35" s="299"/>
      <c r="AC35" s="299"/>
      <c r="AD35" s="299"/>
      <c r="AL35" s="275"/>
      <c r="AM35" s="275"/>
      <c r="AN35" s="275"/>
      <c r="AO35" s="275"/>
      <c r="AP35" s="275"/>
      <c r="AT35" s="285" t="s">
        <v>40</v>
      </c>
      <c r="AU35" s="279" t="s">
        <v>292</v>
      </c>
      <c r="AV35" s="279"/>
      <c r="AW35" s="275"/>
      <c r="AX35" s="279"/>
      <c r="AY35" s="275"/>
      <c r="AZ35" s="275"/>
      <c r="BA35" s="275"/>
      <c r="BB35" s="275"/>
      <c r="BC35" s="275"/>
      <c r="BD35" s="275"/>
      <c r="BE35" s="275"/>
      <c r="BF35" s="275"/>
      <c r="BG35" s="275"/>
      <c r="BH35" s="275"/>
      <c r="BI35" s="275"/>
      <c r="BJ35" s="275"/>
    </row>
    <row r="36" spans="1:62" customFormat="1" ht="12.75" customHeight="1" thickBot="1">
      <c r="A36" s="288"/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91"/>
      <c r="W36" s="300"/>
      <c r="X36" s="301"/>
      <c r="Y36" s="299"/>
      <c r="Z36" s="299"/>
      <c r="AA36" s="299"/>
      <c r="AB36" s="299"/>
      <c r="AC36" s="299"/>
      <c r="AD36" s="299"/>
      <c r="AG36" s="288"/>
      <c r="AH36" s="288"/>
      <c r="AI36" s="288"/>
      <c r="AJ36" s="275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71"/>
      <c r="AV36" s="271"/>
      <c r="AW36" s="271"/>
      <c r="AX36" s="271"/>
      <c r="AY36" s="271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</row>
    <row r="37" spans="1:62" customFormat="1" ht="12.75" customHeight="1" thickBot="1">
      <c r="A37" s="272"/>
      <c r="B37" s="270"/>
      <c r="C37" s="272"/>
      <c r="D37" s="272"/>
      <c r="E37" s="272"/>
      <c r="F37" s="272"/>
      <c r="G37" s="272"/>
      <c r="H37" s="285" t="s">
        <v>279</v>
      </c>
      <c r="I37" s="278" t="s">
        <v>293</v>
      </c>
      <c r="J37" s="272"/>
      <c r="K37" s="272"/>
      <c r="L37" s="272"/>
      <c r="M37" s="272"/>
      <c r="N37" s="272"/>
      <c r="O37" s="292"/>
      <c r="P37" s="292"/>
      <c r="Q37" s="272"/>
      <c r="R37" s="272"/>
      <c r="S37" s="272"/>
      <c r="T37" s="272"/>
      <c r="U37" s="272"/>
      <c r="V37" s="270"/>
      <c r="W37" s="302" t="s">
        <v>280</v>
      </c>
      <c r="X37" s="278" t="s">
        <v>294</v>
      </c>
      <c r="Y37" s="272"/>
      <c r="Z37" s="272"/>
      <c r="AA37" s="272"/>
      <c r="AB37" s="272"/>
      <c r="AC37" s="272"/>
      <c r="AD37" s="292"/>
      <c r="AE37" s="29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BD37" s="272"/>
      <c r="BE37" s="272"/>
      <c r="BF37" s="272"/>
      <c r="BG37" s="272"/>
      <c r="BH37" s="272"/>
      <c r="BI37" s="272"/>
      <c r="BJ37" s="272"/>
    </row>
    <row r="38" spans="1:62" customFormat="1" ht="12.75" customHeight="1">
      <c r="A38" s="272"/>
      <c r="B38" s="270"/>
      <c r="C38" s="272"/>
      <c r="D38" s="272"/>
      <c r="E38" s="272"/>
      <c r="F38" s="272"/>
      <c r="G38" s="272"/>
      <c r="H38" s="282"/>
      <c r="I38" s="278"/>
      <c r="J38" s="272"/>
      <c r="K38" s="272"/>
      <c r="L38" s="272"/>
      <c r="M38" s="272"/>
      <c r="N38" s="272"/>
      <c r="O38" s="292"/>
      <c r="P38" s="292"/>
      <c r="Q38" s="272"/>
      <c r="R38" s="272"/>
      <c r="S38" s="272"/>
      <c r="T38" s="272"/>
      <c r="U38" s="272"/>
      <c r="V38" s="270"/>
      <c r="W38" s="282"/>
      <c r="X38" s="278"/>
      <c r="Y38" s="272"/>
      <c r="Z38" s="272"/>
      <c r="AA38" s="272"/>
      <c r="AB38" s="272"/>
      <c r="AC38" s="272"/>
      <c r="AD38" s="292"/>
      <c r="AE38" s="29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BD38" s="272"/>
      <c r="BE38" s="272"/>
      <c r="BF38" s="272"/>
      <c r="BG38" s="272"/>
      <c r="BH38" s="272"/>
      <c r="BI38" s="272"/>
      <c r="BJ38" s="272"/>
    </row>
    <row r="39" spans="1:62" s="191" customFormat="1" ht="12.75" customHeight="1">
      <c r="A39" s="711"/>
      <c r="B39" s="700"/>
      <c r="C39" s="700"/>
      <c r="D39" s="700"/>
      <c r="E39" s="700"/>
      <c r="F39" s="700"/>
      <c r="G39" s="232"/>
      <c r="H39" s="232"/>
      <c r="I39" s="232"/>
      <c r="J39" s="232"/>
      <c r="K39" s="232"/>
      <c r="L39" s="232"/>
      <c r="M39" s="232"/>
      <c r="N39" s="232"/>
      <c r="O39" s="233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4"/>
      <c r="AT39" s="234"/>
      <c r="AU39" s="234"/>
      <c r="AV39" s="232"/>
      <c r="AW39" s="232"/>
      <c r="AX39" s="232"/>
      <c r="AY39" s="232"/>
      <c r="AZ39" s="232"/>
      <c r="BA39" s="232"/>
      <c r="BB39" s="235"/>
      <c r="BC39" s="235"/>
      <c r="BD39" s="235"/>
      <c r="BE39" s="235"/>
      <c r="BF39" s="235"/>
      <c r="BG39" s="235"/>
      <c r="BH39" s="235"/>
      <c r="BI39" s="208"/>
      <c r="BJ39" s="208"/>
    </row>
    <row r="40" spans="1:62" s="191" customFormat="1" ht="15" customHeight="1">
      <c r="A40" s="711"/>
      <c r="B40" s="700"/>
      <c r="C40" s="700"/>
      <c r="D40" s="700"/>
      <c r="E40" s="700"/>
      <c r="F40" s="700"/>
      <c r="G40" s="236"/>
      <c r="H40" s="242"/>
      <c r="I40" s="712"/>
      <c r="J40" s="700"/>
      <c r="K40" s="700"/>
      <c r="L40" s="700"/>
      <c r="M40" s="700"/>
      <c r="N40" s="700"/>
      <c r="O40" s="700"/>
      <c r="P40" s="700"/>
      <c r="Q40" s="700"/>
      <c r="R40" s="700"/>
      <c r="S40" s="700"/>
      <c r="T40" s="700"/>
      <c r="U40" s="700"/>
      <c r="V40" s="237"/>
      <c r="W40" s="242"/>
      <c r="X40" s="238"/>
      <c r="Y40" s="238"/>
      <c r="Z40" s="236"/>
      <c r="AA40" s="236"/>
      <c r="AB40" s="236"/>
      <c r="AC40" s="238"/>
      <c r="AD40" s="238"/>
      <c r="AE40" s="236"/>
      <c r="AF40" s="236"/>
      <c r="AG40" s="236"/>
      <c r="AH40" s="236"/>
      <c r="AI40" s="236"/>
      <c r="AJ40" s="236"/>
      <c r="AK40" s="236"/>
      <c r="AL40" s="236"/>
      <c r="AM40" s="239"/>
      <c r="AN40" s="238"/>
      <c r="AO40" s="236"/>
      <c r="AP40" s="236"/>
      <c r="AT40" s="293"/>
      <c r="AU40" s="238"/>
      <c r="AV40" s="238"/>
      <c r="AW40" s="238"/>
      <c r="BI40" s="236"/>
      <c r="BJ40" s="236"/>
    </row>
    <row r="41" spans="1:62" s="191" customFormat="1" ht="12.75" customHeight="1">
      <c r="A41" s="240"/>
      <c r="B41" s="241"/>
      <c r="C41" s="241"/>
      <c r="D41" s="241"/>
      <c r="E41" s="241"/>
      <c r="F41" s="241"/>
      <c r="G41" s="236"/>
      <c r="H41" s="242"/>
      <c r="I41" s="243"/>
      <c r="J41" s="242"/>
      <c r="K41" s="242"/>
      <c r="L41" s="236"/>
      <c r="M41" s="236"/>
      <c r="N41" s="242"/>
      <c r="O41" s="242"/>
      <c r="P41" s="242"/>
      <c r="Q41" s="242"/>
      <c r="R41" s="242"/>
      <c r="S41" s="242"/>
      <c r="T41" s="242"/>
      <c r="U41" s="239"/>
      <c r="V41" s="239"/>
      <c r="W41" s="238"/>
      <c r="X41" s="238"/>
      <c r="Y41" s="238"/>
      <c r="Z41" s="238"/>
      <c r="AA41" s="236"/>
      <c r="AB41" s="238"/>
      <c r="AC41" s="238"/>
      <c r="AD41" s="238"/>
      <c r="AE41" s="238"/>
      <c r="AF41" s="236"/>
      <c r="AG41" s="236"/>
      <c r="AH41" s="236"/>
      <c r="AI41" s="236"/>
      <c r="AJ41" s="236"/>
      <c r="AK41" s="238"/>
      <c r="AL41" s="238"/>
      <c r="AM41" s="238"/>
      <c r="AN41" s="238"/>
      <c r="AO41" s="238"/>
      <c r="AP41" s="238"/>
      <c r="AU41" s="294"/>
      <c r="BI41" s="236"/>
      <c r="BJ41" s="236"/>
    </row>
    <row r="42" spans="1:62" s="191" customFormat="1" ht="12.75" customHeight="1">
      <c r="A42" s="238"/>
      <c r="B42" s="238"/>
      <c r="C42" s="238"/>
      <c r="D42" s="238"/>
      <c r="E42" s="238"/>
      <c r="F42" s="238"/>
      <c r="G42" s="236"/>
      <c r="H42" s="241"/>
      <c r="I42" s="238"/>
      <c r="J42" s="238"/>
      <c r="K42" s="239"/>
      <c r="L42" s="236"/>
      <c r="M42" s="236"/>
      <c r="N42" s="238"/>
      <c r="O42" s="238"/>
      <c r="P42" s="238"/>
      <c r="Q42" s="238"/>
      <c r="R42" s="238"/>
      <c r="S42" s="238"/>
      <c r="T42" s="238"/>
      <c r="U42" s="238"/>
      <c r="V42" s="238"/>
      <c r="W42" s="242"/>
      <c r="X42" s="238"/>
      <c r="Y42" s="238"/>
      <c r="Z42" s="239"/>
      <c r="AA42" s="236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T42" s="242"/>
      <c r="AU42" s="238"/>
      <c r="AV42" s="238"/>
      <c r="AW42" s="238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J42" s="236"/>
    </row>
    <row r="43" spans="1:62" s="191" customFormat="1" ht="12.75" customHeight="1">
      <c r="A43" s="238"/>
      <c r="B43" s="238"/>
      <c r="C43" s="236"/>
      <c r="D43" s="236"/>
      <c r="E43" s="236"/>
      <c r="F43" s="236"/>
      <c r="G43" s="236"/>
      <c r="H43" s="238"/>
      <c r="I43" s="238"/>
      <c r="J43" s="238"/>
      <c r="K43" s="238"/>
      <c r="L43" s="236"/>
      <c r="M43" s="236"/>
      <c r="N43" s="236"/>
      <c r="O43" s="236"/>
      <c r="P43" s="236"/>
      <c r="Q43" s="236"/>
      <c r="R43" s="239"/>
      <c r="S43" s="238"/>
      <c r="T43" s="236"/>
      <c r="U43" s="236"/>
      <c r="V43" s="236"/>
      <c r="W43" s="238"/>
      <c r="X43" s="238"/>
      <c r="Y43" s="238"/>
      <c r="Z43" s="238"/>
      <c r="AA43" s="236"/>
      <c r="AB43" s="236"/>
      <c r="AC43" s="238"/>
      <c r="AD43" s="236"/>
      <c r="AE43" s="236"/>
      <c r="AF43" s="236"/>
      <c r="AG43" s="236"/>
      <c r="AH43" s="236"/>
      <c r="AI43" s="236"/>
      <c r="AJ43" s="238"/>
      <c r="AK43" s="238"/>
      <c r="AL43" s="238"/>
      <c r="AM43" s="236"/>
      <c r="AN43" s="236"/>
      <c r="AO43" s="236"/>
      <c r="AP43" s="236"/>
      <c r="AT43" s="238"/>
      <c r="AU43" s="238"/>
      <c r="AV43" s="239"/>
      <c r="AW43" s="239"/>
      <c r="AX43" s="238"/>
      <c r="AY43" s="236"/>
      <c r="AZ43" s="236"/>
      <c r="BA43" s="236"/>
      <c r="BB43" s="236"/>
      <c r="BC43" s="236"/>
      <c r="BD43" s="236"/>
      <c r="BE43" s="236"/>
      <c r="BF43" s="238"/>
      <c r="BG43" s="236"/>
      <c r="BH43" s="236"/>
      <c r="BJ43" s="236"/>
    </row>
    <row r="44" spans="1:62" s="191" customFormat="1" ht="12.75" customHeight="1">
      <c r="A44" s="236"/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17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</row>
    <row r="45" spans="1:62" s="191" customFormat="1" ht="12.75" customHeight="1">
      <c r="A45" s="236"/>
      <c r="B45" s="236"/>
      <c r="C45" s="236"/>
      <c r="D45" s="236"/>
      <c r="E45" s="236"/>
      <c r="F45" s="236"/>
      <c r="G45" s="236"/>
      <c r="H45" s="238"/>
      <c r="I45" s="239"/>
      <c r="J45" s="239"/>
      <c r="K45" s="239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42"/>
      <c r="X45" s="239"/>
      <c r="Y45" s="239"/>
      <c r="Z45" s="239"/>
      <c r="AA45" s="236"/>
      <c r="AB45" s="239"/>
      <c r="AC45" s="239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T45" s="242"/>
      <c r="AU45" s="239"/>
      <c r="AV45" s="239"/>
      <c r="AW45" s="236"/>
      <c r="AX45" s="239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</row>
    <row r="46" spans="1:62" s="191" customFormat="1" ht="12.75" customHeight="1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699"/>
      <c r="Y46" s="700"/>
      <c r="Z46" s="700"/>
      <c r="AA46" s="700"/>
      <c r="AB46" s="700"/>
      <c r="AC46" s="700"/>
      <c r="AD46" s="700"/>
      <c r="AE46" s="700"/>
      <c r="AF46" s="700"/>
      <c r="AG46" s="207"/>
      <c r="AH46" s="207"/>
      <c r="AI46" s="207"/>
      <c r="AJ46" s="236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33"/>
      <c r="AV46" s="233"/>
      <c r="AW46" s="233"/>
      <c r="AX46" s="233"/>
      <c r="AY46" s="233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</row>
    <row r="47" spans="1:62" s="191" customFormat="1" ht="12.75" customHeight="1">
      <c r="A47" s="234"/>
      <c r="B47" s="232"/>
      <c r="C47" s="234"/>
      <c r="D47" s="234"/>
      <c r="E47" s="234"/>
      <c r="F47" s="234"/>
      <c r="G47" s="234"/>
      <c r="H47" s="242"/>
      <c r="I47" s="238"/>
      <c r="J47" s="234"/>
      <c r="K47" s="234"/>
      <c r="L47" s="234"/>
      <c r="M47" s="234"/>
      <c r="N47" s="234"/>
      <c r="O47" s="244"/>
      <c r="P47" s="244"/>
      <c r="Q47" s="234"/>
      <c r="R47" s="234"/>
      <c r="S47" s="234"/>
      <c r="T47" s="234"/>
      <c r="U47" s="234"/>
      <c r="V47" s="234"/>
      <c r="W47" s="242"/>
      <c r="X47" s="238"/>
      <c r="Y47" s="234"/>
      <c r="Z47" s="234"/>
      <c r="AA47" s="234"/>
      <c r="AB47" s="234"/>
      <c r="AC47" s="234"/>
      <c r="AD47" s="244"/>
      <c r="AE47" s="24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2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</row>
    <row r="48" spans="1:62" s="191" customFormat="1" ht="12.75" customHeight="1">
      <c r="A48" s="234"/>
      <c r="B48" s="232"/>
      <c r="C48" s="234"/>
      <c r="D48" s="234"/>
      <c r="E48" s="234"/>
      <c r="F48" s="234"/>
      <c r="G48" s="234"/>
      <c r="H48" s="242"/>
      <c r="I48" s="238"/>
      <c r="J48" s="234"/>
      <c r="K48" s="234"/>
      <c r="L48" s="234"/>
      <c r="M48" s="234"/>
      <c r="N48" s="234"/>
      <c r="O48" s="244"/>
      <c r="P48" s="244"/>
      <c r="Q48" s="234"/>
      <c r="R48" s="234"/>
      <c r="S48" s="234"/>
      <c r="T48" s="234"/>
      <c r="U48" s="234"/>
      <c r="V48" s="234"/>
      <c r="W48" s="242"/>
      <c r="X48" s="238"/>
      <c r="Y48" s="234"/>
      <c r="Z48" s="234"/>
      <c r="AA48" s="234"/>
      <c r="AB48" s="234"/>
      <c r="AC48" s="234"/>
      <c r="AD48" s="244"/>
      <c r="AE48" s="24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2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</row>
    <row r="49" spans="1:62" s="191" customFormat="1" ht="12.75" customHeight="1">
      <c r="A49" s="234"/>
      <c r="B49" s="232"/>
      <c r="C49" s="234"/>
      <c r="D49" s="234"/>
      <c r="E49" s="234"/>
      <c r="F49" s="234"/>
      <c r="G49" s="234"/>
      <c r="H49" s="242"/>
      <c r="I49" s="238"/>
      <c r="J49" s="234"/>
      <c r="K49" s="234"/>
      <c r="L49" s="234"/>
      <c r="M49" s="234"/>
      <c r="N49" s="234"/>
      <c r="O49" s="244"/>
      <c r="P49" s="244"/>
      <c r="Q49" s="234"/>
      <c r="R49" s="234"/>
      <c r="S49" s="234"/>
      <c r="T49" s="234"/>
      <c r="U49" s="234"/>
      <c r="V49" s="234"/>
      <c r="W49" s="242"/>
      <c r="X49" s="238"/>
      <c r="Y49" s="234"/>
      <c r="Z49" s="234"/>
      <c r="AA49" s="234"/>
      <c r="AB49" s="234"/>
      <c r="AC49" s="234"/>
      <c r="AD49" s="244"/>
      <c r="AE49" s="24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2"/>
      <c r="AU49" s="234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  <c r="BG49" s="234"/>
      <c r="BH49" s="234"/>
      <c r="BI49" s="234"/>
      <c r="BJ49" s="234"/>
    </row>
    <row r="50" spans="1:62" s="12" customFormat="1" ht="37.5" customHeight="1">
      <c r="A50" s="734"/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  <c r="R50" s="734"/>
      <c r="S50" s="734"/>
      <c r="T50" s="734"/>
      <c r="U50" s="734"/>
      <c r="V50" s="734"/>
      <c r="W50" s="734"/>
      <c r="X50" s="734"/>
      <c r="Y50" s="734"/>
      <c r="Z50" s="734"/>
      <c r="AA50" s="734"/>
      <c r="AB50" s="734"/>
      <c r="AC50" s="734"/>
      <c r="AD50" s="734"/>
      <c r="AE50" s="734"/>
      <c r="AF50" s="734"/>
      <c r="AG50" s="734"/>
      <c r="AH50" s="734"/>
      <c r="AI50" s="734"/>
      <c r="AJ50" s="734"/>
      <c r="AK50" s="734"/>
      <c r="AL50" s="734"/>
      <c r="AM50" s="734"/>
      <c r="AN50" s="734"/>
      <c r="AO50" s="734"/>
      <c r="AP50" s="734"/>
      <c r="AQ50" s="734"/>
      <c r="AR50" s="734"/>
      <c r="AS50" s="734"/>
      <c r="AT50" s="734"/>
      <c r="AU50" s="734"/>
      <c r="AV50" s="734"/>
      <c r="AW50" s="734"/>
      <c r="AX50" s="734"/>
      <c r="AY50" s="734"/>
      <c r="AZ50" s="734"/>
      <c r="BA50" s="734"/>
      <c r="BB50" s="735"/>
      <c r="BC50" s="735"/>
      <c r="BD50" s="735"/>
      <c r="BE50" s="735"/>
      <c r="BF50" s="735"/>
      <c r="BG50" s="735"/>
      <c r="BH50" s="735"/>
    </row>
    <row r="51" spans="1:62" s="12" customFormat="1" ht="12.75" customHeight="1">
      <c r="A51" s="736"/>
      <c r="B51" s="733"/>
      <c r="C51" s="733"/>
      <c r="D51" s="733"/>
      <c r="E51" s="733"/>
      <c r="F51" s="733"/>
      <c r="G51" s="733"/>
      <c r="H51" s="733"/>
      <c r="I51" s="733"/>
      <c r="J51" s="733"/>
      <c r="K51" s="733"/>
      <c r="L51" s="733"/>
      <c r="M51" s="733"/>
      <c r="N51" s="733"/>
      <c r="O51" s="733"/>
      <c r="P51" s="733"/>
      <c r="Q51" s="733"/>
      <c r="R51" s="733"/>
      <c r="S51" s="733"/>
      <c r="T51" s="733"/>
      <c r="U51" s="733"/>
      <c r="V51" s="733"/>
      <c r="W51" s="733"/>
      <c r="X51" s="733"/>
      <c r="Y51" s="733"/>
      <c r="Z51" s="733"/>
      <c r="AA51" s="733"/>
      <c r="AB51" s="733"/>
      <c r="AC51" s="733"/>
      <c r="AD51" s="733"/>
      <c r="AE51" s="733"/>
      <c r="AF51" s="733"/>
      <c r="AG51" s="733"/>
      <c r="AH51" s="733"/>
      <c r="AI51" s="733"/>
      <c r="AJ51" s="733"/>
      <c r="AK51" s="733"/>
      <c r="AL51" s="733"/>
      <c r="AM51" s="733"/>
      <c r="AN51" s="733"/>
      <c r="AO51" s="733"/>
      <c r="AP51" s="733"/>
      <c r="AQ51" s="733"/>
      <c r="AR51" s="733"/>
      <c r="AS51" s="733"/>
      <c r="AT51" s="733"/>
      <c r="AU51" s="733"/>
      <c r="AV51" s="733"/>
      <c r="AW51" s="733"/>
      <c r="AX51" s="733"/>
      <c r="AY51" s="733"/>
      <c r="AZ51" s="733"/>
      <c r="BA51" s="733"/>
      <c r="BB51" s="732"/>
      <c r="BC51" s="732"/>
      <c r="BD51" s="732"/>
      <c r="BE51" s="732"/>
      <c r="BF51" s="732"/>
      <c r="BG51" s="732"/>
      <c r="BH51" s="732"/>
    </row>
    <row r="52" spans="1:62" s="12" customFormat="1">
      <c r="A52" s="736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  <c r="AK52" s="245"/>
      <c r="AL52" s="245"/>
      <c r="AM52" s="245"/>
      <c r="AN52" s="245"/>
      <c r="AO52" s="245"/>
      <c r="AP52" s="245"/>
      <c r="AQ52" s="245"/>
      <c r="AR52" s="245"/>
      <c r="AS52" s="245"/>
      <c r="AT52" s="245"/>
      <c r="AU52" s="245"/>
      <c r="AV52" s="245"/>
      <c r="AW52" s="245"/>
      <c r="AX52" s="245"/>
      <c r="AY52" s="245"/>
      <c r="AZ52" s="245"/>
      <c r="BA52" s="245"/>
      <c r="BB52" s="732"/>
      <c r="BC52" s="732"/>
      <c r="BD52" s="732"/>
      <c r="BE52" s="732"/>
      <c r="BF52" s="732"/>
      <c r="BG52" s="732"/>
      <c r="BH52" s="732"/>
    </row>
    <row r="53" spans="1:62" s="12" customFormat="1">
      <c r="A53" s="736"/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  <c r="AK53" s="245"/>
      <c r="AL53" s="245"/>
      <c r="AM53" s="245"/>
      <c r="AN53" s="245"/>
      <c r="AO53" s="245"/>
      <c r="AP53" s="245"/>
      <c r="AQ53" s="245"/>
      <c r="AR53" s="245"/>
      <c r="AS53" s="245"/>
      <c r="AT53" s="245"/>
      <c r="AU53" s="245"/>
      <c r="AV53" s="245"/>
      <c r="AW53" s="245"/>
      <c r="AX53" s="245"/>
      <c r="AY53" s="245"/>
      <c r="AZ53" s="245"/>
      <c r="BA53" s="245"/>
      <c r="BB53" s="732"/>
      <c r="BC53" s="732"/>
      <c r="BD53" s="732"/>
      <c r="BE53" s="732"/>
      <c r="BF53" s="732"/>
      <c r="BG53" s="732"/>
      <c r="BH53" s="732"/>
    </row>
    <row r="54" spans="1:62" s="12" customFormat="1" ht="30.75" customHeight="1">
      <c r="A54" s="73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732"/>
      <c r="BC54" s="732"/>
      <c r="BD54" s="732"/>
      <c r="BE54" s="732"/>
      <c r="BF54" s="732"/>
      <c r="BG54" s="732"/>
      <c r="BH54" s="732"/>
    </row>
    <row r="55" spans="1:62" s="13" customFormat="1" ht="15">
      <c r="X55" s="731"/>
      <c r="Y55" s="731"/>
      <c r="Z55" s="731"/>
      <c r="AA55" s="731"/>
      <c r="AB55" s="731"/>
      <c r="AC55" s="731"/>
      <c r="AD55" s="731"/>
      <c r="AE55" s="731"/>
      <c r="AF55" s="731"/>
      <c r="AJ55" s="17"/>
      <c r="AU55" s="247"/>
      <c r="AV55" s="247"/>
      <c r="AW55" s="247"/>
      <c r="AX55" s="247"/>
      <c r="AY55" s="247"/>
    </row>
    <row r="56" spans="1:62" s="19" customFormat="1" ht="22.5" customHeight="1">
      <c r="B56" s="20"/>
      <c r="O56" s="21"/>
      <c r="P56" s="21"/>
      <c r="AE56" s="20"/>
      <c r="AT56" s="20"/>
    </row>
    <row r="57" spans="1:62" s="19" customFormat="1" ht="22.5" customHeight="1"/>
    <row r="58" spans="1:62" s="19" customFormat="1" ht="24.75" customHeight="1">
      <c r="O58" s="12"/>
      <c r="P58" s="12"/>
      <c r="Q58" s="12"/>
      <c r="R58" s="12"/>
      <c r="S58" s="12"/>
      <c r="T58" s="12"/>
      <c r="U58" s="12"/>
      <c r="V58" s="12"/>
      <c r="W58" s="22"/>
      <c r="AT58" s="20"/>
      <c r="BF58" s="12"/>
    </row>
    <row r="59" spans="1:62" s="19" customFormat="1" ht="27.75" customHeight="1"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23"/>
      <c r="Y59" s="24"/>
      <c r="Z59" s="24"/>
      <c r="AA59" s="24"/>
      <c r="AB59" s="14"/>
      <c r="AC59" s="14"/>
      <c r="AD59" s="14"/>
      <c r="AH59" s="14"/>
      <c r="AI59" s="15"/>
      <c r="AJ59" s="14"/>
      <c r="AK59" s="14"/>
      <c r="AT59" s="20"/>
    </row>
    <row r="60" spans="1:62" s="19" customFormat="1" ht="24.75" customHeight="1">
      <c r="P60" s="12"/>
      <c r="Q60" s="12"/>
      <c r="R60" s="16"/>
      <c r="S60" s="25"/>
      <c r="T60" s="25"/>
      <c r="U60" s="25"/>
      <c r="V60" s="25"/>
      <c r="W60" s="25"/>
      <c r="AE60" s="20"/>
      <c r="AT60" s="26"/>
    </row>
    <row r="61" spans="1:62" s="19" customFormat="1"/>
    <row r="62" spans="1:62" s="19" customFormat="1" ht="24.75" customHeight="1">
      <c r="E62" s="20"/>
      <c r="AD62" s="23"/>
      <c r="AE62" s="23"/>
      <c r="AF62" s="23"/>
      <c r="AG62" s="23"/>
      <c r="AH62" s="23"/>
      <c r="AI62" s="12"/>
    </row>
  </sheetData>
  <mergeCells count="69">
    <mergeCell ref="A50:BA50"/>
    <mergeCell ref="BB50:BH50"/>
    <mergeCell ref="A51:A54"/>
    <mergeCell ref="B51:F51"/>
    <mergeCell ref="G51:J51"/>
    <mergeCell ref="K51:N51"/>
    <mergeCell ref="O51:S51"/>
    <mergeCell ref="T51:W51"/>
    <mergeCell ref="BD51:BD54"/>
    <mergeCell ref="BE51:BE54"/>
    <mergeCell ref="BF51:BF54"/>
    <mergeCell ref="BG51:BG54"/>
    <mergeCell ref="BH51:BH54"/>
    <mergeCell ref="X55:AF55"/>
    <mergeCell ref="BC51:BC54"/>
    <mergeCell ref="AG51:AJ51"/>
    <mergeCell ref="AK51:AN51"/>
    <mergeCell ref="AO51:AR51"/>
    <mergeCell ref="AS51:AW51"/>
    <mergeCell ref="AX51:BA51"/>
    <mergeCell ref="BB51:BB54"/>
    <mergeCell ref="X51:AA51"/>
    <mergeCell ref="AB51:AF51"/>
    <mergeCell ref="BH18:BH21"/>
    <mergeCell ref="A15:Y15"/>
    <mergeCell ref="A18:A21"/>
    <mergeCell ref="B18:F18"/>
    <mergeCell ref="G18:J18"/>
    <mergeCell ref="K18:N18"/>
    <mergeCell ref="O18:S18"/>
    <mergeCell ref="T18:W18"/>
    <mergeCell ref="X18:AA18"/>
    <mergeCell ref="BE18:BE21"/>
    <mergeCell ref="BF18:BF21"/>
    <mergeCell ref="BG18:BG21"/>
    <mergeCell ref="AO18:AR18"/>
    <mergeCell ref="A1:BH1"/>
    <mergeCell ref="A2:BH2"/>
    <mergeCell ref="A3:BH3"/>
    <mergeCell ref="A4:BH4"/>
    <mergeCell ref="A6:Y6"/>
    <mergeCell ref="BJ14:CJ16"/>
    <mergeCell ref="Z6:AY7"/>
    <mergeCell ref="A17:BA17"/>
    <mergeCell ref="BB17:BH17"/>
    <mergeCell ref="O7:Y7"/>
    <mergeCell ref="A10:Y10"/>
    <mergeCell ref="O11:Y11"/>
    <mergeCell ref="A13:Y13"/>
    <mergeCell ref="A14:Y14"/>
    <mergeCell ref="BL8:CL10"/>
    <mergeCell ref="Z9:AY12"/>
    <mergeCell ref="Z13:AY13"/>
    <mergeCell ref="X46:AF46"/>
    <mergeCell ref="BC18:BC21"/>
    <mergeCell ref="BD18:BD21"/>
    <mergeCell ref="A28:F28"/>
    <mergeCell ref="A29:F29"/>
    <mergeCell ref="I29:U29"/>
    <mergeCell ref="AU34:BC34"/>
    <mergeCell ref="AS18:AW18"/>
    <mergeCell ref="AX18:BA18"/>
    <mergeCell ref="BB18:BB21"/>
    <mergeCell ref="A39:F39"/>
    <mergeCell ref="A40:F40"/>
    <mergeCell ref="I40:U40"/>
    <mergeCell ref="AB18:AF18"/>
    <mergeCell ref="AG18:AJ18"/>
    <mergeCell ref="AK18:AN18"/>
  </mergeCells>
  <printOptions horizontalCentered="1"/>
  <pageMargins left="0.19685039370078741" right="0.19685039370078741" top="0.78740157480314965" bottom="0.19685039370078741" header="0" footer="0"/>
  <pageSetup paperSize="9" scale="78" orientation="landscape" useFirstPageNumber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76"/>
  <sheetViews>
    <sheetView showGridLines="0" tabSelected="1" view="pageBreakPreview" zoomScale="70" zoomScaleNormal="50" zoomScaleSheetLayoutView="70" workbookViewId="0">
      <pane xSplit="53" ySplit="2" topLeftCell="BB9" activePane="bottomRight" state="frozen"/>
      <selection pane="topRight" activeCell="BB1" sqref="BB1"/>
      <selection pane="bottomLeft" activeCell="A3" sqref="A3"/>
      <selection pane="bottomRight" activeCell="Q44" sqref="Q44"/>
    </sheetView>
  </sheetViews>
  <sheetFormatPr defaultRowHeight="12.75"/>
  <cols>
    <col min="1" max="1" width="12.5703125" style="538" customWidth="1"/>
    <col min="2" max="2" width="82.42578125" style="538" customWidth="1"/>
    <col min="3" max="3" width="14.7109375" style="538" customWidth="1"/>
    <col min="4" max="4" width="7.7109375" style="538" customWidth="1"/>
    <col min="5" max="5" width="10.5703125" style="538" customWidth="1"/>
    <col min="6" max="10" width="6.7109375" style="538" customWidth="1"/>
    <col min="11" max="12" width="4.7109375" style="538" customWidth="1"/>
    <col min="13" max="13" width="6.140625" style="538" customWidth="1"/>
    <col min="14" max="16" width="4.7109375" style="538" customWidth="1"/>
    <col min="17" max="17" width="6.7109375" style="538" customWidth="1"/>
    <col min="18" max="21" width="4.7109375" style="538" customWidth="1"/>
    <col min="22" max="22" width="4.7109375" style="650" customWidth="1"/>
    <col min="23" max="50" width="4.7109375" style="538" customWidth="1"/>
    <col min="51" max="51" width="7.7109375" style="538" customWidth="1"/>
    <col min="52" max="53" width="5.7109375" style="538" customWidth="1"/>
    <col min="54" max="54" width="13.140625" style="538" customWidth="1"/>
    <col min="55" max="16384" width="9.140625" style="538"/>
  </cols>
  <sheetData>
    <row r="1" spans="1:53" s="384" customFormat="1" ht="55.5" customHeight="1" thickBot="1">
      <c r="A1" s="798" t="s">
        <v>97</v>
      </c>
      <c r="B1" s="805" t="s">
        <v>132</v>
      </c>
      <c r="C1" s="762" t="s">
        <v>52</v>
      </c>
      <c r="D1" s="785" t="s">
        <v>85</v>
      </c>
      <c r="E1" s="786"/>
      <c r="F1" s="791" t="s">
        <v>86</v>
      </c>
      <c r="G1" s="792"/>
      <c r="H1" s="792"/>
      <c r="I1" s="792"/>
      <c r="J1" s="793"/>
      <c r="K1" s="766" t="s">
        <v>91</v>
      </c>
      <c r="L1" s="767"/>
      <c r="M1" s="767"/>
      <c r="N1" s="767"/>
      <c r="O1" s="767"/>
      <c r="P1" s="767"/>
      <c r="Q1" s="767"/>
      <c r="R1" s="768"/>
      <c r="S1" s="766" t="s">
        <v>92</v>
      </c>
      <c r="T1" s="767"/>
      <c r="U1" s="767"/>
      <c r="V1" s="767"/>
      <c r="W1" s="767"/>
      <c r="X1" s="767"/>
      <c r="Y1" s="767"/>
      <c r="Z1" s="768"/>
      <c r="AA1" s="766" t="s">
        <v>93</v>
      </c>
      <c r="AB1" s="767"/>
      <c r="AC1" s="767"/>
      <c r="AD1" s="767"/>
      <c r="AE1" s="767"/>
      <c r="AF1" s="767"/>
      <c r="AG1" s="767"/>
      <c r="AH1" s="768"/>
      <c r="AI1" s="766" t="s">
        <v>94</v>
      </c>
      <c r="AJ1" s="767"/>
      <c r="AK1" s="767"/>
      <c r="AL1" s="767"/>
      <c r="AM1" s="767"/>
      <c r="AN1" s="767"/>
      <c r="AO1" s="767"/>
      <c r="AP1" s="768"/>
      <c r="AQ1" s="766" t="s">
        <v>160</v>
      </c>
      <c r="AR1" s="767"/>
      <c r="AS1" s="767"/>
      <c r="AT1" s="767"/>
      <c r="AU1" s="767"/>
      <c r="AV1" s="767"/>
      <c r="AW1" s="767"/>
      <c r="AX1" s="768"/>
      <c r="AY1" s="766" t="s">
        <v>111</v>
      </c>
      <c r="AZ1" s="767"/>
      <c r="BA1" s="801"/>
    </row>
    <row r="2" spans="1:53" s="384" customFormat="1" ht="52.5" customHeight="1" thickBot="1">
      <c r="A2" s="799"/>
      <c r="B2" s="806"/>
      <c r="C2" s="763"/>
      <c r="D2" s="787"/>
      <c r="E2" s="788"/>
      <c r="F2" s="794" t="s">
        <v>96</v>
      </c>
      <c r="G2" s="796" t="s">
        <v>87</v>
      </c>
      <c r="H2" s="797"/>
      <c r="I2" s="797"/>
      <c r="J2" s="782" t="s">
        <v>89</v>
      </c>
      <c r="K2" s="764" t="s">
        <v>103</v>
      </c>
      <c r="L2" s="764"/>
      <c r="M2" s="764"/>
      <c r="N2" s="765"/>
      <c r="O2" s="764" t="s">
        <v>107</v>
      </c>
      <c r="P2" s="764"/>
      <c r="Q2" s="764"/>
      <c r="R2" s="765"/>
      <c r="S2" s="764" t="s">
        <v>104</v>
      </c>
      <c r="T2" s="764"/>
      <c r="U2" s="764"/>
      <c r="V2" s="765"/>
      <c r="W2" s="764" t="s">
        <v>108</v>
      </c>
      <c r="X2" s="764"/>
      <c r="Y2" s="764"/>
      <c r="Z2" s="765"/>
      <c r="AA2" s="764" t="s">
        <v>105</v>
      </c>
      <c r="AB2" s="764"/>
      <c r="AC2" s="764"/>
      <c r="AD2" s="765"/>
      <c r="AE2" s="764" t="s">
        <v>109</v>
      </c>
      <c r="AF2" s="764"/>
      <c r="AG2" s="764"/>
      <c r="AH2" s="765"/>
      <c r="AI2" s="764" t="s">
        <v>106</v>
      </c>
      <c r="AJ2" s="764"/>
      <c r="AK2" s="764"/>
      <c r="AL2" s="765"/>
      <c r="AM2" s="764" t="s">
        <v>110</v>
      </c>
      <c r="AN2" s="764"/>
      <c r="AO2" s="764"/>
      <c r="AP2" s="765"/>
      <c r="AQ2" s="764" t="s">
        <v>157</v>
      </c>
      <c r="AR2" s="764"/>
      <c r="AS2" s="764"/>
      <c r="AT2" s="765"/>
      <c r="AU2" s="764" t="s">
        <v>158</v>
      </c>
      <c r="AV2" s="764"/>
      <c r="AW2" s="764"/>
      <c r="AX2" s="765"/>
      <c r="AY2" s="802"/>
      <c r="AZ2" s="803"/>
      <c r="BA2" s="804"/>
    </row>
    <row r="3" spans="1:53" s="384" customFormat="1" ht="32.25" customHeight="1" thickBot="1">
      <c r="A3" s="799"/>
      <c r="B3" s="806"/>
      <c r="C3" s="763"/>
      <c r="D3" s="789"/>
      <c r="E3" s="790"/>
      <c r="F3" s="794"/>
      <c r="G3" s="769" t="s">
        <v>88</v>
      </c>
      <c r="H3" s="771" t="s">
        <v>95</v>
      </c>
      <c r="I3" s="769" t="s">
        <v>90</v>
      </c>
      <c r="J3" s="783"/>
      <c r="K3" s="769" t="s">
        <v>100</v>
      </c>
      <c r="L3" s="771" t="s">
        <v>101</v>
      </c>
      <c r="M3" s="769" t="s">
        <v>102</v>
      </c>
      <c r="N3" s="773" t="s">
        <v>161</v>
      </c>
      <c r="O3" s="769" t="s">
        <v>100</v>
      </c>
      <c r="P3" s="771" t="s">
        <v>101</v>
      </c>
      <c r="Q3" s="769" t="s">
        <v>102</v>
      </c>
      <c r="R3" s="773" t="s">
        <v>161</v>
      </c>
      <c r="S3" s="769" t="s">
        <v>100</v>
      </c>
      <c r="T3" s="771" t="s">
        <v>101</v>
      </c>
      <c r="U3" s="769" t="s">
        <v>102</v>
      </c>
      <c r="V3" s="807" t="s">
        <v>161</v>
      </c>
      <c r="W3" s="769" t="s">
        <v>100</v>
      </c>
      <c r="X3" s="771" t="s">
        <v>101</v>
      </c>
      <c r="Y3" s="769" t="s">
        <v>102</v>
      </c>
      <c r="Z3" s="773" t="s">
        <v>161</v>
      </c>
      <c r="AA3" s="769" t="s">
        <v>100</v>
      </c>
      <c r="AB3" s="771" t="s">
        <v>101</v>
      </c>
      <c r="AC3" s="769" t="s">
        <v>102</v>
      </c>
      <c r="AD3" s="773" t="s">
        <v>161</v>
      </c>
      <c r="AE3" s="769" t="s">
        <v>100</v>
      </c>
      <c r="AF3" s="771" t="s">
        <v>101</v>
      </c>
      <c r="AG3" s="769" t="s">
        <v>102</v>
      </c>
      <c r="AH3" s="773" t="s">
        <v>161</v>
      </c>
      <c r="AI3" s="769" t="s">
        <v>100</v>
      </c>
      <c r="AJ3" s="771" t="s">
        <v>101</v>
      </c>
      <c r="AK3" s="769" t="s">
        <v>102</v>
      </c>
      <c r="AL3" s="773" t="s">
        <v>161</v>
      </c>
      <c r="AM3" s="769" t="s">
        <v>100</v>
      </c>
      <c r="AN3" s="771" t="s">
        <v>101</v>
      </c>
      <c r="AO3" s="769" t="s">
        <v>102</v>
      </c>
      <c r="AP3" s="773" t="s">
        <v>161</v>
      </c>
      <c r="AQ3" s="769" t="s">
        <v>100</v>
      </c>
      <c r="AR3" s="771" t="s">
        <v>101</v>
      </c>
      <c r="AS3" s="769" t="s">
        <v>102</v>
      </c>
      <c r="AT3" s="773" t="s">
        <v>161</v>
      </c>
      <c r="AU3" s="769" t="s">
        <v>100</v>
      </c>
      <c r="AV3" s="771" t="s">
        <v>101</v>
      </c>
      <c r="AW3" s="769" t="s">
        <v>102</v>
      </c>
      <c r="AX3" s="773" t="s">
        <v>161</v>
      </c>
      <c r="AY3" s="763" t="s">
        <v>112</v>
      </c>
      <c r="AZ3" s="762" t="s">
        <v>113</v>
      </c>
      <c r="BA3" s="763" t="s">
        <v>114</v>
      </c>
    </row>
    <row r="4" spans="1:53" s="384" customFormat="1" ht="136.5" customHeight="1" thickBot="1">
      <c r="A4" s="800"/>
      <c r="B4" s="806"/>
      <c r="C4" s="763"/>
      <c r="D4" s="385" t="s">
        <v>164</v>
      </c>
      <c r="E4" s="385" t="s">
        <v>98</v>
      </c>
      <c r="F4" s="795"/>
      <c r="G4" s="770"/>
      <c r="H4" s="772"/>
      <c r="I4" s="770"/>
      <c r="J4" s="784"/>
      <c r="K4" s="770"/>
      <c r="L4" s="772"/>
      <c r="M4" s="770"/>
      <c r="N4" s="774"/>
      <c r="O4" s="770"/>
      <c r="P4" s="772"/>
      <c r="Q4" s="770"/>
      <c r="R4" s="774"/>
      <c r="S4" s="770"/>
      <c r="T4" s="772"/>
      <c r="U4" s="770"/>
      <c r="V4" s="808"/>
      <c r="W4" s="770"/>
      <c r="X4" s="772"/>
      <c r="Y4" s="770"/>
      <c r="Z4" s="774"/>
      <c r="AA4" s="770"/>
      <c r="AB4" s="772"/>
      <c r="AC4" s="770"/>
      <c r="AD4" s="774"/>
      <c r="AE4" s="770"/>
      <c r="AF4" s="772"/>
      <c r="AG4" s="770"/>
      <c r="AH4" s="774"/>
      <c r="AI4" s="770"/>
      <c r="AJ4" s="772"/>
      <c r="AK4" s="770"/>
      <c r="AL4" s="774"/>
      <c r="AM4" s="770"/>
      <c r="AN4" s="772"/>
      <c r="AO4" s="770"/>
      <c r="AP4" s="774"/>
      <c r="AQ4" s="770"/>
      <c r="AR4" s="772"/>
      <c r="AS4" s="770"/>
      <c r="AT4" s="774"/>
      <c r="AU4" s="770"/>
      <c r="AV4" s="772"/>
      <c r="AW4" s="770"/>
      <c r="AX4" s="774"/>
      <c r="AY4" s="763"/>
      <c r="AZ4" s="763"/>
      <c r="BA4" s="763"/>
    </row>
    <row r="5" spans="1:53" s="384" customFormat="1" ht="19.5" customHeight="1" thickBot="1">
      <c r="A5" s="386" t="s">
        <v>137</v>
      </c>
      <c r="B5" s="387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9"/>
      <c r="O5" s="388"/>
      <c r="P5" s="388"/>
      <c r="Q5" s="388"/>
      <c r="R5" s="389"/>
      <c r="S5" s="388"/>
      <c r="T5" s="388"/>
      <c r="U5" s="388"/>
      <c r="V5" s="651"/>
      <c r="W5" s="388"/>
      <c r="X5" s="388"/>
      <c r="Y5" s="388"/>
      <c r="Z5" s="389"/>
      <c r="AA5" s="388"/>
      <c r="AB5" s="388"/>
      <c r="AC5" s="388"/>
      <c r="AD5" s="389"/>
      <c r="AE5" s="388"/>
      <c r="AF5" s="388"/>
      <c r="AG5" s="388"/>
      <c r="AH5" s="389"/>
      <c r="AI5" s="388"/>
      <c r="AJ5" s="388"/>
      <c r="AK5" s="388"/>
      <c r="AL5" s="389"/>
      <c r="AM5" s="388"/>
      <c r="AN5" s="388"/>
      <c r="AO5" s="388"/>
      <c r="AP5" s="389"/>
      <c r="AQ5" s="388"/>
      <c r="AR5" s="388"/>
      <c r="AS5" s="388"/>
      <c r="AT5" s="389"/>
      <c r="AU5" s="388"/>
      <c r="AV5" s="388"/>
      <c r="AW5" s="388"/>
      <c r="AX5" s="389"/>
      <c r="AY5" s="388"/>
      <c r="AZ5" s="388"/>
      <c r="BA5" s="390"/>
    </row>
    <row r="6" spans="1:53" s="392" customFormat="1" ht="23.25" customHeight="1" thickBot="1">
      <c r="A6" s="391" t="s">
        <v>180</v>
      </c>
      <c r="B6" s="777" t="s">
        <v>295</v>
      </c>
      <c r="C6" s="778"/>
      <c r="D6" s="778"/>
      <c r="E6" s="778"/>
      <c r="F6" s="778"/>
      <c r="G6" s="778"/>
      <c r="H6" s="778"/>
      <c r="I6" s="778"/>
      <c r="J6" s="778"/>
      <c r="K6" s="778"/>
      <c r="L6" s="778"/>
      <c r="M6" s="778"/>
      <c r="N6" s="778"/>
      <c r="O6" s="778"/>
      <c r="P6" s="778"/>
      <c r="Q6" s="778"/>
      <c r="R6" s="778"/>
      <c r="S6" s="778"/>
      <c r="T6" s="778"/>
      <c r="U6" s="778"/>
      <c r="V6" s="778"/>
      <c r="W6" s="778"/>
      <c r="X6" s="778"/>
      <c r="Y6" s="778"/>
      <c r="Z6" s="778"/>
      <c r="AA6" s="778"/>
      <c r="AB6" s="778"/>
      <c r="AC6" s="778"/>
      <c r="AD6" s="778"/>
      <c r="AE6" s="778"/>
      <c r="AF6" s="778"/>
      <c r="AG6" s="778"/>
      <c r="AH6" s="778"/>
      <c r="AI6" s="778"/>
      <c r="AJ6" s="778"/>
      <c r="AK6" s="778"/>
      <c r="AL6" s="778"/>
      <c r="AM6" s="778"/>
      <c r="AN6" s="778"/>
      <c r="AO6" s="778"/>
      <c r="AP6" s="778"/>
      <c r="AQ6" s="778"/>
      <c r="AR6" s="778"/>
      <c r="AS6" s="778"/>
      <c r="AT6" s="778"/>
      <c r="AU6" s="778"/>
      <c r="AV6" s="778"/>
      <c r="AW6" s="778"/>
      <c r="AX6" s="778"/>
      <c r="AY6" s="778"/>
      <c r="AZ6" s="778"/>
      <c r="BA6" s="779"/>
    </row>
    <row r="7" spans="1:53" s="567" customFormat="1" ht="30" customHeight="1" thickBot="1">
      <c r="A7" s="780" t="s">
        <v>139</v>
      </c>
      <c r="B7" s="781"/>
      <c r="C7" s="39"/>
      <c r="D7" s="39">
        <f>N7+R7+V7+Z7+AD7+AH7+AL7+AP7</f>
        <v>18</v>
      </c>
      <c r="E7" s="39">
        <f>D7*30</f>
        <v>540</v>
      </c>
      <c r="F7" s="39"/>
      <c r="G7" s="57"/>
      <c r="H7" s="39"/>
      <c r="I7" s="57"/>
      <c r="J7" s="39"/>
      <c r="K7" s="745">
        <f>SUM(K8:M12)</f>
        <v>7.5</v>
      </c>
      <c r="L7" s="746"/>
      <c r="M7" s="747"/>
      <c r="N7" s="40">
        <f>SUM(N8:N12)</f>
        <v>10</v>
      </c>
      <c r="O7" s="748">
        <f>SUM(O8:Q12)</f>
        <v>2</v>
      </c>
      <c r="P7" s="749"/>
      <c r="Q7" s="750"/>
      <c r="R7" s="115">
        <f>SUM(R8:R12)</f>
        <v>3</v>
      </c>
      <c r="S7" s="745">
        <f>SUM(S8:U12)</f>
        <v>0</v>
      </c>
      <c r="T7" s="746"/>
      <c r="U7" s="747"/>
      <c r="V7" s="630">
        <f>SUM(V8:V12)</f>
        <v>0</v>
      </c>
      <c r="W7" s="745">
        <f>SUM(W8:Y12)</f>
        <v>0</v>
      </c>
      <c r="X7" s="746"/>
      <c r="Y7" s="747"/>
      <c r="Z7" s="40">
        <f>SUM(Z8:Z12)</f>
        <v>0</v>
      </c>
      <c r="AA7" s="745">
        <f>SUM(AA8:AC12)</f>
        <v>0</v>
      </c>
      <c r="AB7" s="746"/>
      <c r="AC7" s="747"/>
      <c r="AD7" s="40">
        <f>SUM(AD8:AD12)</f>
        <v>0</v>
      </c>
      <c r="AE7" s="745">
        <f>SUM(AE8:AG12)</f>
        <v>4</v>
      </c>
      <c r="AF7" s="746"/>
      <c r="AG7" s="747"/>
      <c r="AH7" s="40">
        <f>SUM(AH8:AH12)</f>
        <v>5</v>
      </c>
      <c r="AI7" s="745">
        <f>SUM(AI8:AK12)</f>
        <v>0</v>
      </c>
      <c r="AJ7" s="746"/>
      <c r="AK7" s="747"/>
      <c r="AL7" s="40">
        <f>SUM(AL8:AL12)</f>
        <v>0</v>
      </c>
      <c r="AM7" s="745">
        <f>SUM(AM8:AO12)</f>
        <v>0</v>
      </c>
      <c r="AN7" s="746"/>
      <c r="AO7" s="747"/>
      <c r="AP7" s="40">
        <f>SUM(AP8:AP12)</f>
        <v>0</v>
      </c>
      <c r="AQ7" s="745">
        <f>SUM(AQ8:AS12)</f>
        <v>0</v>
      </c>
      <c r="AR7" s="746"/>
      <c r="AS7" s="747"/>
      <c r="AT7" s="40">
        <f>SUM(AT8:AT12)</f>
        <v>0</v>
      </c>
      <c r="AU7" s="745">
        <f>SUM(AU8:AW12)</f>
        <v>0</v>
      </c>
      <c r="AV7" s="746"/>
      <c r="AW7" s="747"/>
      <c r="AX7" s="40">
        <f>SUM(AX8:AX12)</f>
        <v>0</v>
      </c>
      <c r="AY7" s="39"/>
      <c r="AZ7" s="56"/>
      <c r="BA7" s="39"/>
    </row>
    <row r="8" spans="1:53" s="411" customFormat="1" ht="57" customHeight="1">
      <c r="A8" s="395" t="s">
        <v>181</v>
      </c>
      <c r="B8" s="396" t="s">
        <v>296</v>
      </c>
      <c r="C8" s="397" t="s">
        <v>45</v>
      </c>
      <c r="D8" s="398">
        <v>4</v>
      </c>
      <c r="E8" s="398">
        <f t="shared" ref="E8:E12" si="0">D8*30</f>
        <v>120</v>
      </c>
      <c r="F8" s="540">
        <f t="shared" ref="F8:F12" si="1">G8+H8+I8</f>
        <v>48</v>
      </c>
      <c r="G8" s="398"/>
      <c r="H8" s="398"/>
      <c r="I8" s="398">
        <v>48</v>
      </c>
      <c r="J8" s="540">
        <f t="shared" ref="J8:J12" si="2">E8-F8</f>
        <v>72</v>
      </c>
      <c r="K8" s="399"/>
      <c r="L8" s="400"/>
      <c r="M8" s="401">
        <v>3</v>
      </c>
      <c r="N8" s="540">
        <v>4</v>
      </c>
      <c r="O8" s="399"/>
      <c r="P8" s="400"/>
      <c r="Q8" s="401"/>
      <c r="R8" s="585"/>
      <c r="S8" s="399"/>
      <c r="T8" s="400"/>
      <c r="U8" s="402"/>
      <c r="V8" s="631"/>
      <c r="W8" s="403"/>
      <c r="X8" s="404"/>
      <c r="Y8" s="405"/>
      <c r="Z8" s="318"/>
      <c r="AA8" s="406"/>
      <c r="AB8" s="404"/>
      <c r="AC8" s="407"/>
      <c r="AD8" s="318"/>
      <c r="AE8" s="408"/>
      <c r="AF8" s="404"/>
      <c r="AG8" s="407"/>
      <c r="AH8" s="318"/>
      <c r="AI8" s="408"/>
      <c r="AJ8" s="404"/>
      <c r="AK8" s="407"/>
      <c r="AL8" s="318"/>
      <c r="AM8" s="406"/>
      <c r="AN8" s="404"/>
      <c r="AO8" s="407"/>
      <c r="AP8" s="318"/>
      <c r="AQ8" s="408"/>
      <c r="AR8" s="404"/>
      <c r="AS8" s="407"/>
      <c r="AT8" s="318"/>
      <c r="AU8" s="406"/>
      <c r="AV8" s="404"/>
      <c r="AW8" s="407"/>
      <c r="AX8" s="318"/>
      <c r="AY8" s="398">
        <v>2</v>
      </c>
      <c r="AZ8" s="409"/>
      <c r="BA8" s="410" t="s">
        <v>165</v>
      </c>
    </row>
    <row r="9" spans="1:53" s="411" customFormat="1" ht="39" customHeight="1">
      <c r="A9" s="412" t="s">
        <v>182</v>
      </c>
      <c r="B9" s="413" t="s">
        <v>167</v>
      </c>
      <c r="C9" s="414" t="s">
        <v>46</v>
      </c>
      <c r="D9" s="415">
        <v>3</v>
      </c>
      <c r="E9" s="415">
        <f t="shared" si="0"/>
        <v>90</v>
      </c>
      <c r="F9" s="541">
        <f t="shared" si="1"/>
        <v>32</v>
      </c>
      <c r="G9" s="416"/>
      <c r="H9" s="415"/>
      <c r="I9" s="416">
        <f>M9*16+Q9*16</f>
        <v>32</v>
      </c>
      <c r="J9" s="541">
        <f t="shared" si="2"/>
        <v>58</v>
      </c>
      <c r="K9" s="417"/>
      <c r="L9" s="418"/>
      <c r="M9" s="419"/>
      <c r="N9" s="541"/>
      <c r="O9" s="417"/>
      <c r="P9" s="418"/>
      <c r="Q9" s="419">
        <v>2</v>
      </c>
      <c r="R9" s="586">
        <v>3</v>
      </c>
      <c r="S9" s="417"/>
      <c r="T9" s="418"/>
      <c r="U9" s="420"/>
      <c r="V9" s="632"/>
      <c r="W9" s="406"/>
      <c r="X9" s="406"/>
      <c r="Y9" s="421"/>
      <c r="Z9" s="318"/>
      <c r="AA9" s="406"/>
      <c r="AB9" s="406"/>
      <c r="AC9" s="421"/>
      <c r="AD9" s="318"/>
      <c r="AE9" s="422"/>
      <c r="AF9" s="423"/>
      <c r="AG9" s="424"/>
      <c r="AH9" s="91"/>
      <c r="AI9" s="422"/>
      <c r="AJ9" s="423"/>
      <c r="AK9" s="424"/>
      <c r="AL9" s="91"/>
      <c r="AM9" s="406"/>
      <c r="AN9" s="406"/>
      <c r="AO9" s="421"/>
      <c r="AP9" s="318"/>
      <c r="AQ9" s="422"/>
      <c r="AR9" s="423"/>
      <c r="AS9" s="424"/>
      <c r="AT9" s="91"/>
      <c r="AU9" s="406"/>
      <c r="AV9" s="406"/>
      <c r="AW9" s="421"/>
      <c r="AX9" s="318"/>
      <c r="AY9" s="415">
        <v>1</v>
      </c>
      <c r="AZ9" s="426"/>
      <c r="BA9" s="415"/>
    </row>
    <row r="10" spans="1:53" s="411" customFormat="1" ht="45" customHeight="1">
      <c r="A10" s="412" t="s">
        <v>183</v>
      </c>
      <c r="B10" s="427" t="s">
        <v>308</v>
      </c>
      <c r="C10" s="428" t="s">
        <v>140</v>
      </c>
      <c r="D10" s="429">
        <v>4</v>
      </c>
      <c r="E10" s="429">
        <f t="shared" si="0"/>
        <v>120</v>
      </c>
      <c r="F10" s="542">
        <f t="shared" si="1"/>
        <v>48</v>
      </c>
      <c r="G10" s="430">
        <v>16</v>
      </c>
      <c r="H10" s="429"/>
      <c r="I10" s="430">
        <v>32</v>
      </c>
      <c r="J10" s="542">
        <f t="shared" si="2"/>
        <v>72</v>
      </c>
      <c r="K10" s="431">
        <v>1</v>
      </c>
      <c r="L10" s="432"/>
      <c r="M10" s="433">
        <v>2</v>
      </c>
      <c r="N10" s="542">
        <v>4</v>
      </c>
      <c r="O10" s="431"/>
      <c r="P10" s="432"/>
      <c r="Q10" s="433"/>
      <c r="R10" s="587"/>
      <c r="S10" s="431"/>
      <c r="T10" s="432"/>
      <c r="U10" s="433"/>
      <c r="V10" s="633"/>
      <c r="W10" s="434"/>
      <c r="X10" s="423"/>
      <c r="Y10" s="424"/>
      <c r="Z10" s="91"/>
      <c r="AA10" s="434"/>
      <c r="AB10" s="423"/>
      <c r="AC10" s="424"/>
      <c r="AD10" s="91"/>
      <c r="AE10" s="422"/>
      <c r="AF10" s="423"/>
      <c r="AG10" s="424"/>
      <c r="AH10" s="91"/>
      <c r="AI10" s="422"/>
      <c r="AJ10" s="423"/>
      <c r="AK10" s="424"/>
      <c r="AL10" s="91"/>
      <c r="AM10" s="434"/>
      <c r="AN10" s="423"/>
      <c r="AO10" s="424"/>
      <c r="AP10" s="91"/>
      <c r="AQ10" s="422"/>
      <c r="AR10" s="423"/>
      <c r="AS10" s="424"/>
      <c r="AT10" s="91"/>
      <c r="AU10" s="434"/>
      <c r="AV10" s="423"/>
      <c r="AW10" s="424"/>
      <c r="AX10" s="91"/>
      <c r="AY10" s="435">
        <v>2</v>
      </c>
      <c r="AZ10" s="436"/>
      <c r="BA10" s="410" t="s">
        <v>165</v>
      </c>
    </row>
    <row r="11" spans="1:53" s="411" customFormat="1" ht="33" customHeight="1">
      <c r="A11" s="412" t="s">
        <v>184</v>
      </c>
      <c r="B11" s="437" t="s">
        <v>309</v>
      </c>
      <c r="C11" s="428" t="s">
        <v>140</v>
      </c>
      <c r="D11" s="436">
        <v>2</v>
      </c>
      <c r="E11" s="429">
        <f t="shared" si="0"/>
        <v>60</v>
      </c>
      <c r="F11" s="542">
        <f t="shared" si="1"/>
        <v>24</v>
      </c>
      <c r="G11" s="430">
        <v>16</v>
      </c>
      <c r="H11" s="429"/>
      <c r="I11" s="430">
        <v>8</v>
      </c>
      <c r="J11" s="542">
        <f t="shared" si="2"/>
        <v>36</v>
      </c>
      <c r="K11" s="431">
        <v>1</v>
      </c>
      <c r="L11" s="432"/>
      <c r="M11" s="438">
        <v>0.5</v>
      </c>
      <c r="N11" s="542">
        <v>2</v>
      </c>
      <c r="O11" s="431"/>
      <c r="P11" s="432"/>
      <c r="Q11" s="438"/>
      <c r="R11" s="587"/>
      <c r="S11" s="431"/>
      <c r="T11" s="432"/>
      <c r="U11" s="438"/>
      <c r="V11" s="633"/>
      <c r="W11" s="434"/>
      <c r="X11" s="423"/>
      <c r="Y11" s="424"/>
      <c r="Z11" s="91"/>
      <c r="AA11" s="434"/>
      <c r="AB11" s="423"/>
      <c r="AC11" s="424"/>
      <c r="AD11" s="91"/>
      <c r="AE11" s="434"/>
      <c r="AF11" s="423"/>
      <c r="AG11" s="424"/>
      <c r="AH11" s="91"/>
      <c r="AI11" s="422"/>
      <c r="AJ11" s="423"/>
      <c r="AK11" s="424"/>
      <c r="AL11" s="91"/>
      <c r="AM11" s="434"/>
      <c r="AN11" s="423"/>
      <c r="AO11" s="424"/>
      <c r="AP11" s="91"/>
      <c r="AQ11" s="422"/>
      <c r="AR11" s="423"/>
      <c r="AS11" s="424"/>
      <c r="AT11" s="91"/>
      <c r="AU11" s="434"/>
      <c r="AV11" s="423"/>
      <c r="AW11" s="424"/>
      <c r="AX11" s="91"/>
      <c r="AY11" s="439">
        <v>2</v>
      </c>
      <c r="AZ11" s="436"/>
      <c r="BA11" s="429"/>
    </row>
    <row r="12" spans="1:53" s="445" customFormat="1" ht="25.5" customHeight="1" thickBot="1">
      <c r="A12" s="440" t="s">
        <v>185</v>
      </c>
      <c r="B12" s="441" t="s">
        <v>168</v>
      </c>
      <c r="C12" s="442" t="s">
        <v>140</v>
      </c>
      <c r="D12" s="443">
        <v>5</v>
      </c>
      <c r="E12" s="415">
        <f t="shared" si="0"/>
        <v>150</v>
      </c>
      <c r="F12" s="541">
        <f t="shared" si="1"/>
        <v>64</v>
      </c>
      <c r="G12" s="416">
        <v>32</v>
      </c>
      <c r="H12" s="415"/>
      <c r="I12" s="416">
        <v>32</v>
      </c>
      <c r="J12" s="541">
        <f t="shared" si="2"/>
        <v>86</v>
      </c>
      <c r="K12" s="417"/>
      <c r="L12" s="418"/>
      <c r="M12" s="420"/>
      <c r="N12" s="541"/>
      <c r="O12" s="417"/>
      <c r="P12" s="418"/>
      <c r="Q12" s="420"/>
      <c r="R12" s="586"/>
      <c r="S12" s="417"/>
      <c r="T12" s="418"/>
      <c r="U12" s="420"/>
      <c r="V12" s="632"/>
      <c r="W12" s="417"/>
      <c r="X12" s="418"/>
      <c r="Y12" s="420"/>
      <c r="Z12" s="541"/>
      <c r="AA12" s="434"/>
      <c r="AB12" s="423"/>
      <c r="AC12" s="444"/>
      <c r="AD12" s="48"/>
      <c r="AE12" s="417">
        <v>2</v>
      </c>
      <c r="AF12" s="418"/>
      <c r="AG12" s="420">
        <v>2</v>
      </c>
      <c r="AH12" s="541">
        <v>5</v>
      </c>
      <c r="AI12" s="422"/>
      <c r="AJ12" s="423"/>
      <c r="AK12" s="424"/>
      <c r="AL12" s="91"/>
      <c r="AM12" s="434"/>
      <c r="AN12" s="423"/>
      <c r="AO12" s="424"/>
      <c r="AP12" s="91"/>
      <c r="AQ12" s="422"/>
      <c r="AR12" s="423"/>
      <c r="AS12" s="424"/>
      <c r="AT12" s="91"/>
      <c r="AU12" s="434"/>
      <c r="AV12" s="423"/>
      <c r="AW12" s="424"/>
      <c r="AX12" s="91"/>
      <c r="AY12" s="398">
        <v>3</v>
      </c>
      <c r="AZ12" s="426"/>
      <c r="BA12" s="415"/>
    </row>
    <row r="13" spans="1:53" s="411" customFormat="1" ht="48.75" customHeight="1" thickBot="1">
      <c r="A13" s="819" t="s">
        <v>115</v>
      </c>
      <c r="B13" s="820"/>
      <c r="C13" s="111"/>
      <c r="D13" s="115">
        <f>N13+R13+V13+Z13+AD13+AH13+AL13+AP13</f>
        <v>2</v>
      </c>
      <c r="E13" s="113">
        <f t="shared" ref="E13" si="3">D13*30</f>
        <v>60</v>
      </c>
      <c r="F13" s="113"/>
      <c r="G13" s="113"/>
      <c r="H13" s="113"/>
      <c r="I13" s="113"/>
      <c r="J13" s="113"/>
      <c r="K13" s="756">
        <f>1*'Вариативная часть РУП_Спец'!K10:M10</f>
        <v>0</v>
      </c>
      <c r="L13" s="757"/>
      <c r="M13" s="758"/>
      <c r="N13" s="113"/>
      <c r="O13" s="756">
        <v>1.5</v>
      </c>
      <c r="P13" s="757"/>
      <c r="Q13" s="758"/>
      <c r="R13" s="113">
        <v>2</v>
      </c>
      <c r="S13" s="756">
        <f>1*'Вариативная часть РУП_Спец'!S10:U10</f>
        <v>0</v>
      </c>
      <c r="T13" s="757"/>
      <c r="U13" s="758"/>
      <c r="V13" s="634">
        <f>1*'Вариативная часть РУП_Спец'!V10</f>
        <v>0</v>
      </c>
      <c r="W13" s="756">
        <f>1*'Вариативная часть РУП_Спец'!W10:Y10</f>
        <v>0</v>
      </c>
      <c r="X13" s="757"/>
      <c r="Y13" s="758"/>
      <c r="Z13" s="113">
        <f>1*'Вариативная часть РУП_Спец'!Z10</f>
        <v>0</v>
      </c>
      <c r="AA13" s="756">
        <f>1*'Вариативная часть РУП_Спец'!AA10:AC10</f>
        <v>0</v>
      </c>
      <c r="AB13" s="757"/>
      <c r="AC13" s="758"/>
      <c r="AD13" s="113">
        <f>1*'Вариативная часть РУП_Спец'!AD10</f>
        <v>0</v>
      </c>
      <c r="AE13" s="756">
        <f>1*'Вариативная часть РУП_Спец'!AE10:AG10</f>
        <v>0</v>
      </c>
      <c r="AF13" s="757"/>
      <c r="AG13" s="758"/>
      <c r="AH13" s="113">
        <f>1*'Вариативная часть РУП_Спец'!AH10</f>
        <v>0</v>
      </c>
      <c r="AI13" s="756">
        <f>1*'Вариативная часть РУП_Спец'!AI10:AK10</f>
        <v>0</v>
      </c>
      <c r="AJ13" s="757"/>
      <c r="AK13" s="758"/>
      <c r="AL13" s="113">
        <f>1*'Вариативная часть РУП_Спец'!AL10</f>
        <v>0</v>
      </c>
      <c r="AM13" s="756">
        <f>1*'Вариативная часть РУП_Спец'!AM10:AO10</f>
        <v>0</v>
      </c>
      <c r="AN13" s="757"/>
      <c r="AO13" s="758"/>
      <c r="AP13" s="113">
        <f>1*'Вариативная часть РУП_Спец'!AP10</f>
        <v>0</v>
      </c>
      <c r="AQ13" s="756">
        <f>1*'Вариативная часть РУП_Спец'!AQ10:AS10</f>
        <v>0</v>
      </c>
      <c r="AR13" s="757"/>
      <c r="AS13" s="758"/>
      <c r="AT13" s="113">
        <f>1*'Вариативная часть РУП_Спец'!AT10</f>
        <v>0</v>
      </c>
      <c r="AU13" s="756">
        <f>1*'Вариативная часть РУП_Спец'!AU10:AW10</f>
        <v>0</v>
      </c>
      <c r="AV13" s="757"/>
      <c r="AW13" s="758"/>
      <c r="AX13" s="113">
        <f>1*'Вариативная часть РУП_Спец'!AX10</f>
        <v>0</v>
      </c>
      <c r="AY13" s="113"/>
      <c r="AZ13" s="112"/>
      <c r="BA13" s="115"/>
    </row>
    <row r="14" spans="1:53" s="392" customFormat="1" ht="46.5" customHeight="1" thickBot="1">
      <c r="A14" s="448"/>
      <c r="B14" s="449" t="s">
        <v>186</v>
      </c>
      <c r="C14" s="393"/>
      <c r="D14" s="447">
        <f>D7+D13</f>
        <v>20</v>
      </c>
      <c r="E14" s="447">
        <f>E7+E13</f>
        <v>600</v>
      </c>
      <c r="F14" s="40">
        <f>SUM(F8:F13)</f>
        <v>216</v>
      </c>
      <c r="G14" s="446">
        <f>SUM(G8:G13)</f>
        <v>64</v>
      </c>
      <c r="H14" s="446">
        <f>SUM(H8:H13)</f>
        <v>0</v>
      </c>
      <c r="I14" s="446">
        <f>SUM(I8:I13)</f>
        <v>152</v>
      </c>
      <c r="J14" s="40">
        <f>SUM(J8:J13)</f>
        <v>324</v>
      </c>
      <c r="K14" s="743">
        <f>K7+K13</f>
        <v>7.5</v>
      </c>
      <c r="L14" s="743"/>
      <c r="M14" s="744"/>
      <c r="N14" s="40">
        <f>N7+N13</f>
        <v>10</v>
      </c>
      <c r="O14" s="743">
        <f>O7+O13</f>
        <v>3.5</v>
      </c>
      <c r="P14" s="743"/>
      <c r="Q14" s="744"/>
      <c r="R14" s="115">
        <f>R7+R13</f>
        <v>5</v>
      </c>
      <c r="S14" s="743">
        <f>S7+S13</f>
        <v>0</v>
      </c>
      <c r="T14" s="743"/>
      <c r="U14" s="744"/>
      <c r="V14" s="630">
        <f>V7+V13</f>
        <v>0</v>
      </c>
      <c r="W14" s="743">
        <f>W7+W13</f>
        <v>0</v>
      </c>
      <c r="X14" s="743"/>
      <c r="Y14" s="744"/>
      <c r="Z14" s="40">
        <f>Z7+Z13</f>
        <v>0</v>
      </c>
      <c r="AA14" s="743">
        <f>AA7+AA13</f>
        <v>0</v>
      </c>
      <c r="AB14" s="743"/>
      <c r="AC14" s="744"/>
      <c r="AD14" s="40">
        <f>AD7+AD13</f>
        <v>0</v>
      </c>
      <c r="AE14" s="743">
        <f>AE7+AE13</f>
        <v>4</v>
      </c>
      <c r="AF14" s="743"/>
      <c r="AG14" s="744"/>
      <c r="AH14" s="40">
        <f>AH7+AH13</f>
        <v>5</v>
      </c>
      <c r="AI14" s="743">
        <f>AI7+AI13</f>
        <v>0</v>
      </c>
      <c r="AJ14" s="743"/>
      <c r="AK14" s="744"/>
      <c r="AL14" s="40">
        <f>AL7+AL13</f>
        <v>0</v>
      </c>
      <c r="AM14" s="743">
        <f>AM7+AM13</f>
        <v>0</v>
      </c>
      <c r="AN14" s="743"/>
      <c r="AO14" s="744"/>
      <c r="AP14" s="40">
        <f>AP7+AP13</f>
        <v>0</v>
      </c>
      <c r="AQ14" s="743">
        <f>AQ7+AQ13</f>
        <v>0</v>
      </c>
      <c r="AR14" s="743"/>
      <c r="AS14" s="744"/>
      <c r="AT14" s="40">
        <f>AT7+AT13</f>
        <v>0</v>
      </c>
      <c r="AU14" s="743">
        <f>AU7+AU13</f>
        <v>0</v>
      </c>
      <c r="AV14" s="743"/>
      <c r="AW14" s="744"/>
      <c r="AX14" s="40">
        <f>AX7+AX13</f>
        <v>0</v>
      </c>
      <c r="AY14" s="450"/>
      <c r="AZ14" s="450"/>
      <c r="BA14" s="446"/>
    </row>
    <row r="15" spans="1:53" s="569" customFormat="1" ht="21.75" customHeight="1" thickBot="1">
      <c r="A15" s="568" t="s">
        <v>187</v>
      </c>
      <c r="B15" s="809" t="s">
        <v>116</v>
      </c>
      <c r="C15" s="810"/>
      <c r="D15" s="810"/>
      <c r="E15" s="810"/>
      <c r="F15" s="810"/>
      <c r="G15" s="810"/>
      <c r="H15" s="810"/>
      <c r="I15" s="810"/>
      <c r="J15" s="810"/>
      <c r="K15" s="810"/>
      <c r="L15" s="810"/>
      <c r="M15" s="810"/>
      <c r="N15" s="810"/>
      <c r="O15" s="810"/>
      <c r="P15" s="810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0"/>
      <c r="AD15" s="810"/>
      <c r="AE15" s="810"/>
      <c r="AF15" s="810"/>
      <c r="AG15" s="810"/>
      <c r="AH15" s="810"/>
      <c r="AI15" s="810"/>
      <c r="AJ15" s="810"/>
      <c r="AK15" s="810"/>
      <c r="AL15" s="810"/>
      <c r="AM15" s="810"/>
      <c r="AN15" s="810"/>
      <c r="AO15" s="810"/>
      <c r="AP15" s="810"/>
      <c r="AQ15" s="810"/>
      <c r="AR15" s="810"/>
      <c r="AS15" s="810"/>
      <c r="AT15" s="810"/>
      <c r="AU15" s="810"/>
      <c r="AV15" s="810"/>
      <c r="AW15" s="810"/>
      <c r="AX15" s="810"/>
      <c r="AY15" s="810"/>
      <c r="AZ15" s="810"/>
      <c r="BA15" s="811"/>
    </row>
    <row r="16" spans="1:53" s="569" customFormat="1" ht="21.95" customHeight="1" thickBot="1">
      <c r="A16" s="780" t="s">
        <v>139</v>
      </c>
      <c r="B16" s="781"/>
      <c r="C16" s="39"/>
      <c r="D16" s="39">
        <f>SUM(D17:D19)</f>
        <v>15</v>
      </c>
      <c r="E16" s="39">
        <f t="shared" ref="E16:E21" si="4">D16*30</f>
        <v>450</v>
      </c>
      <c r="F16" s="57"/>
      <c r="G16" s="39"/>
      <c r="H16" s="39"/>
      <c r="I16" s="39"/>
      <c r="J16" s="316"/>
      <c r="K16" s="745">
        <f>SUM(K17:M19)</f>
        <v>12</v>
      </c>
      <c r="L16" s="746"/>
      <c r="M16" s="747"/>
      <c r="N16" s="40">
        <f>SUM(N17:N19)</f>
        <v>15</v>
      </c>
      <c r="O16" s="748">
        <f>SUM(O17:Q19)</f>
        <v>0</v>
      </c>
      <c r="P16" s="749"/>
      <c r="Q16" s="750"/>
      <c r="R16" s="115">
        <f>SUM(R17:R19)</f>
        <v>0</v>
      </c>
      <c r="S16" s="745">
        <f>SUM(S17:U19)</f>
        <v>0</v>
      </c>
      <c r="T16" s="746"/>
      <c r="U16" s="747"/>
      <c r="V16" s="630">
        <f>SUM(V17:V19)</f>
        <v>0</v>
      </c>
      <c r="W16" s="745">
        <f>SUM(W17:Y19)</f>
        <v>0</v>
      </c>
      <c r="X16" s="746"/>
      <c r="Y16" s="747"/>
      <c r="Z16" s="40">
        <f>SUM(Z17:Z19)</f>
        <v>0</v>
      </c>
      <c r="AA16" s="745">
        <f>SUM(AA17:AC19)</f>
        <v>0</v>
      </c>
      <c r="AB16" s="746"/>
      <c r="AC16" s="747"/>
      <c r="AD16" s="40">
        <f>SUM(AD17:AD19)</f>
        <v>0</v>
      </c>
      <c r="AE16" s="745">
        <f>SUM(AE17:AG19)</f>
        <v>0</v>
      </c>
      <c r="AF16" s="746"/>
      <c r="AG16" s="747"/>
      <c r="AH16" s="40">
        <f>SUM(AH17:AH19)</f>
        <v>0</v>
      </c>
      <c r="AI16" s="745">
        <f>SUM(AI17:AK19)</f>
        <v>0</v>
      </c>
      <c r="AJ16" s="746"/>
      <c r="AK16" s="747"/>
      <c r="AL16" s="40">
        <f>SUM(AL17:AL19)</f>
        <v>0</v>
      </c>
      <c r="AM16" s="745">
        <f>SUM(AM17:AO19)</f>
        <v>0</v>
      </c>
      <c r="AN16" s="746"/>
      <c r="AO16" s="747"/>
      <c r="AP16" s="40">
        <f>SUM(AP17:AP19)</f>
        <v>0</v>
      </c>
      <c r="AQ16" s="745">
        <f>SUM(AQ17:AS19)</f>
        <v>0</v>
      </c>
      <c r="AR16" s="746"/>
      <c r="AS16" s="747"/>
      <c r="AT16" s="40">
        <f>SUM(AT17:AT19)</f>
        <v>0</v>
      </c>
      <c r="AU16" s="745">
        <f>SUM(AU17:AW19)</f>
        <v>0</v>
      </c>
      <c r="AV16" s="746"/>
      <c r="AW16" s="747"/>
      <c r="AX16" s="40">
        <f>SUM(AX17:AX19)</f>
        <v>0</v>
      </c>
      <c r="AY16" s="39"/>
      <c r="AZ16" s="56"/>
      <c r="BA16" s="39"/>
    </row>
    <row r="17" spans="1:53" s="456" customFormat="1" ht="24" customHeight="1">
      <c r="A17" s="451" t="s">
        <v>188</v>
      </c>
      <c r="B17" s="396" t="s">
        <v>171</v>
      </c>
      <c r="C17" s="452" t="s">
        <v>143</v>
      </c>
      <c r="D17" s="453">
        <v>5</v>
      </c>
      <c r="E17" s="421">
        <f t="shared" si="4"/>
        <v>150</v>
      </c>
      <c r="F17" s="564">
        <f>G17+H17+I17</f>
        <v>64</v>
      </c>
      <c r="G17" s="453">
        <v>32</v>
      </c>
      <c r="H17" s="453"/>
      <c r="I17" s="453">
        <v>32</v>
      </c>
      <c r="J17" s="381">
        <f>E17-F17</f>
        <v>86</v>
      </c>
      <c r="K17" s="406">
        <v>2</v>
      </c>
      <c r="L17" s="404"/>
      <c r="M17" s="407">
        <v>2</v>
      </c>
      <c r="N17" s="318">
        <v>5</v>
      </c>
      <c r="O17" s="406"/>
      <c r="P17" s="404"/>
      <c r="Q17" s="407"/>
      <c r="R17" s="588"/>
      <c r="S17" s="406"/>
      <c r="T17" s="404"/>
      <c r="U17" s="407"/>
      <c r="V17" s="635"/>
      <c r="W17" s="403"/>
      <c r="X17" s="404"/>
      <c r="Y17" s="405"/>
      <c r="Z17" s="318"/>
      <c r="AA17" s="406"/>
      <c r="AB17" s="404"/>
      <c r="AC17" s="407"/>
      <c r="AD17" s="318"/>
      <c r="AE17" s="408"/>
      <c r="AF17" s="404"/>
      <c r="AG17" s="407"/>
      <c r="AH17" s="318"/>
      <c r="AI17" s="408"/>
      <c r="AJ17" s="404"/>
      <c r="AK17" s="407"/>
      <c r="AL17" s="318"/>
      <c r="AM17" s="406"/>
      <c r="AN17" s="404"/>
      <c r="AO17" s="407"/>
      <c r="AP17" s="318"/>
      <c r="AQ17" s="408"/>
      <c r="AR17" s="404"/>
      <c r="AS17" s="407"/>
      <c r="AT17" s="318"/>
      <c r="AU17" s="406"/>
      <c r="AV17" s="404"/>
      <c r="AW17" s="407"/>
      <c r="AX17" s="318"/>
      <c r="AY17" s="454">
        <v>1</v>
      </c>
      <c r="AZ17" s="455"/>
      <c r="BA17" s="454"/>
    </row>
    <row r="18" spans="1:53" s="456" customFormat="1" ht="25.5" customHeight="1">
      <c r="A18" s="451" t="s">
        <v>189</v>
      </c>
      <c r="B18" s="457" t="s">
        <v>172</v>
      </c>
      <c r="C18" s="458" t="s">
        <v>144</v>
      </c>
      <c r="D18" s="425">
        <v>5</v>
      </c>
      <c r="E18" s="459">
        <f t="shared" si="4"/>
        <v>150</v>
      </c>
      <c r="F18" s="565">
        <f>G18+H18+I18</f>
        <v>64</v>
      </c>
      <c r="G18" s="425">
        <v>32</v>
      </c>
      <c r="H18" s="425">
        <v>16</v>
      </c>
      <c r="I18" s="425">
        <v>16</v>
      </c>
      <c r="J18" s="382">
        <f>E18-F18</f>
        <v>86</v>
      </c>
      <c r="K18" s="434">
        <v>2</v>
      </c>
      <c r="L18" s="423">
        <v>1</v>
      </c>
      <c r="M18" s="424">
        <v>1</v>
      </c>
      <c r="N18" s="91">
        <v>5</v>
      </c>
      <c r="O18" s="434"/>
      <c r="P18" s="423"/>
      <c r="Q18" s="424"/>
      <c r="R18" s="589"/>
      <c r="S18" s="408"/>
      <c r="T18" s="406"/>
      <c r="U18" s="461"/>
      <c r="V18" s="635"/>
      <c r="W18" s="406"/>
      <c r="X18" s="406"/>
      <c r="Y18" s="421"/>
      <c r="Z18" s="318"/>
      <c r="AA18" s="406"/>
      <c r="AB18" s="406"/>
      <c r="AC18" s="421"/>
      <c r="AD18" s="318"/>
      <c r="AE18" s="422"/>
      <c r="AF18" s="423"/>
      <c r="AG18" s="424"/>
      <c r="AH18" s="91"/>
      <c r="AI18" s="422"/>
      <c r="AJ18" s="423"/>
      <c r="AK18" s="424"/>
      <c r="AL18" s="91"/>
      <c r="AM18" s="406"/>
      <c r="AN18" s="406"/>
      <c r="AO18" s="421"/>
      <c r="AP18" s="318"/>
      <c r="AQ18" s="422"/>
      <c r="AR18" s="423"/>
      <c r="AS18" s="424"/>
      <c r="AT18" s="91"/>
      <c r="AU18" s="406"/>
      <c r="AV18" s="406"/>
      <c r="AW18" s="421"/>
      <c r="AX18" s="318"/>
      <c r="AY18" s="454">
        <v>1</v>
      </c>
      <c r="AZ18" s="462"/>
      <c r="BA18" s="463"/>
    </row>
    <row r="19" spans="1:53" s="456" customFormat="1" ht="35.25" customHeight="1" thickBot="1">
      <c r="A19" s="451" t="s">
        <v>190</v>
      </c>
      <c r="B19" s="464" t="s">
        <v>173</v>
      </c>
      <c r="C19" s="465" t="s">
        <v>266</v>
      </c>
      <c r="D19" s="466">
        <v>5</v>
      </c>
      <c r="E19" s="467">
        <f t="shared" si="4"/>
        <v>150</v>
      </c>
      <c r="F19" s="566">
        <f>G19+H19+I19</f>
        <v>64</v>
      </c>
      <c r="G19" s="466">
        <v>32</v>
      </c>
      <c r="H19" s="466"/>
      <c r="I19" s="466">
        <v>32</v>
      </c>
      <c r="J19" s="383">
        <f>E19-F19</f>
        <v>86</v>
      </c>
      <c r="K19" s="468">
        <v>2</v>
      </c>
      <c r="L19" s="469"/>
      <c r="M19" s="470">
        <v>2</v>
      </c>
      <c r="N19" s="324">
        <v>5</v>
      </c>
      <c r="O19" s="582"/>
      <c r="P19" s="469"/>
      <c r="Q19" s="583"/>
      <c r="R19" s="590"/>
      <c r="S19" s="468"/>
      <c r="T19" s="469"/>
      <c r="U19" s="470"/>
      <c r="V19" s="636"/>
      <c r="W19" s="468"/>
      <c r="X19" s="469"/>
      <c r="Y19" s="470"/>
      <c r="Z19" s="324"/>
      <c r="AA19" s="468"/>
      <c r="AB19" s="469"/>
      <c r="AC19" s="470"/>
      <c r="AD19" s="324"/>
      <c r="AE19" s="471"/>
      <c r="AF19" s="469"/>
      <c r="AG19" s="470"/>
      <c r="AH19" s="324"/>
      <c r="AI19" s="471"/>
      <c r="AJ19" s="469"/>
      <c r="AK19" s="470"/>
      <c r="AL19" s="324"/>
      <c r="AM19" s="468"/>
      <c r="AN19" s="469"/>
      <c r="AO19" s="470"/>
      <c r="AP19" s="324"/>
      <c r="AQ19" s="471"/>
      <c r="AR19" s="469"/>
      <c r="AS19" s="470"/>
      <c r="AT19" s="324"/>
      <c r="AU19" s="468"/>
      <c r="AV19" s="469"/>
      <c r="AW19" s="470"/>
      <c r="AX19" s="324"/>
      <c r="AY19" s="454">
        <v>1</v>
      </c>
      <c r="AZ19" s="472"/>
      <c r="BA19" s="473"/>
    </row>
    <row r="20" spans="1:53" s="571" customFormat="1" ht="45.75" customHeight="1" thickBot="1">
      <c r="A20" s="780" t="s">
        <v>115</v>
      </c>
      <c r="B20" s="781"/>
      <c r="C20" s="97"/>
      <c r="D20" s="40">
        <f>'Вариативная часть РУП_Спец'!D16</f>
        <v>25</v>
      </c>
      <c r="E20" s="39">
        <f t="shared" si="4"/>
        <v>750</v>
      </c>
      <c r="F20" s="57"/>
      <c r="G20" s="39"/>
      <c r="H20" s="39"/>
      <c r="I20" s="39"/>
      <c r="J20" s="57"/>
      <c r="K20" s="753">
        <f>'Вариативная часть РУП_Спец'!K16:M16</f>
        <v>0</v>
      </c>
      <c r="L20" s="754"/>
      <c r="M20" s="755"/>
      <c r="N20" s="39">
        <f>'Вариативная часть РУП_Спец'!N16</f>
        <v>0</v>
      </c>
      <c r="O20" s="756">
        <f>'Вариативная часть РУП_Спец'!O16:Q16</f>
        <v>12</v>
      </c>
      <c r="P20" s="757"/>
      <c r="Q20" s="758"/>
      <c r="R20" s="113">
        <f>'Вариативная часть РУП_Спец'!R16</f>
        <v>15</v>
      </c>
      <c r="S20" s="753">
        <f>'Вариативная часть РУП_Спец'!S16:U16</f>
        <v>4</v>
      </c>
      <c r="T20" s="754"/>
      <c r="U20" s="755"/>
      <c r="V20" s="634">
        <f>'Вариативная часть РУП_Спец'!V16</f>
        <v>5</v>
      </c>
      <c r="W20" s="753">
        <f>'Вариативная часть РУП_Спец'!W16:Y16</f>
        <v>4</v>
      </c>
      <c r="X20" s="754"/>
      <c r="Y20" s="755"/>
      <c r="Z20" s="39">
        <f>'Вариативная часть РУП_Спец'!Z16</f>
        <v>5</v>
      </c>
      <c r="AA20" s="753">
        <f>'Вариативная часть РУП_Спец'!AA16:AC16</f>
        <v>0</v>
      </c>
      <c r="AB20" s="754"/>
      <c r="AC20" s="755"/>
      <c r="AD20" s="39">
        <f>'Вариативная часть РУП_Спец'!AD16</f>
        <v>0</v>
      </c>
      <c r="AE20" s="753">
        <f>'Вариативная часть РУП_Спец'!AE16:AG16</f>
        <v>0</v>
      </c>
      <c r="AF20" s="754"/>
      <c r="AG20" s="755"/>
      <c r="AH20" s="39">
        <f>'Вариативная часть РУП_Спец'!AH16</f>
        <v>0</v>
      </c>
      <c r="AI20" s="753">
        <f>'Вариативная часть РУП_Спец'!AI16:AK16</f>
        <v>0</v>
      </c>
      <c r="AJ20" s="754"/>
      <c r="AK20" s="755"/>
      <c r="AL20" s="39">
        <f>'Вариативная часть РУП_Спец'!AL16</f>
        <v>0</v>
      </c>
      <c r="AM20" s="753">
        <f>'Вариативная часть РУП_Спец'!AM16:AO16</f>
        <v>0</v>
      </c>
      <c r="AN20" s="754"/>
      <c r="AO20" s="755"/>
      <c r="AP20" s="39">
        <f>'Вариативная часть РУП_Спец'!AP16</f>
        <v>0</v>
      </c>
      <c r="AQ20" s="753">
        <f>1*'Вариативная часть РУП_Спец'!AQ13:AS13</f>
        <v>0</v>
      </c>
      <c r="AR20" s="754"/>
      <c r="AS20" s="755"/>
      <c r="AT20" s="39">
        <f>1*'Вариативная часть РУП_Спец'!AT13</f>
        <v>0</v>
      </c>
      <c r="AU20" s="753">
        <f>1*'Вариативная часть РУП_Спец'!AU13:AW13</f>
        <v>0</v>
      </c>
      <c r="AV20" s="754"/>
      <c r="AW20" s="755"/>
      <c r="AX20" s="39">
        <f>1*'Вариативная часть РУП_Спец'!AX13</f>
        <v>0</v>
      </c>
      <c r="AY20" s="39"/>
      <c r="AZ20" s="55"/>
      <c r="BA20" s="40"/>
    </row>
    <row r="21" spans="1:53" s="476" customFormat="1" ht="42.75" customHeight="1" thickBot="1">
      <c r="A21" s="448"/>
      <c r="B21" s="449" t="s">
        <v>191</v>
      </c>
      <c r="C21" s="393"/>
      <c r="D21" s="447">
        <f>D16+D20</f>
        <v>40</v>
      </c>
      <c r="E21" s="474">
        <f t="shared" si="4"/>
        <v>1200</v>
      </c>
      <c r="F21" s="310"/>
      <c r="G21" s="475"/>
      <c r="H21" s="475"/>
      <c r="I21" s="475"/>
      <c r="J21" s="79"/>
      <c r="K21" s="752">
        <f>K16+K20</f>
        <v>12</v>
      </c>
      <c r="L21" s="743"/>
      <c r="M21" s="744"/>
      <c r="N21" s="55">
        <f>N16+N20</f>
        <v>15</v>
      </c>
      <c r="O21" s="752">
        <f>O16+O20</f>
        <v>12</v>
      </c>
      <c r="P21" s="743"/>
      <c r="Q21" s="744"/>
      <c r="R21" s="112">
        <f>R16+R20</f>
        <v>15</v>
      </c>
      <c r="S21" s="752">
        <f>S16+S20</f>
        <v>4</v>
      </c>
      <c r="T21" s="743"/>
      <c r="U21" s="744"/>
      <c r="V21" s="637">
        <f>V16+V20</f>
        <v>5</v>
      </c>
      <c r="W21" s="752">
        <f>W16+W20</f>
        <v>4</v>
      </c>
      <c r="X21" s="743"/>
      <c r="Y21" s="744"/>
      <c r="Z21" s="55">
        <f>Z16+Z20</f>
        <v>5</v>
      </c>
      <c r="AA21" s="752">
        <f>AA16+AA20</f>
        <v>0</v>
      </c>
      <c r="AB21" s="743"/>
      <c r="AC21" s="744"/>
      <c r="AD21" s="55">
        <f>AD16+AD20</f>
        <v>0</v>
      </c>
      <c r="AE21" s="752">
        <f>AE16+AE20</f>
        <v>0</v>
      </c>
      <c r="AF21" s="743"/>
      <c r="AG21" s="744"/>
      <c r="AH21" s="55">
        <f>AH16+AH20</f>
        <v>0</v>
      </c>
      <c r="AI21" s="752">
        <f>AI16+AI20</f>
        <v>0</v>
      </c>
      <c r="AJ21" s="743"/>
      <c r="AK21" s="744"/>
      <c r="AL21" s="55">
        <f>AL16+AL20</f>
        <v>0</v>
      </c>
      <c r="AM21" s="752">
        <f>AM16+AM20</f>
        <v>0</v>
      </c>
      <c r="AN21" s="743"/>
      <c r="AO21" s="744"/>
      <c r="AP21" s="55">
        <f>AP16+AP20</f>
        <v>0</v>
      </c>
      <c r="AQ21" s="752">
        <f>AQ16+AQ20</f>
        <v>0</v>
      </c>
      <c r="AR21" s="743"/>
      <c r="AS21" s="744"/>
      <c r="AT21" s="55">
        <f>AT16+AT20</f>
        <v>0</v>
      </c>
      <c r="AU21" s="752">
        <f>AU16+AU20</f>
        <v>0</v>
      </c>
      <c r="AV21" s="743"/>
      <c r="AW21" s="744"/>
      <c r="AX21" s="55">
        <f>AX16+AX20</f>
        <v>0</v>
      </c>
      <c r="AY21" s="447"/>
      <c r="AZ21" s="447"/>
      <c r="BA21" s="446"/>
    </row>
    <row r="22" spans="1:53" s="567" customFormat="1" ht="23.25" customHeight="1" thickBot="1">
      <c r="A22" s="570" t="s">
        <v>192</v>
      </c>
      <c r="B22" s="809" t="s">
        <v>53</v>
      </c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810"/>
      <c r="AF22" s="810"/>
      <c r="AG22" s="810"/>
      <c r="AH22" s="810"/>
      <c r="AI22" s="810"/>
      <c r="AJ22" s="810"/>
      <c r="AK22" s="810"/>
      <c r="AL22" s="810"/>
      <c r="AM22" s="810"/>
      <c r="AN22" s="810"/>
      <c r="AO22" s="810"/>
      <c r="AP22" s="810"/>
      <c r="AQ22" s="810"/>
      <c r="AR22" s="810"/>
      <c r="AS22" s="810"/>
      <c r="AT22" s="810"/>
      <c r="AU22" s="810"/>
      <c r="AV22" s="810"/>
      <c r="AW22" s="810"/>
      <c r="AX22" s="810"/>
      <c r="AY22" s="810"/>
      <c r="AZ22" s="810"/>
      <c r="BA22" s="811"/>
    </row>
    <row r="23" spans="1:53" s="567" customFormat="1" ht="21.95" customHeight="1" thickBot="1">
      <c r="A23" s="780" t="s">
        <v>139</v>
      </c>
      <c r="B23" s="781"/>
      <c r="C23" s="39"/>
      <c r="D23" s="56">
        <f>SUM(D24:D37)</f>
        <v>65</v>
      </c>
      <c r="E23" s="39">
        <f>D23*30</f>
        <v>1950</v>
      </c>
      <c r="F23" s="39"/>
      <c r="G23" s="57"/>
      <c r="H23" s="39"/>
      <c r="I23" s="39"/>
      <c r="J23" s="39"/>
      <c r="K23" s="745">
        <f>SUM(K24:M37)</f>
        <v>4</v>
      </c>
      <c r="L23" s="746"/>
      <c r="M23" s="747"/>
      <c r="N23" s="59">
        <f>SUM(N24:N37)</f>
        <v>5</v>
      </c>
      <c r="O23" s="748">
        <f>SUM(O24:Q37)</f>
        <v>4</v>
      </c>
      <c r="P23" s="749"/>
      <c r="Q23" s="750"/>
      <c r="R23" s="591">
        <f>SUM(R24:R37)</f>
        <v>5</v>
      </c>
      <c r="S23" s="745">
        <f>SUM(S24:U37)</f>
        <v>12</v>
      </c>
      <c r="T23" s="746"/>
      <c r="U23" s="746"/>
      <c r="V23" s="638">
        <f>SUM(V24:V37)</f>
        <v>15</v>
      </c>
      <c r="W23" s="746">
        <f>SUM(W24:Y37)</f>
        <v>12</v>
      </c>
      <c r="X23" s="746"/>
      <c r="Y23" s="746"/>
      <c r="Z23" s="59">
        <f>SUM(Z24:Z37)</f>
        <v>15</v>
      </c>
      <c r="AA23" s="746">
        <f>SUM(AA24:AC37)</f>
        <v>20</v>
      </c>
      <c r="AB23" s="746"/>
      <c r="AC23" s="747"/>
      <c r="AD23" s="59">
        <f>SUM(AD24:AD37)</f>
        <v>25</v>
      </c>
      <c r="AE23" s="745">
        <f>SUM(AE24:AG37)</f>
        <v>4</v>
      </c>
      <c r="AF23" s="746"/>
      <c r="AG23" s="746"/>
      <c r="AH23" s="59">
        <f>SUM(AH24:AH37)</f>
        <v>5</v>
      </c>
      <c r="AI23" s="746">
        <f>SUM(AI24:AK37)</f>
        <v>0</v>
      </c>
      <c r="AJ23" s="746"/>
      <c r="AK23" s="747"/>
      <c r="AL23" s="59">
        <f>SUM(AL24:AL37)</f>
        <v>0</v>
      </c>
      <c r="AM23" s="745">
        <f>SUM(AM24:AO37)</f>
        <v>0</v>
      </c>
      <c r="AN23" s="746"/>
      <c r="AO23" s="747"/>
      <c r="AP23" s="59">
        <f>SUM(AP24:AP37)</f>
        <v>0</v>
      </c>
      <c r="AQ23" s="745">
        <f>SUM(AQ24:AS37)</f>
        <v>0</v>
      </c>
      <c r="AR23" s="746"/>
      <c r="AS23" s="747"/>
      <c r="AT23" s="59">
        <f>SUM(AT24:AT37)</f>
        <v>0</v>
      </c>
      <c r="AU23" s="745">
        <f>SUM(AU24:AW37)</f>
        <v>0</v>
      </c>
      <c r="AV23" s="746"/>
      <c r="AW23" s="747"/>
      <c r="AX23" s="59">
        <f>SUM(AX24:AX37)</f>
        <v>0</v>
      </c>
      <c r="AY23" s="39"/>
      <c r="AZ23" s="56"/>
      <c r="BA23" s="39"/>
    </row>
    <row r="24" spans="1:53" s="60" customFormat="1" ht="23.25" customHeight="1">
      <c r="A24" s="47" t="s">
        <v>387</v>
      </c>
      <c r="B24" s="47" t="s">
        <v>386</v>
      </c>
      <c r="C24" s="606" t="s">
        <v>348</v>
      </c>
      <c r="D24" s="333">
        <v>5</v>
      </c>
      <c r="E24" s="312">
        <f>D24*30</f>
        <v>150</v>
      </c>
      <c r="F24" s="318">
        <v>64</v>
      </c>
      <c r="G24" s="311">
        <v>32</v>
      </c>
      <c r="H24" s="312">
        <v>32</v>
      </c>
      <c r="I24" s="311"/>
      <c r="J24" s="318">
        <f>E24-F24</f>
        <v>86</v>
      </c>
      <c r="K24" s="334">
        <v>2</v>
      </c>
      <c r="L24" s="335">
        <v>2</v>
      </c>
      <c r="M24" s="336"/>
      <c r="N24" s="553">
        <v>5</v>
      </c>
      <c r="O24" s="334"/>
      <c r="P24" s="335"/>
      <c r="Q24" s="337"/>
      <c r="R24" s="553"/>
      <c r="S24" s="334"/>
      <c r="T24" s="335"/>
      <c r="U24" s="337"/>
      <c r="V24" s="639"/>
      <c r="W24" s="334"/>
      <c r="X24" s="335"/>
      <c r="Y24" s="337"/>
      <c r="Z24" s="624"/>
      <c r="AA24" s="334"/>
      <c r="AB24" s="335"/>
      <c r="AC24" s="337"/>
      <c r="AD24" s="557"/>
      <c r="AE24" s="338"/>
      <c r="AF24" s="335"/>
      <c r="AG24" s="337"/>
      <c r="AH24" s="624"/>
      <c r="AI24" s="334"/>
      <c r="AJ24" s="335"/>
      <c r="AK24" s="337"/>
      <c r="AL24" s="557"/>
      <c r="AM24" s="339"/>
      <c r="AN24" s="361"/>
      <c r="AO24" s="340"/>
      <c r="AP24" s="318"/>
      <c r="AQ24" s="605"/>
      <c r="AR24" s="604"/>
      <c r="AS24" s="340"/>
      <c r="AT24" s="603"/>
      <c r="AU24" s="339"/>
      <c r="AV24" s="361"/>
      <c r="AW24" s="340"/>
      <c r="AX24" s="318"/>
      <c r="AY24" s="119">
        <v>1</v>
      </c>
      <c r="AZ24" s="333"/>
      <c r="BA24" s="312"/>
    </row>
    <row r="25" spans="1:53" s="411" customFormat="1" ht="40.5">
      <c r="A25" s="477" t="s">
        <v>388</v>
      </c>
      <c r="B25" s="608" t="s">
        <v>339</v>
      </c>
      <c r="C25" s="62" t="s">
        <v>340</v>
      </c>
      <c r="D25" s="460">
        <v>5</v>
      </c>
      <c r="E25" s="453">
        <f t="shared" ref="E25" si="5">D25*30</f>
        <v>150</v>
      </c>
      <c r="F25" s="318">
        <f t="shared" ref="F25" si="6">G25+H25+I25</f>
        <v>0</v>
      </c>
      <c r="G25" s="459"/>
      <c r="H25" s="425"/>
      <c r="I25" s="459"/>
      <c r="J25" s="318">
        <f t="shared" ref="J25" si="7">E25-F25</f>
        <v>150</v>
      </c>
      <c r="K25" s="417"/>
      <c r="L25" s="418"/>
      <c r="M25" s="420"/>
      <c r="N25" s="541"/>
      <c r="O25" s="417">
        <v>2</v>
      </c>
      <c r="P25" s="418">
        <v>2</v>
      </c>
      <c r="Q25" s="420"/>
      <c r="R25" s="586">
        <v>5</v>
      </c>
      <c r="S25" s="417"/>
      <c r="T25" s="418"/>
      <c r="U25" s="420"/>
      <c r="V25" s="640"/>
      <c r="W25" s="417"/>
      <c r="X25" s="418"/>
      <c r="Y25" s="420"/>
      <c r="Z25" s="625"/>
      <c r="AA25" s="417"/>
      <c r="AB25" s="418"/>
      <c r="AC25" s="420"/>
      <c r="AD25" s="541"/>
      <c r="AE25" s="478"/>
      <c r="AF25" s="418"/>
      <c r="AG25" s="420"/>
      <c r="AH25" s="625"/>
      <c r="AI25" s="434"/>
      <c r="AJ25" s="423"/>
      <c r="AK25" s="424"/>
      <c r="AL25" s="91"/>
      <c r="AM25" s="434"/>
      <c r="AN25" s="423"/>
      <c r="AO25" s="424"/>
      <c r="AP25" s="91"/>
      <c r="AQ25" s="422"/>
      <c r="AR25" s="423"/>
      <c r="AS25" s="424"/>
      <c r="AT25" s="91"/>
      <c r="AU25" s="434"/>
      <c r="AV25" s="423"/>
      <c r="AW25" s="424"/>
      <c r="AX25" s="91"/>
      <c r="AY25" s="425">
        <v>2</v>
      </c>
      <c r="AZ25" s="460"/>
      <c r="BA25" s="425"/>
    </row>
    <row r="26" spans="1:53" s="411" customFormat="1" ht="59.25" customHeight="1">
      <c r="A26" s="477" t="s">
        <v>208</v>
      </c>
      <c r="B26" s="609" t="s">
        <v>337</v>
      </c>
      <c r="C26" s="108" t="s">
        <v>338</v>
      </c>
      <c r="D26" s="460">
        <v>5</v>
      </c>
      <c r="E26" s="453">
        <f t="shared" ref="E26" si="8">D26*30</f>
        <v>150</v>
      </c>
      <c r="F26" s="318">
        <f t="shared" ref="F26" si="9">G26+H26+I26</f>
        <v>0</v>
      </c>
      <c r="G26" s="459"/>
      <c r="H26" s="425"/>
      <c r="I26" s="459"/>
      <c r="J26" s="318">
        <f t="shared" ref="J26" si="10">E26-F26</f>
        <v>150</v>
      </c>
      <c r="K26" s="417"/>
      <c r="L26" s="418"/>
      <c r="M26" s="420"/>
      <c r="N26" s="541"/>
      <c r="O26" s="417"/>
      <c r="P26" s="418"/>
      <c r="Q26" s="420"/>
      <c r="R26" s="586"/>
      <c r="S26" s="417">
        <v>1</v>
      </c>
      <c r="T26" s="620"/>
      <c r="U26" s="420">
        <v>3</v>
      </c>
      <c r="V26" s="640">
        <v>5</v>
      </c>
      <c r="W26" s="417"/>
      <c r="X26" s="418"/>
      <c r="Y26" s="420"/>
      <c r="Z26" s="625"/>
      <c r="AA26" s="417"/>
      <c r="AB26" s="418"/>
      <c r="AC26" s="420"/>
      <c r="AD26" s="541"/>
      <c r="AE26" s="478"/>
      <c r="AF26" s="418"/>
      <c r="AG26" s="420"/>
      <c r="AH26" s="625"/>
      <c r="AI26" s="434"/>
      <c r="AJ26" s="423"/>
      <c r="AK26" s="424"/>
      <c r="AL26" s="91"/>
      <c r="AM26" s="434"/>
      <c r="AN26" s="423"/>
      <c r="AO26" s="424"/>
      <c r="AP26" s="91"/>
      <c r="AQ26" s="422"/>
      <c r="AR26" s="423"/>
      <c r="AS26" s="424"/>
      <c r="AT26" s="91"/>
      <c r="AU26" s="434"/>
      <c r="AV26" s="423"/>
      <c r="AW26" s="424"/>
      <c r="AX26" s="91"/>
      <c r="AY26" s="425">
        <v>3</v>
      </c>
      <c r="AZ26" s="82"/>
      <c r="BA26" s="479"/>
    </row>
    <row r="27" spans="1:53" s="411" customFormat="1" ht="48" customHeight="1">
      <c r="A27" s="477" t="s">
        <v>209</v>
      </c>
      <c r="B27" s="480" t="s">
        <v>341</v>
      </c>
      <c r="C27" s="62" t="s">
        <v>342</v>
      </c>
      <c r="D27" s="460">
        <v>5</v>
      </c>
      <c r="E27" s="453">
        <f t="shared" ref="E27:E29" si="11">D27*30</f>
        <v>150</v>
      </c>
      <c r="F27" s="318">
        <v>0</v>
      </c>
      <c r="G27" s="459"/>
      <c r="H27" s="425"/>
      <c r="I27" s="459"/>
      <c r="J27" s="318">
        <f t="shared" ref="J27:J29" si="12">E27-F27</f>
        <v>150</v>
      </c>
      <c r="K27" s="417"/>
      <c r="L27" s="418"/>
      <c r="M27" s="420"/>
      <c r="N27" s="541"/>
      <c r="O27" s="417"/>
      <c r="P27" s="418"/>
      <c r="Q27" s="420"/>
      <c r="R27" s="592"/>
      <c r="S27" s="417">
        <v>2</v>
      </c>
      <c r="T27" s="400"/>
      <c r="U27" s="420">
        <v>2</v>
      </c>
      <c r="V27" s="640">
        <v>5</v>
      </c>
      <c r="W27" s="623"/>
      <c r="X27" s="615"/>
      <c r="Y27" s="622"/>
      <c r="Z27" s="652"/>
      <c r="AA27" s="417"/>
      <c r="AB27" s="418"/>
      <c r="AC27" s="420"/>
      <c r="AD27" s="541"/>
      <c r="AE27" s="478"/>
      <c r="AF27" s="418"/>
      <c r="AG27" s="420"/>
      <c r="AH27" s="625"/>
      <c r="AI27" s="434"/>
      <c r="AJ27" s="423"/>
      <c r="AK27" s="424"/>
      <c r="AL27" s="91"/>
      <c r="AM27" s="434"/>
      <c r="AN27" s="423"/>
      <c r="AO27" s="424"/>
      <c r="AP27" s="91"/>
      <c r="AQ27" s="422"/>
      <c r="AR27" s="423"/>
      <c r="AS27" s="424"/>
      <c r="AT27" s="91"/>
      <c r="AU27" s="434"/>
      <c r="AV27" s="423"/>
      <c r="AW27" s="424"/>
      <c r="AX27" s="91"/>
      <c r="AY27" s="453">
        <v>3</v>
      </c>
      <c r="AZ27" s="460"/>
      <c r="BA27" s="425"/>
    </row>
    <row r="28" spans="1:53" s="411" customFormat="1" ht="69" customHeight="1">
      <c r="A28" s="477" t="s">
        <v>210</v>
      </c>
      <c r="B28" s="481" t="s">
        <v>343</v>
      </c>
      <c r="C28" s="62" t="s">
        <v>344</v>
      </c>
      <c r="D28" s="460">
        <v>5</v>
      </c>
      <c r="E28" s="453">
        <f t="shared" si="11"/>
        <v>150</v>
      </c>
      <c r="F28" s="318">
        <v>0</v>
      </c>
      <c r="G28" s="459"/>
      <c r="H28" s="425"/>
      <c r="I28" s="459"/>
      <c r="J28" s="318">
        <f t="shared" si="12"/>
        <v>150</v>
      </c>
      <c r="K28" s="417"/>
      <c r="L28" s="418"/>
      <c r="M28" s="420"/>
      <c r="N28" s="541"/>
      <c r="O28" s="417"/>
      <c r="P28" s="418"/>
      <c r="Q28" s="420"/>
      <c r="R28" s="592"/>
      <c r="S28" s="619"/>
      <c r="T28" s="620"/>
      <c r="U28" s="621"/>
      <c r="V28" s="641"/>
      <c r="W28" s="619">
        <v>2</v>
      </c>
      <c r="X28" s="620">
        <v>1</v>
      </c>
      <c r="Y28" s="621">
        <v>1</v>
      </c>
      <c r="Z28" s="641">
        <v>5</v>
      </c>
      <c r="AA28" s="417"/>
      <c r="AB28" s="418"/>
      <c r="AC28" s="420"/>
      <c r="AD28" s="541"/>
      <c r="AE28" s="478"/>
      <c r="AF28" s="418"/>
      <c r="AG28" s="420"/>
      <c r="AH28" s="625"/>
      <c r="AI28" s="434"/>
      <c r="AJ28" s="423"/>
      <c r="AK28" s="424"/>
      <c r="AL28" s="91"/>
      <c r="AM28" s="434"/>
      <c r="AN28" s="423"/>
      <c r="AO28" s="424"/>
      <c r="AP28" s="91"/>
      <c r="AQ28" s="422"/>
      <c r="AR28" s="423"/>
      <c r="AS28" s="424"/>
      <c r="AT28" s="91"/>
      <c r="AU28" s="434"/>
      <c r="AV28" s="423"/>
      <c r="AW28" s="424"/>
      <c r="AX28" s="91"/>
      <c r="AY28" s="453">
        <v>3</v>
      </c>
      <c r="AZ28" s="460"/>
      <c r="BA28" s="425"/>
    </row>
    <row r="29" spans="1:53" s="411" customFormat="1" ht="84" customHeight="1" thickBot="1">
      <c r="A29" s="477" t="s">
        <v>211</v>
      </c>
      <c r="B29" s="325" t="s">
        <v>350</v>
      </c>
      <c r="C29" s="62" t="s">
        <v>348</v>
      </c>
      <c r="D29" s="82">
        <v>5</v>
      </c>
      <c r="E29" s="453">
        <f t="shared" si="11"/>
        <v>150</v>
      </c>
      <c r="F29" s="318">
        <v>0</v>
      </c>
      <c r="G29" s="459"/>
      <c r="H29" s="425"/>
      <c r="I29" s="459"/>
      <c r="J29" s="318">
        <f t="shared" si="12"/>
        <v>150</v>
      </c>
      <c r="K29" s="417"/>
      <c r="L29" s="418"/>
      <c r="M29" s="420"/>
      <c r="N29" s="541"/>
      <c r="O29" s="417"/>
      <c r="P29" s="418"/>
      <c r="Q29" s="420"/>
      <c r="R29" s="618"/>
      <c r="S29" s="615"/>
      <c r="T29" s="615"/>
      <c r="U29" s="622"/>
      <c r="V29" s="694"/>
      <c r="W29" s="616">
        <v>2</v>
      </c>
      <c r="X29" s="616"/>
      <c r="Y29" s="616">
        <v>2</v>
      </c>
      <c r="Z29" s="617">
        <v>5</v>
      </c>
      <c r="AA29" s="417"/>
      <c r="AB29" s="418"/>
      <c r="AC29" s="420"/>
      <c r="AD29" s="541"/>
      <c r="AE29" s="478"/>
      <c r="AF29" s="418"/>
      <c r="AG29" s="420"/>
      <c r="AH29" s="625"/>
      <c r="AI29" s="434"/>
      <c r="AJ29" s="423"/>
      <c r="AK29" s="424"/>
      <c r="AL29" s="91"/>
      <c r="AM29" s="434"/>
      <c r="AN29" s="423"/>
      <c r="AO29" s="424"/>
      <c r="AP29" s="91"/>
      <c r="AQ29" s="422"/>
      <c r="AR29" s="423"/>
      <c r="AS29" s="424"/>
      <c r="AT29" s="91"/>
      <c r="AU29" s="434"/>
      <c r="AV29" s="423"/>
      <c r="AW29" s="424"/>
      <c r="AX29" s="91"/>
      <c r="AY29" s="453">
        <v>4</v>
      </c>
      <c r="AZ29" s="460"/>
      <c r="BA29" s="425"/>
    </row>
    <row r="30" spans="1:53" s="411" customFormat="1" ht="40.5" customHeight="1" thickBot="1">
      <c r="A30" s="477" t="s">
        <v>212</v>
      </c>
      <c r="B30" s="332" t="s">
        <v>349</v>
      </c>
      <c r="C30" s="62" t="s">
        <v>348</v>
      </c>
      <c r="D30" s="460">
        <v>5</v>
      </c>
      <c r="E30" s="453">
        <f>D30*30</f>
        <v>150</v>
      </c>
      <c r="F30" s="318">
        <v>0</v>
      </c>
      <c r="G30" s="459"/>
      <c r="H30" s="425"/>
      <c r="I30" s="459"/>
      <c r="J30" s="318">
        <f>E30-F30</f>
        <v>150</v>
      </c>
      <c r="K30" s="417"/>
      <c r="L30" s="418"/>
      <c r="M30" s="420"/>
      <c r="N30" s="541"/>
      <c r="O30" s="417"/>
      <c r="P30" s="418"/>
      <c r="Q30" s="420"/>
      <c r="R30" s="586"/>
      <c r="S30" s="616">
        <v>2</v>
      </c>
      <c r="T30" s="417"/>
      <c r="U30" s="420">
        <v>2</v>
      </c>
      <c r="V30" s="626">
        <v>5</v>
      </c>
      <c r="W30" s="695"/>
      <c r="X30" s="399"/>
      <c r="Y30" s="402"/>
      <c r="Z30" s="696"/>
      <c r="AA30" s="627"/>
      <c r="AB30" s="616"/>
      <c r="AC30" s="628"/>
      <c r="AD30" s="629"/>
      <c r="AE30" s="623"/>
      <c r="AF30" s="615"/>
      <c r="AG30" s="622"/>
      <c r="AH30" s="652"/>
      <c r="AI30" s="434"/>
      <c r="AJ30" s="423"/>
      <c r="AK30" s="424"/>
      <c r="AL30" s="91"/>
      <c r="AM30" s="434"/>
      <c r="AN30" s="423"/>
      <c r="AO30" s="424"/>
      <c r="AP30" s="91"/>
      <c r="AQ30" s="422"/>
      <c r="AR30" s="423"/>
      <c r="AS30" s="424"/>
      <c r="AT30" s="91"/>
      <c r="AU30" s="434"/>
      <c r="AV30" s="423"/>
      <c r="AW30" s="424"/>
      <c r="AX30" s="91"/>
      <c r="AY30" s="453">
        <v>4</v>
      </c>
      <c r="AZ30" s="460"/>
      <c r="BA30" s="425"/>
    </row>
    <row r="31" spans="1:53" s="411" customFormat="1" ht="51" customHeight="1">
      <c r="A31" s="477" t="s">
        <v>213</v>
      </c>
      <c r="B31" s="325" t="s">
        <v>394</v>
      </c>
      <c r="C31" s="62" t="s">
        <v>348</v>
      </c>
      <c r="D31" s="82">
        <v>5</v>
      </c>
      <c r="E31" s="453">
        <f t="shared" ref="E31" si="13">D31*30</f>
        <v>150</v>
      </c>
      <c r="F31" s="318">
        <v>0</v>
      </c>
      <c r="G31" s="459"/>
      <c r="H31" s="425"/>
      <c r="I31" s="459"/>
      <c r="J31" s="318">
        <f t="shared" ref="J31" si="14">E31-F31</f>
        <v>150</v>
      </c>
      <c r="K31" s="417"/>
      <c r="L31" s="418"/>
      <c r="M31" s="420"/>
      <c r="N31" s="541"/>
      <c r="O31" s="417"/>
      <c r="P31" s="418"/>
      <c r="Q31" s="420"/>
      <c r="R31" s="592"/>
      <c r="S31" s="399"/>
      <c r="T31" s="400"/>
      <c r="U31" s="402"/>
      <c r="V31" s="642"/>
      <c r="W31" s="399"/>
      <c r="X31" s="418"/>
      <c r="Y31" s="420"/>
      <c r="Z31" s="625"/>
      <c r="AA31" s="417">
        <v>2</v>
      </c>
      <c r="AB31" s="418"/>
      <c r="AC31" s="420">
        <v>2</v>
      </c>
      <c r="AD31" s="541">
        <v>5</v>
      </c>
      <c r="AE31" s="478"/>
      <c r="AF31" s="418"/>
      <c r="AG31" s="420"/>
      <c r="AH31" s="625"/>
      <c r="AI31" s="434"/>
      <c r="AJ31" s="423"/>
      <c r="AK31" s="424"/>
      <c r="AL31" s="91"/>
      <c r="AM31" s="434"/>
      <c r="AN31" s="423"/>
      <c r="AO31" s="424"/>
      <c r="AP31" s="91"/>
      <c r="AQ31" s="422"/>
      <c r="AR31" s="423"/>
      <c r="AS31" s="424"/>
      <c r="AT31" s="91"/>
      <c r="AU31" s="434"/>
      <c r="AV31" s="423"/>
      <c r="AW31" s="424"/>
      <c r="AX31" s="91"/>
      <c r="AY31" s="453">
        <v>5</v>
      </c>
      <c r="AZ31" s="460"/>
      <c r="BA31" s="425"/>
    </row>
    <row r="32" spans="1:53" s="411" customFormat="1" ht="81" customHeight="1" thickBot="1">
      <c r="A32" s="477" t="s">
        <v>398</v>
      </c>
      <c r="B32" s="483" t="s">
        <v>310</v>
      </c>
      <c r="C32" s="484" t="s">
        <v>146</v>
      </c>
      <c r="D32" s="459">
        <v>5</v>
      </c>
      <c r="E32" s="453">
        <f t="shared" ref="E32" si="15">D32*30</f>
        <v>150</v>
      </c>
      <c r="F32" s="318">
        <f t="shared" ref="F32" si="16">G32+H32+I32</f>
        <v>64</v>
      </c>
      <c r="G32" s="459">
        <v>32</v>
      </c>
      <c r="H32" s="425"/>
      <c r="I32" s="459">
        <v>32</v>
      </c>
      <c r="J32" s="318">
        <f t="shared" ref="J32" si="17">E32-F32</f>
        <v>86</v>
      </c>
      <c r="K32" s="434"/>
      <c r="L32" s="423"/>
      <c r="M32" s="424"/>
      <c r="N32" s="91"/>
      <c r="O32" s="434"/>
      <c r="P32" s="423"/>
      <c r="Q32" s="424"/>
      <c r="R32" s="594"/>
      <c r="S32" s="434"/>
      <c r="T32" s="423"/>
      <c r="U32" s="424"/>
      <c r="V32" s="643"/>
      <c r="W32" s="434"/>
      <c r="X32" s="423"/>
      <c r="Y32" s="424"/>
      <c r="Z32" s="91"/>
      <c r="AA32" s="434">
        <v>2</v>
      </c>
      <c r="AB32" s="423"/>
      <c r="AC32" s="424">
        <v>2</v>
      </c>
      <c r="AD32" s="91">
        <v>5</v>
      </c>
      <c r="AE32" s="434"/>
      <c r="AF32" s="423"/>
      <c r="AG32" s="424"/>
      <c r="AH32" s="91"/>
      <c r="AI32" s="434"/>
      <c r="AJ32" s="423"/>
      <c r="AK32" s="424"/>
      <c r="AL32" s="91"/>
      <c r="AM32" s="434"/>
      <c r="AN32" s="423"/>
      <c r="AO32" s="424"/>
      <c r="AP32" s="91"/>
      <c r="AQ32" s="422"/>
      <c r="AR32" s="423"/>
      <c r="AS32" s="424"/>
      <c r="AT32" s="91"/>
      <c r="AU32" s="434"/>
      <c r="AV32" s="423"/>
      <c r="AW32" s="424"/>
      <c r="AX32" s="91"/>
      <c r="AY32" s="453">
        <v>5</v>
      </c>
      <c r="AZ32" s="460"/>
      <c r="BA32" s="425"/>
    </row>
    <row r="33" spans="1:54" s="60" customFormat="1" ht="66" customHeight="1" thickBot="1">
      <c r="A33" s="152" t="s">
        <v>399</v>
      </c>
      <c r="B33" s="330" t="s">
        <v>362</v>
      </c>
      <c r="C33" s="607" t="s">
        <v>348</v>
      </c>
      <c r="D33" s="459"/>
      <c r="E33" s="453"/>
      <c r="F33" s="318"/>
      <c r="G33" s="459"/>
      <c r="H33" s="425"/>
      <c r="I33" s="459"/>
      <c r="J33" s="318"/>
      <c r="K33" s="434"/>
      <c r="L33" s="423"/>
      <c r="M33" s="424"/>
      <c r="N33" s="91"/>
      <c r="O33" s="434"/>
      <c r="P33" s="423"/>
      <c r="Q33" s="424"/>
      <c r="R33" s="594"/>
      <c r="S33" s="434"/>
      <c r="T33" s="423"/>
      <c r="U33" s="424"/>
      <c r="V33" s="643"/>
      <c r="W33" s="434"/>
      <c r="X33" s="423"/>
      <c r="Y33" s="424"/>
      <c r="Z33" s="91"/>
      <c r="AA33" s="434">
        <v>2</v>
      </c>
      <c r="AB33" s="423">
        <v>2</v>
      </c>
      <c r="AC33" s="424"/>
      <c r="AD33" s="91">
        <v>5</v>
      </c>
      <c r="AE33" s="434"/>
      <c r="AF33" s="423"/>
      <c r="AG33" s="424"/>
      <c r="AH33" s="91"/>
      <c r="AI33" s="434"/>
      <c r="AJ33" s="423"/>
      <c r="AK33" s="424"/>
      <c r="AL33" s="91"/>
      <c r="AM33" s="434"/>
      <c r="AN33" s="423"/>
      <c r="AO33" s="424"/>
      <c r="AP33" s="91"/>
      <c r="AQ33" s="422"/>
      <c r="AR33" s="423"/>
      <c r="AS33" s="424"/>
      <c r="AT33" s="91"/>
      <c r="AU33" s="434"/>
      <c r="AV33" s="423"/>
      <c r="AW33" s="424"/>
      <c r="AX33" s="91"/>
      <c r="AY33" s="453">
        <v>5</v>
      </c>
      <c r="AZ33" s="460"/>
      <c r="BA33" s="425"/>
    </row>
    <row r="34" spans="1:54" s="411" customFormat="1" ht="26.25" customHeight="1" thickBot="1">
      <c r="A34" s="477" t="s">
        <v>402</v>
      </c>
      <c r="B34" s="325" t="s">
        <v>390</v>
      </c>
      <c r="C34" s="304" t="s">
        <v>348</v>
      </c>
      <c r="D34" s="460">
        <v>5</v>
      </c>
      <c r="E34" s="453">
        <f t="shared" ref="E34:E35" si="18">D34*30</f>
        <v>150</v>
      </c>
      <c r="F34" s="318">
        <f t="shared" ref="F34" si="19">G34+H34+I34</f>
        <v>0</v>
      </c>
      <c r="G34" s="459"/>
      <c r="H34" s="425"/>
      <c r="I34" s="459"/>
      <c r="J34" s="318">
        <f t="shared" ref="J34:J35" si="20">E34-F34</f>
        <v>150</v>
      </c>
      <c r="K34" s="417"/>
      <c r="L34" s="418"/>
      <c r="M34" s="420"/>
      <c r="N34" s="541"/>
      <c r="O34" s="417"/>
      <c r="P34" s="418"/>
      <c r="Q34" s="420"/>
      <c r="R34" s="592"/>
      <c r="S34" s="417"/>
      <c r="T34" s="418"/>
      <c r="U34" s="420"/>
      <c r="V34" s="640"/>
      <c r="W34" s="417"/>
      <c r="X34" s="418"/>
      <c r="Y34" s="420"/>
      <c r="Z34" s="625"/>
      <c r="AA34" s="417">
        <v>2</v>
      </c>
      <c r="AB34" s="418"/>
      <c r="AC34" s="420">
        <v>2</v>
      </c>
      <c r="AD34" s="541">
        <v>5</v>
      </c>
      <c r="AE34" s="478"/>
      <c r="AF34" s="418"/>
      <c r="AG34" s="420"/>
      <c r="AH34" s="625"/>
      <c r="AI34" s="434"/>
      <c r="AJ34" s="423"/>
      <c r="AK34" s="424"/>
      <c r="AL34" s="91"/>
      <c r="AM34" s="434"/>
      <c r="AN34" s="423"/>
      <c r="AO34" s="424"/>
      <c r="AP34" s="541"/>
      <c r="AQ34" s="422"/>
      <c r="AR34" s="423"/>
      <c r="AS34" s="424"/>
      <c r="AT34" s="541"/>
      <c r="AU34" s="434"/>
      <c r="AV34" s="423"/>
      <c r="AW34" s="424"/>
      <c r="AX34" s="91"/>
      <c r="AY34" s="453">
        <v>5</v>
      </c>
      <c r="AZ34" s="460"/>
      <c r="BA34" s="425"/>
    </row>
    <row r="35" spans="1:54" s="411" customFormat="1" ht="44.25" customHeight="1">
      <c r="A35" s="477" t="s">
        <v>214</v>
      </c>
      <c r="B35" s="325" t="s">
        <v>354</v>
      </c>
      <c r="C35" s="108" t="s">
        <v>348</v>
      </c>
      <c r="D35" s="460">
        <v>5</v>
      </c>
      <c r="E35" s="453">
        <f t="shared" si="18"/>
        <v>150</v>
      </c>
      <c r="F35" s="318">
        <v>0</v>
      </c>
      <c r="G35" s="421"/>
      <c r="H35" s="453"/>
      <c r="I35" s="421"/>
      <c r="J35" s="318">
        <f t="shared" si="20"/>
        <v>150</v>
      </c>
      <c r="K35" s="485"/>
      <c r="L35" s="404"/>
      <c r="M35" s="407"/>
      <c r="N35" s="318"/>
      <c r="O35" s="406"/>
      <c r="P35" s="404"/>
      <c r="Q35" s="407"/>
      <c r="R35" s="593"/>
      <c r="S35" s="406"/>
      <c r="T35" s="404"/>
      <c r="U35" s="407"/>
      <c r="V35" s="635"/>
      <c r="W35" s="406"/>
      <c r="X35" s="404"/>
      <c r="Y35" s="407"/>
      <c r="Z35" s="318"/>
      <c r="AA35" s="434">
        <v>2</v>
      </c>
      <c r="AB35" s="423"/>
      <c r="AC35" s="424">
        <v>2</v>
      </c>
      <c r="AD35" s="324">
        <v>5</v>
      </c>
      <c r="AE35" s="434"/>
      <c r="AF35" s="423"/>
      <c r="AG35" s="424"/>
      <c r="AH35" s="91"/>
      <c r="AI35" s="434"/>
      <c r="AJ35" s="423"/>
      <c r="AK35" s="424"/>
      <c r="AL35" s="91"/>
      <c r="AM35" s="434"/>
      <c r="AN35" s="423"/>
      <c r="AO35" s="424"/>
      <c r="AP35" s="91"/>
      <c r="AQ35" s="422"/>
      <c r="AR35" s="423"/>
      <c r="AS35" s="424"/>
      <c r="AT35" s="91"/>
      <c r="AU35" s="434"/>
      <c r="AV35" s="423"/>
      <c r="AW35" s="424"/>
      <c r="AX35" s="91"/>
      <c r="AY35" s="453">
        <v>5</v>
      </c>
      <c r="AZ35" s="460"/>
      <c r="BA35" s="425"/>
    </row>
    <row r="36" spans="1:54" s="411" customFormat="1" ht="45" customHeight="1">
      <c r="A36" s="477" t="s">
        <v>215</v>
      </c>
      <c r="B36" s="332" t="s">
        <v>345</v>
      </c>
      <c r="C36" s="62" t="s">
        <v>346</v>
      </c>
      <c r="D36" s="460">
        <v>5</v>
      </c>
      <c r="E36" s="453">
        <f>D36*30</f>
        <v>150</v>
      </c>
      <c r="F36" s="318">
        <v>0</v>
      </c>
      <c r="G36" s="459"/>
      <c r="H36" s="425"/>
      <c r="I36" s="459"/>
      <c r="J36" s="318">
        <f>E36-F36</f>
        <v>150</v>
      </c>
      <c r="K36" s="417"/>
      <c r="L36" s="418"/>
      <c r="M36" s="420"/>
      <c r="N36" s="541"/>
      <c r="O36" s="417"/>
      <c r="P36" s="418"/>
      <c r="Q36" s="420"/>
      <c r="R36" s="618"/>
      <c r="S36" s="615"/>
      <c r="T36" s="615"/>
      <c r="U36" s="615"/>
      <c r="V36" s="690"/>
      <c r="W36" s="687">
        <v>2</v>
      </c>
      <c r="X36" s="688">
        <v>2</v>
      </c>
      <c r="Y36" s="689"/>
      <c r="Z36" s="625">
        <v>5</v>
      </c>
      <c r="AA36" s="417"/>
      <c r="AB36" s="418"/>
      <c r="AC36" s="420"/>
      <c r="AD36" s="541"/>
      <c r="AE36" s="687"/>
      <c r="AF36" s="688"/>
      <c r="AG36" s="689"/>
      <c r="AH36" s="625"/>
      <c r="AI36" s="434"/>
      <c r="AJ36" s="423"/>
      <c r="AK36" s="424"/>
      <c r="AL36" s="91"/>
      <c r="AM36" s="434"/>
      <c r="AN36" s="423"/>
      <c r="AO36" s="424"/>
      <c r="AP36" s="91"/>
      <c r="AQ36" s="422"/>
      <c r="AR36" s="423"/>
      <c r="AS36" s="424"/>
      <c r="AT36" s="91"/>
      <c r="AU36" s="434"/>
      <c r="AV36" s="423"/>
      <c r="AW36" s="424"/>
      <c r="AX36" s="91"/>
      <c r="AY36" s="453">
        <v>6</v>
      </c>
      <c r="AZ36" s="460"/>
      <c r="BA36" s="425"/>
    </row>
    <row r="37" spans="1:54" s="411" customFormat="1" ht="60.75" customHeight="1" thickBot="1">
      <c r="A37" s="477" t="s">
        <v>216</v>
      </c>
      <c r="B37" s="483" t="s">
        <v>298</v>
      </c>
      <c r="C37" s="484" t="s">
        <v>174</v>
      </c>
      <c r="D37" s="460">
        <v>5</v>
      </c>
      <c r="E37" s="453">
        <f>D37*30</f>
        <v>150</v>
      </c>
      <c r="F37" s="318">
        <f>G37+H37+I37</f>
        <v>64</v>
      </c>
      <c r="G37" s="421">
        <v>32</v>
      </c>
      <c r="H37" s="453">
        <v>16</v>
      </c>
      <c r="I37" s="421">
        <v>16</v>
      </c>
      <c r="J37" s="318">
        <f>E37-F37</f>
        <v>86</v>
      </c>
      <c r="K37" s="406"/>
      <c r="L37" s="404"/>
      <c r="M37" s="407"/>
      <c r="N37" s="318"/>
      <c r="O37" s="406"/>
      <c r="P37" s="404"/>
      <c r="Q37" s="407"/>
      <c r="R37" s="593"/>
      <c r="S37" s="406"/>
      <c r="T37" s="404"/>
      <c r="U37" s="407"/>
      <c r="V37" s="318"/>
      <c r="W37" s="406"/>
      <c r="X37" s="404"/>
      <c r="Y37" s="407"/>
      <c r="Z37" s="318"/>
      <c r="AA37" s="434"/>
      <c r="AB37" s="423"/>
      <c r="AC37" s="424"/>
      <c r="AD37" s="91"/>
      <c r="AE37" s="434">
        <v>2</v>
      </c>
      <c r="AF37" s="423">
        <v>1</v>
      </c>
      <c r="AG37" s="424">
        <v>1</v>
      </c>
      <c r="AH37" s="91">
        <v>5</v>
      </c>
      <c r="AI37" s="422"/>
      <c r="AJ37" s="423"/>
      <c r="AK37" s="424"/>
      <c r="AL37" s="91"/>
      <c r="AM37" s="434"/>
      <c r="AN37" s="423"/>
      <c r="AO37" s="424"/>
      <c r="AP37" s="91"/>
      <c r="AQ37" s="422"/>
      <c r="AR37" s="423"/>
      <c r="AS37" s="424"/>
      <c r="AT37" s="91"/>
      <c r="AU37" s="434"/>
      <c r="AV37" s="423"/>
      <c r="AW37" s="424"/>
      <c r="AX37" s="91"/>
      <c r="AY37" s="453">
        <v>6</v>
      </c>
      <c r="AZ37" s="460"/>
      <c r="BA37" s="425"/>
    </row>
    <row r="38" spans="1:54" s="456" customFormat="1" ht="47.25" customHeight="1" thickBot="1">
      <c r="A38" s="812" t="s">
        <v>115</v>
      </c>
      <c r="B38" s="813"/>
      <c r="C38" s="111"/>
      <c r="D38" s="113">
        <f>1*'Вариативная часть РУП_Спец'!D28</f>
        <v>120</v>
      </c>
      <c r="E38" s="113">
        <f>1*'Вариативная часть РУП_Спец'!E28</f>
        <v>3300</v>
      </c>
      <c r="F38" s="113"/>
      <c r="G38" s="113"/>
      <c r="H38" s="113"/>
      <c r="I38" s="113"/>
      <c r="J38" s="113"/>
      <c r="K38" s="756">
        <f>1*'Вариативная часть РУП_Спец'!K28:M28</f>
        <v>0</v>
      </c>
      <c r="L38" s="757"/>
      <c r="M38" s="758"/>
      <c r="N38" s="113">
        <f>1*'Вариативная часть РУП_Спец'!N28</f>
        <v>0</v>
      </c>
      <c r="O38" s="756">
        <f>1*'Вариативная часть РУП_Спец'!O28:Q28</f>
        <v>0</v>
      </c>
      <c r="P38" s="757"/>
      <c r="Q38" s="758"/>
      <c r="R38" s="595">
        <f>1*'Вариативная часть РУП_Спец'!R28</f>
        <v>0</v>
      </c>
      <c r="S38" s="756">
        <f>1*'Вариативная часть РУП_Спец'!S28:U28</f>
        <v>8</v>
      </c>
      <c r="T38" s="814"/>
      <c r="U38" s="815"/>
      <c r="V38" s="686">
        <f>1*'Вариативная часть РУП_Спец'!V28</f>
        <v>10</v>
      </c>
      <c r="W38" s="816">
        <f>1*'Вариативная часть РУП_Спец'!W28:Y28</f>
        <v>4</v>
      </c>
      <c r="X38" s="757"/>
      <c r="Y38" s="757"/>
      <c r="Z38" s="39">
        <f>1*'Вариативная часть РУП_Спец'!Z28</f>
        <v>5</v>
      </c>
      <c r="AA38" s="757">
        <f>1*'Вариативная часть РУП_Спец'!AA28:AC28</f>
        <v>4</v>
      </c>
      <c r="AB38" s="757"/>
      <c r="AC38" s="758"/>
      <c r="AD38" s="113">
        <f>1*'Вариативная часть РУП_Спец'!AD28</f>
        <v>5</v>
      </c>
      <c r="AE38" s="756">
        <f>1*'Вариативная часть РУП_Спец'!AE28:AG28</f>
        <v>12</v>
      </c>
      <c r="AF38" s="757"/>
      <c r="AG38" s="757"/>
      <c r="AH38" s="113">
        <f>1*'Вариативная часть РУП_Спец'!AH28</f>
        <v>15</v>
      </c>
      <c r="AI38" s="757">
        <f>1*'Вариативная часть РУП_Спец'!AI28:AK28</f>
        <v>24</v>
      </c>
      <c r="AJ38" s="757"/>
      <c r="AK38" s="758"/>
      <c r="AL38" s="113">
        <f>1*'Вариативная часть РУП_Спец'!AL28</f>
        <v>30</v>
      </c>
      <c r="AM38" s="756">
        <f>1*'Вариативная часть РУП_Спец'!AM28:AO28</f>
        <v>20</v>
      </c>
      <c r="AN38" s="757"/>
      <c r="AO38" s="758"/>
      <c r="AP38" s="113">
        <f>1*'Вариативная часть РУП_Спец'!AP28</f>
        <v>25</v>
      </c>
      <c r="AQ38" s="756">
        <f>1*'Вариативная часть РУП_Спец'!AQ28:AS28</f>
        <v>16</v>
      </c>
      <c r="AR38" s="757"/>
      <c r="AS38" s="758"/>
      <c r="AT38" s="113">
        <f>1*'Вариативная часть РУП_Спец'!AT28</f>
        <v>35</v>
      </c>
      <c r="AU38" s="756">
        <f>1*'Вариативная часть РУП_Спец'!AU28:AW28</f>
        <v>0</v>
      </c>
      <c r="AV38" s="757"/>
      <c r="AW38" s="758"/>
      <c r="AX38" s="113">
        <f>1*'Вариативная часть РУП_Спец'!AX28</f>
        <v>0</v>
      </c>
      <c r="AY38" s="113"/>
      <c r="AZ38" s="112"/>
      <c r="BA38" s="115"/>
    </row>
    <row r="39" spans="1:54" s="476" customFormat="1" ht="45.75" customHeight="1" thickBot="1">
      <c r="A39" s="448"/>
      <c r="B39" s="449" t="s">
        <v>198</v>
      </c>
      <c r="C39" s="393"/>
      <c r="D39" s="447">
        <f>D38+D23</f>
        <v>185</v>
      </c>
      <c r="E39" s="393">
        <f>D39*30</f>
        <v>5550</v>
      </c>
      <c r="F39" s="40"/>
      <c r="G39" s="446"/>
      <c r="H39" s="446"/>
      <c r="I39" s="446"/>
      <c r="J39" s="40"/>
      <c r="K39" s="752">
        <f>SUM(K24:M38)</f>
        <v>4</v>
      </c>
      <c r="L39" s="743"/>
      <c r="M39" s="744"/>
      <c r="N39" s="55">
        <f>SUM(N24:N38)</f>
        <v>5</v>
      </c>
      <c r="O39" s="752">
        <f>SUM(O24:Q38)</f>
        <v>4</v>
      </c>
      <c r="P39" s="743"/>
      <c r="Q39" s="744"/>
      <c r="R39" s="596">
        <f>SUM(R24:R38)</f>
        <v>5</v>
      </c>
      <c r="S39" s="752">
        <f>SUM(S24:U38)</f>
        <v>20</v>
      </c>
      <c r="T39" s="743"/>
      <c r="U39" s="744"/>
      <c r="V39" s="637">
        <f>SUM(V24:V38)</f>
        <v>25</v>
      </c>
      <c r="W39" s="752">
        <f>SUM(W24:Y38)</f>
        <v>16</v>
      </c>
      <c r="X39" s="743"/>
      <c r="Y39" s="744"/>
      <c r="Z39" s="310">
        <f>SUM(Z24:Z38)</f>
        <v>20</v>
      </c>
      <c r="AA39" s="752">
        <f>SUM(AA24:AC38)</f>
        <v>24</v>
      </c>
      <c r="AB39" s="743"/>
      <c r="AC39" s="744"/>
      <c r="AD39" s="55">
        <f>SUM(AD24:AD38)</f>
        <v>30</v>
      </c>
      <c r="AE39" s="752">
        <f>SUM(AE24:AG38)</f>
        <v>16</v>
      </c>
      <c r="AF39" s="743"/>
      <c r="AG39" s="744"/>
      <c r="AH39" s="55">
        <f>SUM(AH24:AH38)</f>
        <v>20</v>
      </c>
      <c r="AI39" s="752">
        <f>SUM(AI24:AK38)</f>
        <v>24</v>
      </c>
      <c r="AJ39" s="743"/>
      <c r="AK39" s="744"/>
      <c r="AL39" s="55">
        <f>SUM(AL24:AL38)</f>
        <v>30</v>
      </c>
      <c r="AM39" s="752">
        <f>SUM(AM24:AO38)</f>
        <v>20</v>
      </c>
      <c r="AN39" s="743"/>
      <c r="AO39" s="744"/>
      <c r="AP39" s="55">
        <f>SUM(AP24:AP38)</f>
        <v>25</v>
      </c>
      <c r="AQ39" s="752">
        <f>SUM(AQ24:AS38)</f>
        <v>16</v>
      </c>
      <c r="AR39" s="743"/>
      <c r="AS39" s="744"/>
      <c r="AT39" s="55">
        <f>SUM(AT24:AT38)</f>
        <v>35</v>
      </c>
      <c r="AU39" s="752">
        <f>SUM(AU24:AW38)</f>
        <v>0</v>
      </c>
      <c r="AV39" s="743"/>
      <c r="AW39" s="744"/>
      <c r="AX39" s="55">
        <f>SUM(AX24:AX38)</f>
        <v>0</v>
      </c>
      <c r="AY39" s="447"/>
      <c r="AZ39" s="447"/>
      <c r="BA39" s="446"/>
    </row>
    <row r="40" spans="1:54" s="456" customFormat="1" ht="54.75" customHeight="1" thickBot="1">
      <c r="A40" s="486"/>
      <c r="B40" s="487" t="s">
        <v>179</v>
      </c>
      <c r="C40" s="488" t="s">
        <v>43</v>
      </c>
      <c r="D40" s="489"/>
      <c r="E40" s="490"/>
      <c r="F40" s="317">
        <v>360</v>
      </c>
      <c r="G40" s="492"/>
      <c r="H40" s="491"/>
      <c r="I40" s="492"/>
      <c r="J40" s="317"/>
      <c r="K40" s="493"/>
      <c r="L40" s="494"/>
      <c r="M40" s="495">
        <v>4</v>
      </c>
      <c r="N40" s="559"/>
      <c r="O40" s="493"/>
      <c r="P40" s="494"/>
      <c r="Q40" s="495">
        <v>4</v>
      </c>
      <c r="R40" s="597"/>
      <c r="S40" s="493"/>
      <c r="T40" s="494"/>
      <c r="U40" s="495">
        <v>4</v>
      </c>
      <c r="V40" s="644"/>
      <c r="W40" s="493"/>
      <c r="X40" s="494"/>
      <c r="Y40" s="495">
        <v>4</v>
      </c>
      <c r="Z40" s="317"/>
      <c r="AA40" s="493"/>
      <c r="AB40" s="494"/>
      <c r="AC40" s="495"/>
      <c r="AD40" s="317"/>
      <c r="AE40" s="493"/>
      <c r="AF40" s="494"/>
      <c r="AG40" s="495"/>
      <c r="AH40" s="317"/>
      <c r="AI40" s="493"/>
      <c r="AJ40" s="494"/>
      <c r="AK40" s="495"/>
      <c r="AL40" s="317"/>
      <c r="AM40" s="493"/>
      <c r="AN40" s="494"/>
      <c r="AO40" s="495"/>
      <c r="AP40" s="317"/>
      <c r="AQ40" s="493"/>
      <c r="AR40" s="494"/>
      <c r="AS40" s="495"/>
      <c r="AT40" s="317"/>
      <c r="AU40" s="493"/>
      <c r="AV40" s="494"/>
      <c r="AW40" s="495"/>
      <c r="AX40" s="317"/>
      <c r="AY40" s="491"/>
      <c r="AZ40" s="496" t="s">
        <v>44</v>
      </c>
      <c r="BA40" s="497"/>
    </row>
    <row r="41" spans="1:54" s="456" customFormat="1" ht="88.5" customHeight="1" thickBot="1">
      <c r="A41" s="498" t="s">
        <v>126</v>
      </c>
      <c r="B41" s="499" t="s">
        <v>306</v>
      </c>
      <c r="C41" s="304"/>
      <c r="D41" s="446">
        <v>30</v>
      </c>
      <c r="E41" s="104">
        <f>D41*30</f>
        <v>900</v>
      </c>
      <c r="F41" s="39"/>
      <c r="G41" s="394"/>
      <c r="H41" s="393"/>
      <c r="I41" s="394"/>
      <c r="J41" s="39"/>
      <c r="K41" s="500"/>
      <c r="L41" s="501"/>
      <c r="M41" s="502"/>
      <c r="N41" s="309"/>
      <c r="O41" s="500"/>
      <c r="P41" s="501"/>
      <c r="Q41" s="502"/>
      <c r="R41" s="591"/>
      <c r="S41" s="500"/>
      <c r="T41" s="501"/>
      <c r="U41" s="502"/>
      <c r="V41" s="630"/>
      <c r="W41" s="500"/>
      <c r="X41" s="501"/>
      <c r="Y41" s="502"/>
      <c r="Z41" s="40"/>
      <c r="AA41" s="500"/>
      <c r="AB41" s="501"/>
      <c r="AC41" s="502"/>
      <c r="AD41" s="39"/>
      <c r="AE41" s="500"/>
      <c r="AF41" s="501"/>
      <c r="AG41" s="502"/>
      <c r="AH41" s="39"/>
      <c r="AI41" s="500"/>
      <c r="AJ41" s="501"/>
      <c r="AK41" s="502"/>
      <c r="AL41" s="39"/>
      <c r="AM41" s="500"/>
      <c r="AN41" s="501"/>
      <c r="AO41" s="502"/>
      <c r="AP41" s="39"/>
      <c r="AQ41" s="500"/>
      <c r="AR41" s="501"/>
      <c r="AS41" s="502"/>
      <c r="AT41" s="39"/>
      <c r="AU41" s="500"/>
      <c r="AV41" s="501"/>
      <c r="AW41" s="502"/>
      <c r="AX41" s="39"/>
      <c r="AY41" s="393"/>
      <c r="AZ41" s="104"/>
      <c r="BA41" s="393"/>
    </row>
    <row r="42" spans="1:54" s="456" customFormat="1" ht="49.5" customHeight="1">
      <c r="A42" s="503" t="s">
        <v>319</v>
      </c>
      <c r="B42" s="504" t="s">
        <v>313</v>
      </c>
      <c r="C42" s="505"/>
      <c r="D42" s="506">
        <v>5</v>
      </c>
      <c r="E42" s="409">
        <f t="shared" ref="E42:E45" si="21">D42*30</f>
        <v>150</v>
      </c>
      <c r="F42" s="319"/>
      <c r="G42" s="485"/>
      <c r="H42" s="507"/>
      <c r="I42" s="485"/>
      <c r="J42" s="319"/>
      <c r="K42" s="322"/>
      <c r="L42" s="320"/>
      <c r="M42" s="321"/>
      <c r="N42" s="303"/>
      <c r="O42" s="322"/>
      <c r="P42" s="320"/>
      <c r="Q42" s="321"/>
      <c r="R42" s="598">
        <v>5</v>
      </c>
      <c r="S42" s="322"/>
      <c r="T42" s="320"/>
      <c r="U42" s="321"/>
      <c r="V42" s="645"/>
      <c r="W42" s="322"/>
      <c r="X42" s="320"/>
      <c r="Y42" s="321"/>
      <c r="Z42" s="584">
        <v>5</v>
      </c>
      <c r="AA42" s="322"/>
      <c r="AB42" s="320"/>
      <c r="AC42" s="321"/>
      <c r="AD42" s="319"/>
      <c r="AE42" s="322"/>
      <c r="AF42" s="320"/>
      <c r="AG42" s="321"/>
      <c r="AH42" s="319"/>
      <c r="AI42" s="322"/>
      <c r="AJ42" s="320"/>
      <c r="AK42" s="321"/>
      <c r="AL42" s="319"/>
      <c r="AM42" s="322"/>
      <c r="AN42" s="320"/>
      <c r="AO42" s="321"/>
      <c r="AP42" s="319"/>
      <c r="AQ42" s="322"/>
      <c r="AR42" s="320"/>
      <c r="AS42" s="321"/>
      <c r="AT42" s="319"/>
      <c r="AU42" s="322"/>
      <c r="AV42" s="320"/>
      <c r="AW42" s="321"/>
      <c r="AX42" s="319"/>
      <c r="AY42" s="507">
        <v>2.4</v>
      </c>
      <c r="AZ42" s="508"/>
      <c r="BA42" s="507"/>
    </row>
    <row r="43" spans="1:54" s="456" customFormat="1" ht="53.25" customHeight="1">
      <c r="A43" s="503" t="s">
        <v>320</v>
      </c>
      <c r="B43" s="509" t="s">
        <v>324</v>
      </c>
      <c r="C43" s="428"/>
      <c r="D43" s="510">
        <v>5</v>
      </c>
      <c r="E43" s="426">
        <f t="shared" si="21"/>
        <v>150</v>
      </c>
      <c r="F43" s="324"/>
      <c r="G43" s="467"/>
      <c r="H43" s="466"/>
      <c r="I43" s="467"/>
      <c r="J43" s="324"/>
      <c r="K43" s="511"/>
      <c r="L43" s="469"/>
      <c r="M43" s="512"/>
      <c r="N43" s="107"/>
      <c r="O43" s="511"/>
      <c r="P43" s="469"/>
      <c r="Q43" s="512"/>
      <c r="R43" s="599"/>
      <c r="S43" s="511"/>
      <c r="T43" s="469"/>
      <c r="U43" s="512"/>
      <c r="V43" s="646"/>
      <c r="W43" s="511"/>
      <c r="X43" s="469"/>
      <c r="Y43" s="512"/>
      <c r="Z43" s="323"/>
      <c r="AA43" s="511"/>
      <c r="AB43" s="469"/>
      <c r="AC43" s="512"/>
      <c r="AD43" s="324"/>
      <c r="AE43" s="511"/>
      <c r="AF43" s="469"/>
      <c r="AG43" s="512"/>
      <c r="AH43" s="324">
        <v>5</v>
      </c>
      <c r="AI43" s="511"/>
      <c r="AJ43" s="469"/>
      <c r="AK43" s="512"/>
      <c r="AL43" s="324"/>
      <c r="AM43" s="511"/>
      <c r="AN43" s="469"/>
      <c r="AO43" s="512"/>
      <c r="AP43" s="324">
        <v>5</v>
      </c>
      <c r="AQ43" s="511"/>
      <c r="AR43" s="469"/>
      <c r="AS43" s="512"/>
      <c r="AT43" s="324"/>
      <c r="AU43" s="511"/>
      <c r="AV43" s="469"/>
      <c r="AW43" s="512"/>
      <c r="AX43" s="324"/>
      <c r="AY43" s="466">
        <v>6.8</v>
      </c>
      <c r="AZ43" s="513"/>
      <c r="BA43" s="466"/>
    </row>
    <row r="44" spans="1:54" s="456" customFormat="1" ht="75" customHeight="1">
      <c r="A44" s="503" t="s">
        <v>321</v>
      </c>
      <c r="B44" s="509" t="s">
        <v>316</v>
      </c>
      <c r="C44" s="428"/>
      <c r="D44" s="510">
        <v>10</v>
      </c>
      <c r="E44" s="426">
        <f t="shared" si="21"/>
        <v>300</v>
      </c>
      <c r="F44" s="324"/>
      <c r="G44" s="467"/>
      <c r="H44" s="466"/>
      <c r="I44" s="467"/>
      <c r="J44" s="324"/>
      <c r="K44" s="511"/>
      <c r="L44" s="469"/>
      <c r="M44" s="512"/>
      <c r="N44" s="107"/>
      <c r="O44" s="511"/>
      <c r="P44" s="469"/>
      <c r="Q44" s="512"/>
      <c r="R44" s="599"/>
      <c r="S44" s="511"/>
      <c r="T44" s="469"/>
      <c r="U44" s="512"/>
      <c r="V44" s="646"/>
      <c r="W44" s="511"/>
      <c r="X44" s="469"/>
      <c r="Y44" s="512"/>
      <c r="Z44" s="323"/>
      <c r="AA44" s="511"/>
      <c r="AB44" s="469"/>
      <c r="AC44" s="512"/>
      <c r="AD44" s="324"/>
      <c r="AE44" s="511"/>
      <c r="AF44" s="469"/>
      <c r="AG44" s="512"/>
      <c r="AH44" s="324"/>
      <c r="AI44" s="511"/>
      <c r="AJ44" s="469"/>
      <c r="AK44" s="512"/>
      <c r="AL44" s="324"/>
      <c r="AM44" s="511"/>
      <c r="AN44" s="469"/>
      <c r="AO44" s="512"/>
      <c r="AP44" s="324"/>
      <c r="AQ44" s="511"/>
      <c r="AR44" s="469"/>
      <c r="AS44" s="512"/>
      <c r="AT44" s="324"/>
      <c r="AU44" s="511"/>
      <c r="AV44" s="469"/>
      <c r="AW44" s="512"/>
      <c r="AX44" s="324">
        <v>5</v>
      </c>
      <c r="AY44" s="466">
        <v>10</v>
      </c>
      <c r="AZ44" s="513"/>
      <c r="BA44" s="466"/>
    </row>
    <row r="45" spans="1:54" s="456" customFormat="1" ht="85.5" customHeight="1">
      <c r="A45" s="503" t="s">
        <v>322</v>
      </c>
      <c r="B45" s="509" t="s">
        <v>323</v>
      </c>
      <c r="C45" s="428"/>
      <c r="D45" s="510">
        <v>5</v>
      </c>
      <c r="E45" s="426">
        <f t="shared" si="21"/>
        <v>150</v>
      </c>
      <c r="F45" s="324"/>
      <c r="G45" s="467"/>
      <c r="H45" s="466"/>
      <c r="I45" s="467"/>
      <c r="J45" s="324"/>
      <c r="K45" s="511"/>
      <c r="L45" s="469"/>
      <c r="M45" s="512"/>
      <c r="N45" s="107"/>
      <c r="O45" s="511"/>
      <c r="P45" s="469"/>
      <c r="Q45" s="512"/>
      <c r="R45" s="599"/>
      <c r="S45" s="511"/>
      <c r="T45" s="469"/>
      <c r="U45" s="512"/>
      <c r="V45" s="646"/>
      <c r="W45" s="511"/>
      <c r="X45" s="469"/>
      <c r="Y45" s="512"/>
      <c r="Z45" s="323"/>
      <c r="AA45" s="511"/>
      <c r="AB45" s="469"/>
      <c r="AC45" s="512"/>
      <c r="AD45" s="324"/>
      <c r="AE45" s="511"/>
      <c r="AF45" s="469"/>
      <c r="AG45" s="512"/>
      <c r="AH45" s="324"/>
      <c r="AI45" s="511"/>
      <c r="AJ45" s="469"/>
      <c r="AK45" s="512"/>
      <c r="AL45" s="324"/>
      <c r="AM45" s="511"/>
      <c r="AN45" s="469"/>
      <c r="AO45" s="512"/>
      <c r="AP45" s="324"/>
      <c r="AQ45" s="511"/>
      <c r="AR45" s="469"/>
      <c r="AS45" s="512"/>
      <c r="AT45" s="324"/>
      <c r="AU45" s="511"/>
      <c r="AV45" s="469"/>
      <c r="AW45" s="512"/>
      <c r="AX45" s="324">
        <v>5</v>
      </c>
      <c r="AY45" s="466">
        <v>10</v>
      </c>
      <c r="AZ45" s="513"/>
      <c r="BA45" s="466"/>
    </row>
    <row r="46" spans="1:54" s="456" customFormat="1" ht="115.5" customHeight="1" thickBot="1">
      <c r="A46" s="514" t="s">
        <v>127</v>
      </c>
      <c r="B46" s="515" t="s">
        <v>307</v>
      </c>
      <c r="C46" s="62"/>
      <c r="D46" s="466">
        <v>15</v>
      </c>
      <c r="E46" s="460">
        <f>D46*30</f>
        <v>450</v>
      </c>
      <c r="F46" s="324"/>
      <c r="G46" s="467"/>
      <c r="H46" s="466"/>
      <c r="I46" s="467"/>
      <c r="J46" s="324"/>
      <c r="K46" s="511"/>
      <c r="L46" s="469"/>
      <c r="M46" s="512"/>
      <c r="N46" s="107"/>
      <c r="O46" s="511"/>
      <c r="P46" s="469"/>
      <c r="Q46" s="512"/>
      <c r="R46" s="599"/>
      <c r="S46" s="511"/>
      <c r="T46" s="469"/>
      <c r="U46" s="512"/>
      <c r="V46" s="646"/>
      <c r="W46" s="511"/>
      <c r="X46" s="469"/>
      <c r="Y46" s="512"/>
      <c r="Z46" s="323"/>
      <c r="AA46" s="511"/>
      <c r="AB46" s="469"/>
      <c r="AC46" s="512"/>
      <c r="AD46" s="324"/>
      <c r="AE46" s="511"/>
      <c r="AF46" s="469"/>
      <c r="AG46" s="512"/>
      <c r="AH46" s="324"/>
      <c r="AI46" s="511"/>
      <c r="AJ46" s="469"/>
      <c r="AK46" s="512"/>
      <c r="AL46" s="324"/>
      <c r="AM46" s="511"/>
      <c r="AN46" s="469"/>
      <c r="AO46" s="512"/>
      <c r="AP46" s="324"/>
      <c r="AQ46" s="511"/>
      <c r="AR46" s="469"/>
      <c r="AS46" s="512"/>
      <c r="AT46" s="324"/>
      <c r="AU46" s="511"/>
      <c r="AV46" s="469"/>
      <c r="AW46" s="512"/>
      <c r="AX46" s="324">
        <v>15</v>
      </c>
      <c r="AY46" s="466">
        <v>10</v>
      </c>
      <c r="AZ46" s="513"/>
      <c r="BA46" s="466"/>
    </row>
    <row r="47" spans="1:54" s="521" customFormat="1" ht="42.75" customHeight="1" thickBot="1">
      <c r="A47" s="825" t="s">
        <v>162</v>
      </c>
      <c r="B47" s="826"/>
      <c r="C47" s="516"/>
      <c r="D47" s="517">
        <f t="shared" ref="D47:J47" si="22">D39+D21+D14</f>
        <v>245</v>
      </c>
      <c r="E47" s="518">
        <f t="shared" si="22"/>
        <v>7350</v>
      </c>
      <c r="F47" s="262">
        <f t="shared" si="22"/>
        <v>216</v>
      </c>
      <c r="G47" s="518">
        <f t="shared" si="22"/>
        <v>64</v>
      </c>
      <c r="H47" s="519">
        <f t="shared" si="22"/>
        <v>0</v>
      </c>
      <c r="I47" s="518">
        <f t="shared" si="22"/>
        <v>152</v>
      </c>
      <c r="J47" s="262">
        <f t="shared" si="22"/>
        <v>324</v>
      </c>
      <c r="K47" s="500"/>
      <c r="L47" s="501"/>
      <c r="M47" s="502"/>
      <c r="N47" s="309"/>
      <c r="O47" s="500"/>
      <c r="P47" s="501"/>
      <c r="Q47" s="502"/>
      <c r="R47" s="600"/>
      <c r="S47" s="500"/>
      <c r="T47" s="501"/>
      <c r="U47" s="502"/>
      <c r="V47" s="647"/>
      <c r="W47" s="500"/>
      <c r="X47" s="501"/>
      <c r="Y47" s="502"/>
      <c r="Z47" s="309"/>
      <c r="AA47" s="500"/>
      <c r="AB47" s="501"/>
      <c r="AC47" s="502"/>
      <c r="AD47" s="309"/>
      <c r="AE47" s="500"/>
      <c r="AF47" s="501"/>
      <c r="AG47" s="502"/>
      <c r="AH47" s="309"/>
      <c r="AI47" s="500"/>
      <c r="AJ47" s="501"/>
      <c r="AK47" s="502"/>
      <c r="AL47" s="309"/>
      <c r="AM47" s="500"/>
      <c r="AN47" s="501"/>
      <c r="AO47" s="502"/>
      <c r="AP47" s="309"/>
      <c r="AQ47" s="500"/>
      <c r="AR47" s="501"/>
      <c r="AS47" s="502"/>
      <c r="AT47" s="309"/>
      <c r="AU47" s="500"/>
      <c r="AV47" s="501"/>
      <c r="AW47" s="502"/>
      <c r="AX47" s="309"/>
      <c r="AY47" s="517"/>
      <c r="AZ47" s="394"/>
      <c r="BA47" s="393"/>
      <c r="BB47" s="520"/>
    </row>
    <row r="48" spans="1:54" s="521" customFormat="1" ht="73.5" customHeight="1" thickBot="1">
      <c r="A48" s="827" t="s">
        <v>163</v>
      </c>
      <c r="B48" s="828"/>
      <c r="C48" s="516"/>
      <c r="D48" s="581">
        <f>N48+R48+V48+Z48+AD48+AH48+AL48+AP48+AT48+AX48</f>
        <v>300</v>
      </c>
      <c r="E48" s="517">
        <f t="shared" ref="E48:J48" si="23">E46+E41+E39+E21+E14</f>
        <v>8700</v>
      </c>
      <c r="F48" s="262">
        <f t="shared" si="23"/>
        <v>216</v>
      </c>
      <c r="G48" s="517">
        <f t="shared" si="23"/>
        <v>64</v>
      </c>
      <c r="H48" s="517">
        <f t="shared" si="23"/>
        <v>0</v>
      </c>
      <c r="I48" s="517">
        <f t="shared" si="23"/>
        <v>152</v>
      </c>
      <c r="J48" s="262">
        <f t="shared" si="23"/>
        <v>324</v>
      </c>
      <c r="K48" s="751">
        <f>K39+K21+K14</f>
        <v>23.5</v>
      </c>
      <c r="L48" s="743"/>
      <c r="M48" s="744"/>
      <c r="N48" s="79">
        <f>N14+N21+N39+N42+N43+N44+N45+N46</f>
        <v>30</v>
      </c>
      <c r="O48" s="751">
        <f>O39+O21+O14</f>
        <v>19.5</v>
      </c>
      <c r="P48" s="743"/>
      <c r="Q48" s="744"/>
      <c r="R48" s="601">
        <f>R14+R21+R39+R42+R43+R44+R45+R46</f>
        <v>30</v>
      </c>
      <c r="S48" s="751">
        <f>S39+S21+S14</f>
        <v>24</v>
      </c>
      <c r="T48" s="743"/>
      <c r="U48" s="744"/>
      <c r="V48" s="648">
        <f>V14+V21+V39+V42+V43+V44+V45+V46</f>
        <v>30</v>
      </c>
      <c r="W48" s="751">
        <f>W39+W21+W14</f>
        <v>20</v>
      </c>
      <c r="X48" s="743"/>
      <c r="Y48" s="744"/>
      <c r="Z48" s="79">
        <f>Z14+Z21+Z39+Z42+Z43+Z44+Z45+Z46</f>
        <v>30</v>
      </c>
      <c r="AA48" s="751">
        <f>AA39+AA21+AA14</f>
        <v>24</v>
      </c>
      <c r="AB48" s="743"/>
      <c r="AC48" s="744"/>
      <c r="AD48" s="79">
        <f>AD14+AD21+AD39+AD42+AD43+AD44+AD45+AD46</f>
        <v>30</v>
      </c>
      <c r="AE48" s="751">
        <f>AE39+AE21+AE14</f>
        <v>20</v>
      </c>
      <c r="AF48" s="743"/>
      <c r="AG48" s="744"/>
      <c r="AH48" s="79">
        <f>AH14+AH21+AH39+AH42+AH43+AH44+AH45+AH46</f>
        <v>30</v>
      </c>
      <c r="AI48" s="751">
        <f>AI39+AI21+AI14</f>
        <v>24</v>
      </c>
      <c r="AJ48" s="743"/>
      <c r="AK48" s="744"/>
      <c r="AL48" s="79">
        <f>AL14+AL21+AL39+AL42+AL43+AL44+AL45+AL46</f>
        <v>30</v>
      </c>
      <c r="AM48" s="751">
        <f>AM39+AM21+AM14</f>
        <v>20</v>
      </c>
      <c r="AN48" s="743"/>
      <c r="AO48" s="744"/>
      <c r="AP48" s="79">
        <f>AP14+AP21+AP39+AP42+AP43+AP44+AP45+AP46</f>
        <v>30</v>
      </c>
      <c r="AQ48" s="751">
        <f>AQ39+AQ21+AQ14</f>
        <v>16</v>
      </c>
      <c r="AR48" s="743"/>
      <c r="AS48" s="744"/>
      <c r="AT48" s="79">
        <f>AT14+AT21+AT39+AT42+AT43+AT44+AT45+AT46</f>
        <v>35</v>
      </c>
      <c r="AU48" s="751">
        <f>AU39+AU21+AU14</f>
        <v>0</v>
      </c>
      <c r="AV48" s="743"/>
      <c r="AW48" s="744"/>
      <c r="AX48" s="79">
        <f>AX14+AX21+AX39+AX42+AX43+AX44+AX45+AX46</f>
        <v>25</v>
      </c>
      <c r="AY48" s="517"/>
      <c r="AZ48" s="394"/>
      <c r="BA48" s="393"/>
      <c r="BB48" s="520"/>
    </row>
    <row r="49" spans="1:55" s="577" customFormat="1" ht="19.5" customHeight="1" thickBot="1">
      <c r="A49" s="572" t="s">
        <v>39</v>
      </c>
      <c r="B49" s="573" t="s">
        <v>117</v>
      </c>
      <c r="C49" s="574" t="s">
        <v>39</v>
      </c>
      <c r="D49" s="574"/>
      <c r="E49" s="574"/>
      <c r="F49" s="575"/>
      <c r="G49" s="575"/>
      <c r="H49" s="575"/>
      <c r="I49" s="575"/>
      <c r="J49" s="576"/>
      <c r="K49" s="775"/>
      <c r="L49" s="776"/>
      <c r="M49" s="776"/>
      <c r="N49" s="776"/>
      <c r="O49" s="776"/>
      <c r="P49" s="776"/>
      <c r="Q49" s="776"/>
      <c r="R49" s="776"/>
      <c r="S49" s="776"/>
      <c r="T49" s="776"/>
      <c r="U49" s="776"/>
      <c r="V49" s="776"/>
      <c r="W49" s="776"/>
      <c r="X49" s="776"/>
      <c r="Y49" s="776"/>
      <c r="Z49" s="776"/>
      <c r="AA49" s="776"/>
      <c r="AB49" s="776"/>
      <c r="AC49" s="776"/>
      <c r="AD49" s="776"/>
      <c r="AE49" s="776"/>
      <c r="AF49" s="776"/>
      <c r="AG49" s="776"/>
      <c r="AH49" s="776"/>
      <c r="AI49" s="776"/>
      <c r="AJ49" s="776"/>
      <c r="AK49" s="776"/>
      <c r="AL49" s="776"/>
      <c r="AM49" s="776"/>
      <c r="AN49" s="776"/>
      <c r="AO49" s="776"/>
      <c r="AP49" s="776"/>
      <c r="AQ49" s="776"/>
      <c r="AR49" s="776"/>
      <c r="AS49" s="776"/>
      <c r="AT49" s="776"/>
      <c r="AU49" s="776"/>
      <c r="AV49" s="776"/>
      <c r="AW49" s="776"/>
      <c r="AX49" s="776"/>
      <c r="AY49" s="776"/>
      <c r="AZ49" s="776"/>
      <c r="BA49" s="776"/>
      <c r="BC49" s="578"/>
    </row>
    <row r="50" spans="1:55" s="411" customFormat="1" ht="49.5" customHeight="1" thickBot="1">
      <c r="A50" s="522"/>
      <c r="B50" s="523" t="s">
        <v>166</v>
      </c>
      <c r="C50" s="304" t="s">
        <v>46</v>
      </c>
      <c r="D50" s="524">
        <v>15</v>
      </c>
      <c r="E50" s="525">
        <f>D50*30</f>
        <v>450</v>
      </c>
      <c r="F50" s="66">
        <f t="shared" ref="F50" si="24">G50+H50+I50</f>
        <v>192</v>
      </c>
      <c r="G50" s="526"/>
      <c r="H50" s="525"/>
      <c r="I50" s="526">
        <v>192</v>
      </c>
      <c r="J50" s="66">
        <f t="shared" ref="J50" si="25">E50-F50</f>
        <v>258</v>
      </c>
      <c r="K50" s="527"/>
      <c r="L50" s="528"/>
      <c r="M50" s="529"/>
      <c r="N50" s="602"/>
      <c r="O50" s="530"/>
      <c r="P50" s="528"/>
      <c r="Q50" s="529"/>
      <c r="R50" s="602"/>
      <c r="S50" s="531"/>
      <c r="T50" s="528"/>
      <c r="U50" s="529">
        <v>4</v>
      </c>
      <c r="V50" s="649">
        <v>5</v>
      </c>
      <c r="W50" s="531"/>
      <c r="X50" s="528"/>
      <c r="Y50" s="529">
        <v>4</v>
      </c>
      <c r="Z50" s="65">
        <v>5</v>
      </c>
      <c r="AA50" s="531"/>
      <c r="AB50" s="528"/>
      <c r="AC50" s="529">
        <v>4</v>
      </c>
      <c r="AD50" s="65">
        <v>5</v>
      </c>
      <c r="AE50" s="530"/>
      <c r="AF50" s="528"/>
      <c r="AG50" s="532"/>
      <c r="AH50" s="65"/>
      <c r="AI50" s="530"/>
      <c r="AJ50" s="528"/>
      <c r="AK50" s="529"/>
      <c r="AL50" s="65"/>
      <c r="AM50" s="531"/>
      <c r="AN50" s="533"/>
      <c r="AO50" s="529"/>
      <c r="AP50" s="66"/>
      <c r="AQ50" s="531"/>
      <c r="AR50" s="533"/>
      <c r="AS50" s="529"/>
      <c r="AT50" s="66"/>
      <c r="AU50" s="531"/>
      <c r="AV50" s="533"/>
      <c r="AW50" s="529"/>
      <c r="AX50" s="66"/>
      <c r="AY50" s="534" t="s">
        <v>142</v>
      </c>
      <c r="AZ50" s="535"/>
      <c r="BA50" s="536"/>
    </row>
    <row r="51" spans="1:55" s="411" customFormat="1" ht="19.5" customHeight="1" thickBot="1">
      <c r="A51" s="65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654"/>
      <c r="AN51" s="1"/>
      <c r="AO51" s="654"/>
      <c r="AP51" s="1"/>
      <c r="AQ51" s="1"/>
      <c r="AR51" s="1"/>
      <c r="AS51" s="1"/>
      <c r="AT51" s="1"/>
      <c r="AU51" s="654"/>
      <c r="AV51" s="1"/>
      <c r="AW51" s="654"/>
      <c r="AX51" s="1"/>
      <c r="AY51" s="1"/>
      <c r="AZ51" s="1"/>
      <c r="BA51" s="1"/>
    </row>
    <row r="52" spans="1:55" s="537" customFormat="1" ht="115.5" customHeight="1" thickBot="1">
      <c r="A52" s="655" t="s">
        <v>130</v>
      </c>
      <c r="B52" s="656" t="s">
        <v>305</v>
      </c>
      <c r="C52" s="68" t="s">
        <v>54</v>
      </c>
      <c r="D52" s="759" t="s">
        <v>119</v>
      </c>
      <c r="E52" s="760"/>
      <c r="F52" s="761" t="s">
        <v>128</v>
      </c>
      <c r="G52" s="761"/>
      <c r="H52" s="760"/>
      <c r="I52" s="657"/>
      <c r="J52" s="68" t="s">
        <v>131</v>
      </c>
      <c r="K52" s="759" t="s">
        <v>121</v>
      </c>
      <c r="L52" s="761"/>
      <c r="M52" s="761"/>
      <c r="N52" s="761"/>
      <c r="O52" s="761"/>
      <c r="P52" s="761"/>
      <c r="Q52" s="761"/>
      <c r="R52" s="761"/>
      <c r="S52" s="761"/>
      <c r="T52" s="761"/>
      <c r="U52" s="761"/>
      <c r="V52" s="761"/>
      <c r="W52" s="761"/>
      <c r="X52" s="761"/>
      <c r="Y52" s="761"/>
      <c r="Z52" s="761"/>
      <c r="AA52" s="761"/>
      <c r="AB52" s="761"/>
      <c r="AC52" s="761"/>
      <c r="AD52" s="761"/>
      <c r="AE52" s="761"/>
      <c r="AF52" s="761"/>
      <c r="AG52" s="761"/>
      <c r="AH52" s="761"/>
      <c r="AI52" s="761"/>
      <c r="AJ52" s="761"/>
      <c r="AK52" s="760"/>
      <c r="AL52" s="834" t="s">
        <v>54</v>
      </c>
      <c r="AM52" s="835"/>
      <c r="AN52" s="834" t="s">
        <v>120</v>
      </c>
      <c r="AO52" s="836"/>
      <c r="AP52" s="835"/>
      <c r="AQ52" s="759" t="s">
        <v>129</v>
      </c>
      <c r="AR52" s="761"/>
      <c r="AS52" s="760"/>
      <c r="AT52" s="817"/>
      <c r="AU52" s="817"/>
      <c r="AV52" s="818"/>
      <c r="AW52" s="818"/>
      <c r="AX52" s="818"/>
      <c r="AY52" s="658"/>
      <c r="AZ52" s="658"/>
      <c r="BA52" s="658"/>
    </row>
    <row r="53" spans="1:55" s="411" customFormat="1" ht="63.75" customHeight="1" thickBot="1">
      <c r="A53" s="659">
        <v>1</v>
      </c>
      <c r="B53" s="660" t="s">
        <v>381</v>
      </c>
      <c r="C53" s="661">
        <v>2</v>
      </c>
      <c r="D53" s="739">
        <v>3</v>
      </c>
      <c r="E53" s="741"/>
      <c r="F53" s="739">
        <v>3</v>
      </c>
      <c r="G53" s="740"/>
      <c r="H53" s="741"/>
      <c r="I53" s="60"/>
      <c r="J53" s="661">
        <v>1</v>
      </c>
      <c r="K53" s="831" t="s">
        <v>314</v>
      </c>
      <c r="L53" s="832"/>
      <c r="M53" s="832"/>
      <c r="N53" s="832"/>
      <c r="O53" s="832"/>
      <c r="P53" s="832"/>
      <c r="Q53" s="832"/>
      <c r="R53" s="832"/>
      <c r="S53" s="832"/>
      <c r="T53" s="832"/>
      <c r="U53" s="832"/>
      <c r="V53" s="832"/>
      <c r="W53" s="832"/>
      <c r="X53" s="832"/>
      <c r="Y53" s="832"/>
      <c r="Z53" s="832"/>
      <c r="AA53" s="832"/>
      <c r="AB53" s="832"/>
      <c r="AC53" s="832"/>
      <c r="AD53" s="832"/>
      <c r="AE53" s="832"/>
      <c r="AF53" s="832"/>
      <c r="AG53" s="832"/>
      <c r="AH53" s="832"/>
      <c r="AI53" s="832"/>
      <c r="AJ53" s="832"/>
      <c r="AK53" s="833"/>
      <c r="AL53" s="739">
        <v>4</v>
      </c>
      <c r="AM53" s="741"/>
      <c r="AN53" s="739"/>
      <c r="AO53" s="740"/>
      <c r="AP53" s="741"/>
      <c r="AQ53" s="739">
        <v>1</v>
      </c>
      <c r="AR53" s="740"/>
      <c r="AS53" s="741"/>
      <c r="AT53" s="738"/>
      <c r="AU53" s="738"/>
      <c r="AV53" s="737"/>
      <c r="AW53" s="737"/>
      <c r="AX53" s="737"/>
      <c r="AY53" s="1"/>
      <c r="AZ53" s="1"/>
      <c r="BA53" s="1"/>
    </row>
    <row r="54" spans="1:55" s="411" customFormat="1" ht="48.75" customHeight="1" thickBot="1">
      <c r="A54" s="612">
        <v>2</v>
      </c>
      <c r="B54" s="660" t="s">
        <v>382</v>
      </c>
      <c r="C54" s="580">
        <v>2</v>
      </c>
      <c r="D54" s="837">
        <v>2</v>
      </c>
      <c r="E54" s="838"/>
      <c r="F54" s="837">
        <v>2</v>
      </c>
      <c r="G54" s="839"/>
      <c r="H54" s="838"/>
      <c r="I54" s="60"/>
      <c r="J54" s="661">
        <v>2</v>
      </c>
      <c r="K54" s="840" t="s">
        <v>315</v>
      </c>
      <c r="L54" s="841"/>
      <c r="M54" s="841"/>
      <c r="N54" s="841"/>
      <c r="O54" s="841"/>
      <c r="P54" s="841"/>
      <c r="Q54" s="841"/>
      <c r="R54" s="841"/>
      <c r="S54" s="841"/>
      <c r="T54" s="841"/>
      <c r="U54" s="841"/>
      <c r="V54" s="841"/>
      <c r="W54" s="841"/>
      <c r="X54" s="841"/>
      <c r="Y54" s="841"/>
      <c r="Z54" s="841"/>
      <c r="AA54" s="841"/>
      <c r="AB54" s="841"/>
      <c r="AC54" s="841"/>
      <c r="AD54" s="841"/>
      <c r="AE54" s="841"/>
      <c r="AF54" s="841"/>
      <c r="AG54" s="841"/>
      <c r="AH54" s="841"/>
      <c r="AI54" s="841"/>
      <c r="AJ54" s="841"/>
      <c r="AK54" s="842"/>
      <c r="AL54" s="739">
        <v>10</v>
      </c>
      <c r="AM54" s="741"/>
      <c r="AN54" s="739"/>
      <c r="AO54" s="740"/>
      <c r="AP54" s="741"/>
      <c r="AQ54" s="739">
        <v>2</v>
      </c>
      <c r="AR54" s="740"/>
      <c r="AS54" s="741"/>
      <c r="AT54" s="662"/>
      <c r="AU54" s="662"/>
      <c r="AV54" s="663"/>
      <c r="AW54" s="663"/>
      <c r="AX54" s="663"/>
      <c r="AY54" s="1"/>
      <c r="AZ54" s="1"/>
      <c r="BA54" s="1"/>
    </row>
    <row r="55" spans="1:55" s="411" customFormat="1" ht="63" customHeight="1" thickBot="1">
      <c r="A55" s="659">
        <v>3</v>
      </c>
      <c r="B55" s="664" t="s">
        <v>379</v>
      </c>
      <c r="C55" s="661">
        <v>4</v>
      </c>
      <c r="D55" s="739">
        <v>3</v>
      </c>
      <c r="E55" s="741"/>
      <c r="F55" s="739">
        <v>3</v>
      </c>
      <c r="G55" s="740"/>
      <c r="H55" s="741"/>
      <c r="I55" s="60"/>
      <c r="J55" s="661">
        <v>3</v>
      </c>
      <c r="K55" s="840" t="s">
        <v>317</v>
      </c>
      <c r="L55" s="841"/>
      <c r="M55" s="841"/>
      <c r="N55" s="841"/>
      <c r="O55" s="841"/>
      <c r="P55" s="841"/>
      <c r="Q55" s="841"/>
      <c r="R55" s="841"/>
      <c r="S55" s="841"/>
      <c r="T55" s="841"/>
      <c r="U55" s="841"/>
      <c r="V55" s="841"/>
      <c r="W55" s="841"/>
      <c r="X55" s="841"/>
      <c r="Y55" s="841"/>
      <c r="Z55" s="841"/>
      <c r="AA55" s="841"/>
      <c r="AB55" s="841"/>
      <c r="AC55" s="841"/>
      <c r="AD55" s="841"/>
      <c r="AE55" s="841"/>
      <c r="AF55" s="841"/>
      <c r="AG55" s="841"/>
      <c r="AH55" s="841"/>
      <c r="AI55" s="841"/>
      <c r="AJ55" s="841"/>
      <c r="AK55" s="842"/>
      <c r="AL55" s="739">
        <v>10</v>
      </c>
      <c r="AM55" s="741"/>
      <c r="AN55" s="739">
        <v>15</v>
      </c>
      <c r="AO55" s="740"/>
      <c r="AP55" s="741"/>
      <c r="AQ55" s="739">
        <v>2</v>
      </c>
      <c r="AR55" s="740"/>
      <c r="AS55" s="741"/>
      <c r="AT55" s="662"/>
      <c r="AU55" s="662"/>
      <c r="AV55" s="663"/>
      <c r="AW55" s="663"/>
      <c r="AX55" s="663"/>
      <c r="AY55" s="1"/>
      <c r="AZ55" s="1"/>
      <c r="BA55" s="1"/>
    </row>
    <row r="56" spans="1:55" s="411" customFormat="1" ht="54.75" customHeight="1" thickBot="1">
      <c r="A56" s="659">
        <v>4</v>
      </c>
      <c r="B56" s="665" t="s">
        <v>384</v>
      </c>
      <c r="C56" s="580">
        <v>4</v>
      </c>
      <c r="D56" s="837">
        <v>2</v>
      </c>
      <c r="E56" s="838"/>
      <c r="F56" s="837">
        <v>2</v>
      </c>
      <c r="G56" s="839"/>
      <c r="H56" s="838"/>
      <c r="I56" s="60"/>
      <c r="J56" s="662"/>
      <c r="K56" s="666"/>
      <c r="L56" s="667"/>
      <c r="M56" s="667"/>
      <c r="N56" s="667"/>
      <c r="O56" s="667"/>
      <c r="P56" s="667"/>
      <c r="Q56" s="667"/>
      <c r="R56" s="667"/>
      <c r="S56" s="667"/>
      <c r="T56" s="667"/>
      <c r="U56" s="667"/>
      <c r="V56" s="667"/>
      <c r="W56" s="667"/>
      <c r="X56" s="667"/>
      <c r="Y56" s="667"/>
      <c r="Z56" s="667"/>
      <c r="AA56" s="667"/>
      <c r="AB56" s="667"/>
      <c r="AC56" s="667"/>
      <c r="AD56" s="667"/>
      <c r="AE56" s="667"/>
      <c r="AF56" s="667"/>
      <c r="AG56" s="667"/>
      <c r="AH56" s="667"/>
      <c r="AI56" s="667"/>
      <c r="AJ56" s="667"/>
      <c r="AK56" s="667"/>
      <c r="AL56" s="662"/>
      <c r="AM56" s="662"/>
      <c r="AN56" s="662"/>
      <c r="AO56" s="662"/>
      <c r="AP56" s="662"/>
      <c r="AQ56" s="662"/>
      <c r="AR56" s="662"/>
      <c r="AS56" s="662"/>
      <c r="AT56" s="662"/>
      <c r="AU56" s="662"/>
      <c r="AV56" s="663"/>
      <c r="AW56" s="663"/>
      <c r="AX56" s="663"/>
      <c r="AY56" s="1"/>
      <c r="AZ56" s="1"/>
      <c r="BA56" s="1"/>
    </row>
    <row r="57" spans="1:55" s="411" customFormat="1" ht="55.5" customHeight="1" thickBot="1">
      <c r="A57" s="659">
        <v>5</v>
      </c>
      <c r="B57" s="668" t="s">
        <v>380</v>
      </c>
      <c r="C57" s="661">
        <v>6</v>
      </c>
      <c r="D57" s="739">
        <v>5</v>
      </c>
      <c r="E57" s="741"/>
      <c r="F57" s="739">
        <v>5</v>
      </c>
      <c r="G57" s="740"/>
      <c r="H57" s="741"/>
      <c r="I57" s="60"/>
      <c r="J57" s="662"/>
      <c r="K57" s="742"/>
      <c r="L57" s="742"/>
      <c r="M57" s="742"/>
      <c r="N57" s="742"/>
      <c r="O57" s="742"/>
      <c r="P57" s="742"/>
      <c r="Q57" s="742"/>
      <c r="R57" s="742"/>
      <c r="S57" s="742"/>
      <c r="T57" s="742"/>
      <c r="U57" s="742"/>
      <c r="V57" s="742"/>
      <c r="W57" s="742"/>
      <c r="X57" s="742"/>
      <c r="Y57" s="742"/>
      <c r="Z57" s="742"/>
      <c r="AA57" s="742"/>
      <c r="AB57" s="742"/>
      <c r="AC57" s="742"/>
      <c r="AD57" s="742"/>
      <c r="AE57" s="742"/>
      <c r="AF57" s="742"/>
      <c r="AG57" s="742"/>
      <c r="AH57" s="742"/>
      <c r="AI57" s="742"/>
      <c r="AJ57" s="742"/>
      <c r="AK57" s="742"/>
      <c r="AL57" s="738"/>
      <c r="AM57" s="738"/>
      <c r="AN57" s="738"/>
      <c r="AO57" s="738"/>
      <c r="AP57" s="738"/>
      <c r="AQ57" s="738"/>
      <c r="AR57" s="738"/>
      <c r="AS57" s="738"/>
      <c r="AT57" s="738"/>
      <c r="AU57" s="738"/>
      <c r="AV57" s="737"/>
      <c r="AW57" s="737"/>
      <c r="AX57" s="737"/>
      <c r="AY57" s="1"/>
      <c r="AZ57" s="1"/>
      <c r="BA57" s="1"/>
    </row>
    <row r="58" spans="1:55" s="411" customFormat="1" ht="55.5" customHeight="1" thickBot="1">
      <c r="A58" s="659">
        <v>6</v>
      </c>
      <c r="B58" s="668" t="s">
        <v>383</v>
      </c>
      <c r="C58" s="661">
        <v>8</v>
      </c>
      <c r="D58" s="739">
        <v>5</v>
      </c>
      <c r="E58" s="741"/>
      <c r="F58" s="739">
        <v>5</v>
      </c>
      <c r="G58" s="740"/>
      <c r="H58" s="741"/>
      <c r="I58" s="60"/>
      <c r="J58" s="662"/>
      <c r="K58" s="669"/>
      <c r="L58" s="669"/>
      <c r="M58" s="669"/>
      <c r="N58" s="669"/>
      <c r="O58" s="669"/>
      <c r="P58" s="669"/>
      <c r="Q58" s="669"/>
      <c r="R58" s="669"/>
      <c r="S58" s="669"/>
      <c r="T58" s="669"/>
      <c r="U58" s="669"/>
      <c r="V58" s="669"/>
      <c r="W58" s="669"/>
      <c r="X58" s="669"/>
      <c r="Y58" s="669"/>
      <c r="Z58" s="669"/>
      <c r="AA58" s="669"/>
      <c r="AB58" s="669"/>
      <c r="AC58" s="669"/>
      <c r="AD58" s="669"/>
      <c r="AE58" s="669"/>
      <c r="AF58" s="669"/>
      <c r="AG58" s="669"/>
      <c r="AH58" s="669"/>
      <c r="AI58" s="669"/>
      <c r="AJ58" s="669"/>
      <c r="AK58" s="669"/>
      <c r="AL58" s="662"/>
      <c r="AM58" s="662"/>
      <c r="AN58" s="662"/>
      <c r="AO58" s="662"/>
      <c r="AP58" s="662"/>
      <c r="AQ58" s="662"/>
      <c r="AR58" s="662"/>
      <c r="AS58" s="662"/>
      <c r="AT58" s="662"/>
      <c r="AU58" s="662"/>
      <c r="AV58" s="663"/>
      <c r="AW58" s="663"/>
      <c r="AX58" s="663"/>
      <c r="AY58" s="1"/>
      <c r="AZ58" s="1"/>
      <c r="BA58" s="1"/>
    </row>
    <row r="59" spans="1:55" s="411" customFormat="1" ht="75" customHeight="1" thickBot="1">
      <c r="A59" s="659">
        <v>7</v>
      </c>
      <c r="B59" s="670" t="s">
        <v>316</v>
      </c>
      <c r="C59" s="671">
        <v>10</v>
      </c>
      <c r="D59" s="739">
        <v>5</v>
      </c>
      <c r="E59" s="741"/>
      <c r="F59" s="739">
        <v>8</v>
      </c>
      <c r="G59" s="740"/>
      <c r="H59" s="741"/>
      <c r="I59" s="60"/>
      <c r="J59" s="662"/>
      <c r="K59" s="742"/>
      <c r="L59" s="742"/>
      <c r="M59" s="742"/>
      <c r="N59" s="742"/>
      <c r="O59" s="742"/>
      <c r="P59" s="742"/>
      <c r="Q59" s="742"/>
      <c r="R59" s="742"/>
      <c r="S59" s="742"/>
      <c r="T59" s="742"/>
      <c r="U59" s="742"/>
      <c r="V59" s="742"/>
      <c r="W59" s="742"/>
      <c r="X59" s="742"/>
      <c r="Y59" s="742"/>
      <c r="Z59" s="742"/>
      <c r="AA59" s="742"/>
      <c r="AB59" s="742"/>
      <c r="AC59" s="742"/>
      <c r="AD59" s="742"/>
      <c r="AE59" s="742"/>
      <c r="AF59" s="742"/>
      <c r="AG59" s="742"/>
      <c r="AH59" s="742"/>
      <c r="AI59" s="742"/>
      <c r="AJ59" s="742"/>
      <c r="AK59" s="742"/>
      <c r="AL59" s="738"/>
      <c r="AM59" s="738"/>
      <c r="AN59" s="738"/>
      <c r="AO59" s="738"/>
      <c r="AP59" s="738"/>
      <c r="AQ59" s="738"/>
      <c r="AR59" s="738"/>
      <c r="AS59" s="738"/>
      <c r="AT59" s="60"/>
      <c r="AU59" s="672"/>
      <c r="AV59" s="1"/>
      <c r="AW59" s="654"/>
      <c r="AX59" s="1"/>
      <c r="AY59" s="1"/>
      <c r="AZ59" s="1"/>
      <c r="BA59" s="1"/>
    </row>
    <row r="60" spans="1:55" s="411" customFormat="1" ht="45.75" customHeight="1" thickBot="1">
      <c r="A60" s="659">
        <v>8</v>
      </c>
      <c r="B60" s="670" t="s">
        <v>318</v>
      </c>
      <c r="C60" s="671">
        <v>10</v>
      </c>
      <c r="D60" s="739">
        <v>5</v>
      </c>
      <c r="E60" s="741"/>
      <c r="F60" s="739">
        <v>2</v>
      </c>
      <c r="G60" s="740"/>
      <c r="H60" s="741"/>
      <c r="I60" s="60"/>
      <c r="J60" s="662"/>
      <c r="K60" s="669"/>
      <c r="L60" s="669"/>
      <c r="M60" s="669"/>
      <c r="N60" s="669"/>
      <c r="O60" s="669"/>
      <c r="P60" s="669"/>
      <c r="Q60" s="669"/>
      <c r="R60" s="669"/>
      <c r="S60" s="669"/>
      <c r="T60" s="669"/>
      <c r="U60" s="669"/>
      <c r="V60" s="669"/>
      <c r="W60" s="669"/>
      <c r="X60" s="669"/>
      <c r="Y60" s="669"/>
      <c r="Z60" s="669"/>
      <c r="AA60" s="669"/>
      <c r="AB60" s="669"/>
      <c r="AC60" s="669"/>
      <c r="AD60" s="669"/>
      <c r="AE60" s="669"/>
      <c r="AF60" s="669"/>
      <c r="AG60" s="669"/>
      <c r="AH60" s="669"/>
      <c r="AI60" s="669"/>
      <c r="AJ60" s="669"/>
      <c r="AK60" s="669"/>
      <c r="AL60" s="662"/>
      <c r="AM60" s="662"/>
      <c r="AN60" s="662"/>
      <c r="AO60" s="662"/>
      <c r="AP60" s="662"/>
      <c r="AQ60" s="662"/>
      <c r="AR60" s="662"/>
      <c r="AS60" s="662"/>
      <c r="AT60" s="60"/>
      <c r="AU60" s="672"/>
      <c r="AV60" s="1"/>
      <c r="AW60" s="654"/>
      <c r="AX60" s="1"/>
      <c r="AY60" s="1"/>
      <c r="AZ60" s="1"/>
      <c r="BA60" s="1"/>
    </row>
    <row r="61" spans="1:55" s="411" customFormat="1" ht="18.75">
      <c r="A61" s="663"/>
      <c r="B61" s="673"/>
      <c r="C61" s="663"/>
      <c r="D61" s="663"/>
      <c r="E61" s="663"/>
      <c r="F61" s="663"/>
      <c r="G61" s="663"/>
      <c r="H61" s="663"/>
      <c r="I61" s="1"/>
      <c r="J61" s="663"/>
      <c r="K61" s="674"/>
      <c r="L61" s="674"/>
      <c r="M61" s="674"/>
      <c r="N61" s="674"/>
      <c r="O61" s="674"/>
      <c r="P61" s="674"/>
      <c r="Q61" s="674"/>
      <c r="R61" s="674"/>
      <c r="S61" s="674"/>
      <c r="T61" s="674"/>
      <c r="U61" s="674"/>
      <c r="V61" s="674"/>
      <c r="W61" s="674"/>
      <c r="X61" s="674"/>
      <c r="Y61" s="674"/>
      <c r="Z61" s="674"/>
      <c r="AA61" s="674"/>
      <c r="AB61" s="674"/>
      <c r="AC61" s="674"/>
      <c r="AD61" s="674"/>
      <c r="AE61" s="674"/>
      <c r="AF61" s="674"/>
      <c r="AG61" s="674"/>
      <c r="AH61" s="674"/>
      <c r="AI61" s="674"/>
      <c r="AJ61" s="674"/>
      <c r="AK61" s="674"/>
      <c r="AL61" s="663"/>
      <c r="AM61" s="663"/>
      <c r="AN61" s="663"/>
      <c r="AO61" s="663"/>
      <c r="AP61" s="663"/>
      <c r="AQ61" s="663"/>
      <c r="AR61" s="663"/>
      <c r="AS61" s="663"/>
      <c r="AT61" s="1"/>
      <c r="AU61" s="654"/>
      <c r="AV61" s="1"/>
      <c r="AW61" s="654"/>
      <c r="AX61" s="1"/>
      <c r="AY61" s="1"/>
      <c r="AZ61" s="1"/>
      <c r="BA61" s="1"/>
    </row>
    <row r="62" spans="1:55" s="411" customFormat="1" ht="19.5" customHeight="1">
      <c r="A62" s="1"/>
      <c r="B62" s="675"/>
      <c r="C62" s="675"/>
      <c r="D62" s="675"/>
      <c r="E62" s="675"/>
      <c r="F62" s="675"/>
      <c r="G62" s="1"/>
      <c r="H62" s="1"/>
      <c r="I62" s="1"/>
      <c r="J62" s="663"/>
      <c r="K62" s="824"/>
      <c r="L62" s="824"/>
      <c r="M62" s="824"/>
      <c r="N62" s="824"/>
      <c r="O62" s="824"/>
      <c r="P62" s="824"/>
      <c r="Q62" s="824"/>
      <c r="R62" s="824"/>
      <c r="S62" s="824"/>
      <c r="T62" s="824"/>
      <c r="U62" s="824"/>
      <c r="V62" s="824"/>
      <c r="W62" s="824"/>
      <c r="X62" s="824"/>
      <c r="Y62" s="824"/>
      <c r="Z62" s="824"/>
      <c r="AA62" s="824"/>
      <c r="AB62" s="824"/>
      <c r="AC62" s="824"/>
      <c r="AD62" s="824"/>
      <c r="AE62" s="824"/>
      <c r="AF62" s="824"/>
      <c r="AG62" s="824"/>
      <c r="AH62" s="824"/>
      <c r="AI62" s="824"/>
      <c r="AJ62" s="824"/>
      <c r="AK62" s="824"/>
      <c r="AL62" s="737"/>
      <c r="AM62" s="737"/>
      <c r="AN62" s="737"/>
      <c r="AO62" s="737"/>
      <c r="AP62" s="737"/>
      <c r="AQ62" s="663"/>
      <c r="AR62" s="663"/>
      <c r="AS62" s="663"/>
      <c r="AT62" s="737"/>
      <c r="AU62" s="737"/>
      <c r="AV62" s="737"/>
      <c r="AW62" s="737"/>
      <c r="AX62" s="737"/>
      <c r="AY62" s="737"/>
      <c r="AZ62" s="737"/>
      <c r="BA62" s="737"/>
    </row>
    <row r="63" spans="1:55" s="411" customFormat="1" ht="19.5" customHeight="1">
      <c r="A63" s="822" t="s">
        <v>99</v>
      </c>
      <c r="B63" s="822"/>
      <c r="C63" s="822"/>
      <c r="D63" s="822"/>
      <c r="E63" s="822"/>
      <c r="F63" s="822"/>
      <c r="G63" s="1"/>
      <c r="H63" s="1"/>
      <c r="I63" s="1"/>
      <c r="J63" s="737"/>
      <c r="K63" s="824"/>
      <c r="L63" s="824"/>
      <c r="M63" s="824"/>
      <c r="N63" s="824"/>
      <c r="O63" s="824"/>
      <c r="P63" s="824"/>
      <c r="Q63" s="824"/>
      <c r="R63" s="824"/>
      <c r="S63" s="824"/>
      <c r="T63" s="824"/>
      <c r="U63" s="824"/>
      <c r="V63" s="824"/>
      <c r="W63" s="824"/>
      <c r="X63" s="824"/>
      <c r="Y63" s="824"/>
      <c r="Z63" s="824"/>
      <c r="AA63" s="824"/>
      <c r="AB63" s="824"/>
      <c r="AC63" s="824"/>
      <c r="AD63" s="824"/>
      <c r="AE63" s="824"/>
      <c r="AF63" s="824"/>
      <c r="AG63" s="824"/>
      <c r="AH63" s="824"/>
      <c r="AI63" s="824"/>
      <c r="AJ63" s="824"/>
      <c r="AK63" s="824"/>
      <c r="AL63" s="737"/>
      <c r="AM63" s="737"/>
      <c r="AN63" s="737"/>
      <c r="AO63" s="737"/>
      <c r="AP63" s="737"/>
      <c r="AQ63" s="663"/>
      <c r="AR63" s="663"/>
      <c r="AS63" s="663"/>
      <c r="AT63" s="737"/>
      <c r="AU63" s="737"/>
      <c r="AV63" s="737"/>
      <c r="AW63" s="737"/>
      <c r="AX63" s="737"/>
      <c r="AY63" s="737"/>
      <c r="AZ63" s="737"/>
      <c r="BA63" s="737"/>
    </row>
    <row r="64" spans="1:55" s="411" customFormat="1" ht="19.5" customHeight="1">
      <c r="A64" s="675" t="s">
        <v>133</v>
      </c>
      <c r="B64" s="27"/>
      <c r="C64" s="27"/>
      <c r="D64" s="27"/>
      <c r="E64" s="27"/>
      <c r="F64" s="27"/>
      <c r="G64" s="1"/>
      <c r="H64" s="1"/>
      <c r="I64" s="1"/>
      <c r="J64" s="737"/>
      <c r="K64" s="824"/>
      <c r="L64" s="824"/>
      <c r="M64" s="824"/>
      <c r="N64" s="824"/>
      <c r="O64" s="824"/>
      <c r="P64" s="824"/>
      <c r="Q64" s="824"/>
      <c r="R64" s="824"/>
      <c r="S64" s="824"/>
      <c r="T64" s="824"/>
      <c r="U64" s="824"/>
      <c r="V64" s="824"/>
      <c r="W64" s="824"/>
      <c r="X64" s="824"/>
      <c r="Y64" s="824"/>
      <c r="Z64" s="824"/>
      <c r="AA64" s="824"/>
      <c r="AB64" s="824"/>
      <c r="AC64" s="824"/>
      <c r="AD64" s="824"/>
      <c r="AE64" s="824"/>
      <c r="AF64" s="824"/>
      <c r="AG64" s="824"/>
      <c r="AH64" s="824"/>
      <c r="AI64" s="824"/>
      <c r="AJ64" s="824"/>
      <c r="AK64" s="824"/>
      <c r="AL64" s="737"/>
      <c r="AM64" s="737"/>
      <c r="AN64" s="737"/>
      <c r="AO64" s="737"/>
      <c r="AP64" s="737"/>
      <c r="AQ64" s="663"/>
      <c r="AR64" s="663"/>
      <c r="AS64" s="663"/>
      <c r="AT64" s="737"/>
      <c r="AU64" s="737"/>
      <c r="AV64" s="737"/>
      <c r="AW64" s="737"/>
      <c r="AX64" s="737"/>
      <c r="AY64" s="737"/>
      <c r="AZ64" s="737"/>
      <c r="BA64" s="737"/>
    </row>
    <row r="65" spans="1:53" s="411" customFormat="1" ht="19.5" customHeight="1">
      <c r="A65" s="30" t="s">
        <v>134</v>
      </c>
      <c r="B65" s="27"/>
      <c r="C65" s="27"/>
      <c r="D65" s="27"/>
      <c r="E65" s="27"/>
      <c r="F65" s="27"/>
      <c r="G65" s="1"/>
      <c r="H65" s="1"/>
      <c r="I65" s="1"/>
      <c r="J65" s="663"/>
      <c r="K65" s="676"/>
      <c r="L65" s="676"/>
      <c r="M65" s="676"/>
      <c r="N65" s="676"/>
      <c r="O65" s="676"/>
      <c r="P65" s="676"/>
      <c r="Q65" s="676"/>
      <c r="R65" s="676"/>
      <c r="S65" s="676"/>
      <c r="T65" s="676"/>
      <c r="U65" s="676"/>
      <c r="V65" s="676"/>
      <c r="W65" s="676"/>
      <c r="X65" s="676"/>
      <c r="Y65" s="676"/>
      <c r="Z65" s="676"/>
      <c r="AA65" s="676"/>
      <c r="AB65" s="676"/>
      <c r="AC65" s="676"/>
      <c r="AD65" s="676"/>
      <c r="AE65" s="676"/>
      <c r="AF65" s="676"/>
      <c r="AG65" s="676"/>
      <c r="AH65" s="676"/>
      <c r="AI65" s="676"/>
      <c r="AJ65" s="676"/>
      <c r="AK65" s="676"/>
      <c r="AL65" s="663"/>
      <c r="AM65" s="663"/>
      <c r="AN65" s="663"/>
      <c r="AO65" s="663"/>
      <c r="AP65" s="663"/>
      <c r="AQ65" s="676"/>
      <c r="AR65" s="676"/>
      <c r="AS65" s="676"/>
      <c r="AT65" s="663"/>
      <c r="AU65" s="663"/>
      <c r="AV65" s="663"/>
      <c r="AW65" s="663"/>
      <c r="AX65" s="663"/>
      <c r="AY65" s="663"/>
      <c r="AZ65" s="663"/>
      <c r="BA65" s="663"/>
    </row>
    <row r="66" spans="1:53" s="411" customFormat="1" ht="19.5" customHeight="1">
      <c r="A66" s="30" t="s">
        <v>135</v>
      </c>
      <c r="B66" s="27"/>
      <c r="C66" s="27"/>
      <c r="D66" s="27"/>
      <c r="E66" s="27"/>
      <c r="F66" s="27"/>
      <c r="G66" s="1"/>
      <c r="H66" s="1"/>
      <c r="I66" s="1"/>
      <c r="J66" s="663"/>
      <c r="K66" s="676"/>
      <c r="L66" s="676"/>
      <c r="M66" s="676"/>
      <c r="N66" s="676"/>
      <c r="O66" s="676"/>
      <c r="P66" s="676"/>
      <c r="Q66" s="676"/>
      <c r="R66" s="676"/>
      <c r="S66" s="676"/>
      <c r="T66" s="676"/>
      <c r="U66" s="676"/>
      <c r="V66" s="676"/>
      <c r="W66" s="676"/>
      <c r="X66" s="676"/>
      <c r="Y66" s="676"/>
      <c r="Z66" s="676"/>
      <c r="AA66" s="676"/>
      <c r="AB66" s="676"/>
      <c r="AC66" s="676"/>
      <c r="AD66" s="676"/>
      <c r="AE66" s="676"/>
      <c r="AF66" s="676"/>
      <c r="AG66" s="676"/>
      <c r="AH66" s="676"/>
      <c r="AI66" s="676"/>
      <c r="AJ66" s="676"/>
      <c r="AK66" s="676"/>
      <c r="AL66" s="663"/>
      <c r="AM66" s="663"/>
      <c r="AN66" s="663"/>
      <c r="AO66" s="663"/>
      <c r="AP66" s="663"/>
      <c r="AQ66" s="676"/>
      <c r="AR66" s="676"/>
      <c r="AS66" s="676"/>
      <c r="AT66" s="663"/>
      <c r="AU66" s="663"/>
      <c r="AV66" s="663"/>
      <c r="AW66" s="663"/>
      <c r="AX66" s="663"/>
      <c r="AY66" s="663"/>
      <c r="AZ66" s="663"/>
      <c r="BA66" s="663"/>
    </row>
    <row r="67" spans="1:53" s="411" customFormat="1" ht="5.25" customHeight="1">
      <c r="A67" s="30"/>
      <c r="B67" s="27"/>
      <c r="C67" s="27"/>
      <c r="D67" s="27"/>
      <c r="E67" s="27"/>
      <c r="F67" s="27"/>
      <c r="G67" s="1"/>
      <c r="H67" s="1"/>
      <c r="I67" s="1"/>
      <c r="J67" s="663"/>
      <c r="K67" s="676"/>
      <c r="L67" s="676"/>
      <c r="M67" s="676"/>
      <c r="N67" s="676"/>
      <c r="O67" s="676"/>
      <c r="P67" s="676"/>
      <c r="Q67" s="676"/>
      <c r="R67" s="676"/>
      <c r="S67" s="676"/>
      <c r="T67" s="676"/>
      <c r="U67" s="676"/>
      <c r="V67" s="676"/>
      <c r="W67" s="676"/>
      <c r="X67" s="676"/>
      <c r="Y67" s="676"/>
      <c r="Z67" s="676"/>
      <c r="AA67" s="676"/>
      <c r="AB67" s="676"/>
      <c r="AC67" s="676"/>
      <c r="AD67" s="676"/>
      <c r="AE67" s="676"/>
      <c r="AF67" s="676"/>
      <c r="AG67" s="676"/>
      <c r="AH67" s="676"/>
      <c r="AI67" s="676"/>
      <c r="AJ67" s="676"/>
      <c r="AK67" s="676"/>
      <c r="AL67" s="663"/>
      <c r="AM67" s="663"/>
      <c r="AN67" s="663"/>
      <c r="AO67" s="663"/>
      <c r="AP67" s="663"/>
      <c r="AQ67" s="676"/>
      <c r="AR67" s="676"/>
      <c r="AS67" s="676"/>
      <c r="AT67" s="663"/>
      <c r="AU67" s="663"/>
      <c r="AV67" s="663"/>
      <c r="AW67" s="663"/>
      <c r="AX67" s="663"/>
      <c r="AY67" s="663"/>
      <c r="AZ67" s="663"/>
      <c r="BA67" s="663"/>
    </row>
    <row r="68" spans="1:53" ht="15.75">
      <c r="A68" s="677" t="s">
        <v>136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</row>
    <row r="69" spans="1:53" ht="69.75" customHeight="1">
      <c r="A69" s="823" t="s">
        <v>147</v>
      </c>
      <c r="B69" s="823"/>
      <c r="C69" s="823"/>
      <c r="D69" s="823"/>
      <c r="E69" s="823"/>
      <c r="F69" s="823"/>
      <c r="G69" s="823"/>
      <c r="H69" s="823"/>
      <c r="I69" s="823"/>
      <c r="J69" s="823"/>
      <c r="K69" s="823"/>
      <c r="L69" s="823"/>
      <c r="M69" s="823"/>
      <c r="N69" s="823"/>
      <c r="O69" s="823"/>
      <c r="P69" s="823"/>
      <c r="Q69" s="823"/>
      <c r="R69" s="823"/>
      <c r="S69" s="823"/>
      <c r="T69" s="823"/>
      <c r="U69" s="823"/>
      <c r="V69" s="823"/>
      <c r="W69" s="823"/>
      <c r="X69" s="823"/>
      <c r="Y69" s="823"/>
      <c r="Z69" s="823"/>
      <c r="AA69" s="823"/>
      <c r="AB69" s="823"/>
      <c r="AC69" s="823"/>
      <c r="AD69" s="823"/>
      <c r="AE69" s="823"/>
      <c r="AF69" s="823"/>
      <c r="AG69" s="823"/>
      <c r="AH69" s="823"/>
      <c r="AI69" s="823"/>
      <c r="AJ69" s="823"/>
      <c r="AK69" s="823"/>
      <c r="AL69" s="823"/>
      <c r="AM69" s="823"/>
      <c r="AN69" s="823"/>
      <c r="AO69" s="823"/>
      <c r="AP69" s="823"/>
      <c r="AQ69" s="823"/>
      <c r="AR69" s="823"/>
      <c r="AS69" s="823"/>
      <c r="AT69" s="823"/>
      <c r="AU69" s="823"/>
      <c r="AV69" s="823"/>
      <c r="AW69" s="823"/>
      <c r="AX69" s="823"/>
      <c r="AY69" s="823"/>
      <c r="AZ69" s="823"/>
      <c r="BA69" s="823"/>
    </row>
    <row r="70" spans="1:53" ht="36" customHeight="1">
      <c r="A70" s="823" t="s">
        <v>138</v>
      </c>
      <c r="B70" s="823"/>
      <c r="C70" s="823"/>
      <c r="D70" s="823"/>
      <c r="E70" s="823"/>
      <c r="F70" s="823"/>
      <c r="G70" s="823"/>
      <c r="H70" s="823"/>
      <c r="I70" s="823"/>
      <c r="J70" s="823"/>
      <c r="K70" s="823"/>
      <c r="L70" s="823"/>
      <c r="M70" s="823"/>
      <c r="N70" s="823"/>
      <c r="O70" s="823"/>
      <c r="P70" s="823"/>
      <c r="Q70" s="823"/>
      <c r="R70" s="823"/>
      <c r="S70" s="823"/>
      <c r="T70" s="823"/>
      <c r="U70" s="823"/>
      <c r="V70" s="823"/>
      <c r="W70" s="823"/>
      <c r="X70" s="823"/>
      <c r="Y70" s="823"/>
      <c r="Z70" s="823"/>
      <c r="AA70" s="823"/>
      <c r="AB70" s="823"/>
      <c r="AC70" s="823"/>
      <c r="AD70" s="823"/>
      <c r="AE70" s="823"/>
      <c r="AF70" s="823"/>
      <c r="AG70" s="823"/>
      <c r="AH70" s="823"/>
      <c r="AI70" s="823"/>
      <c r="AJ70" s="823"/>
      <c r="AK70" s="823"/>
      <c r="AL70" s="823"/>
      <c r="AM70" s="823"/>
      <c r="AN70" s="823"/>
      <c r="AO70" s="823"/>
      <c r="AP70" s="823"/>
      <c r="AQ70" s="823"/>
      <c r="AR70" s="823"/>
      <c r="AS70" s="823"/>
      <c r="AT70" s="823"/>
      <c r="AU70" s="823"/>
      <c r="AV70" s="823"/>
      <c r="AW70" s="823"/>
      <c r="AX70" s="823"/>
      <c r="AY70" s="823"/>
      <c r="AZ70" s="823"/>
      <c r="BA70" s="823"/>
    </row>
    <row r="71" spans="1:53" ht="35.2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</row>
    <row r="72" spans="1:53" ht="20.25" customHeight="1">
      <c r="A72" s="829" t="s">
        <v>408</v>
      </c>
      <c r="B72" s="829"/>
      <c r="C72" s="829"/>
      <c r="D72" s="829" t="s">
        <v>407</v>
      </c>
      <c r="E72" s="829"/>
      <c r="F72" s="829"/>
      <c r="G72" s="829"/>
      <c r="H72" s="829"/>
      <c r="I72" s="829"/>
      <c r="J72" s="829"/>
      <c r="K72" s="829"/>
      <c r="L72" s="829"/>
      <c r="M72" s="34"/>
      <c r="N72" s="34"/>
      <c r="O72" s="34"/>
      <c r="P72" s="34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</row>
    <row r="73" spans="1:53" s="521" customFormat="1" ht="18.75" customHeight="1">
      <c r="A73" s="830" t="s">
        <v>409</v>
      </c>
      <c r="B73" s="830"/>
      <c r="C73" s="830"/>
      <c r="D73" s="33" t="s">
        <v>148</v>
      </c>
      <c r="E73" s="33"/>
      <c r="F73" s="1"/>
      <c r="G73" s="1"/>
      <c r="H73" s="2"/>
      <c r="I73" s="1"/>
      <c r="J73" s="2"/>
      <c r="K73" s="1"/>
      <c r="L73" s="1"/>
      <c r="M73" s="29"/>
      <c r="N73" s="2"/>
      <c r="O73" s="28"/>
      <c r="P73" s="33"/>
      <c r="Q73" s="33"/>
      <c r="R73" s="33" t="s">
        <v>406</v>
      </c>
      <c r="S73" s="33"/>
      <c r="T73" s="33"/>
      <c r="U73" s="28"/>
      <c r="V73" s="33"/>
      <c r="W73" s="33"/>
      <c r="X73" s="33"/>
      <c r="Y73" s="33"/>
      <c r="Z73" s="33"/>
      <c r="AA73" s="33"/>
      <c r="AB73" s="33"/>
      <c r="AC73" s="33"/>
      <c r="AD73" s="33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</row>
    <row r="74" spans="1:53" ht="32.25" customHeight="1">
      <c r="H74" s="539"/>
      <c r="P74" s="539"/>
    </row>
    <row r="75" spans="1:53" ht="18.75" customHeight="1">
      <c r="A75" s="821"/>
      <c r="B75" s="821"/>
      <c r="C75" s="821"/>
      <c r="D75" s="821"/>
      <c r="E75" s="821"/>
      <c r="F75" s="821"/>
      <c r="G75" s="821"/>
      <c r="H75" s="539"/>
    </row>
    <row r="76" spans="1:53" ht="19.5" customHeight="1">
      <c r="A76" s="821"/>
      <c r="B76" s="821"/>
      <c r="C76" s="821"/>
      <c r="D76" s="821"/>
      <c r="E76" s="821"/>
      <c r="F76" s="821"/>
      <c r="G76" s="821"/>
      <c r="H76" s="821"/>
      <c r="I76" s="821"/>
      <c r="J76" s="821"/>
      <c r="Q76" s="539"/>
    </row>
  </sheetData>
  <dataConsolidate/>
  <mergeCells count="251">
    <mergeCell ref="D54:E54"/>
    <mergeCell ref="F54:H54"/>
    <mergeCell ref="D56:E56"/>
    <mergeCell ref="F56:H56"/>
    <mergeCell ref="K54:AK54"/>
    <mergeCell ref="AL54:AM54"/>
    <mergeCell ref="AN54:AP54"/>
    <mergeCell ref="AQ54:AS54"/>
    <mergeCell ref="K55:AK55"/>
    <mergeCell ref="AL55:AM55"/>
    <mergeCell ref="AN55:AP55"/>
    <mergeCell ref="AQ55:AS55"/>
    <mergeCell ref="D55:E55"/>
    <mergeCell ref="F55:H55"/>
    <mergeCell ref="D53:E53"/>
    <mergeCell ref="F53:H53"/>
    <mergeCell ref="K53:AK53"/>
    <mergeCell ref="AL53:AM53"/>
    <mergeCell ref="AN53:AP53"/>
    <mergeCell ref="AQ53:AS53"/>
    <mergeCell ref="AT53:AU53"/>
    <mergeCell ref="AV53:AX53"/>
    <mergeCell ref="K52:AK52"/>
    <mergeCell ref="AL52:AM52"/>
    <mergeCell ref="AN52:AP52"/>
    <mergeCell ref="AQ52:AS52"/>
    <mergeCell ref="AQ7:AS7"/>
    <mergeCell ref="AU7:AW7"/>
    <mergeCell ref="AQ13:AS13"/>
    <mergeCell ref="AU13:AW13"/>
    <mergeCell ref="AQ14:AS14"/>
    <mergeCell ref="AU14:AW14"/>
    <mergeCell ref="AQ16:AS16"/>
    <mergeCell ref="AU16:AW16"/>
    <mergeCell ref="AQ20:AS20"/>
    <mergeCell ref="AU20:AW20"/>
    <mergeCell ref="AQ1:AX1"/>
    <mergeCell ref="AQ2:AT2"/>
    <mergeCell ref="AU2:AX2"/>
    <mergeCell ref="AQ3:AQ4"/>
    <mergeCell ref="AR3:AR4"/>
    <mergeCell ref="AS3:AS4"/>
    <mergeCell ref="AT3:AT4"/>
    <mergeCell ref="AU3:AU4"/>
    <mergeCell ref="AV3:AV4"/>
    <mergeCell ref="AW3:AW4"/>
    <mergeCell ref="AX3:AX4"/>
    <mergeCell ref="A72:C72"/>
    <mergeCell ref="A73:C73"/>
    <mergeCell ref="D72:L72"/>
    <mergeCell ref="AN62:AP62"/>
    <mergeCell ref="AN63:AP64"/>
    <mergeCell ref="AT62:AU62"/>
    <mergeCell ref="AV62:AX62"/>
    <mergeCell ref="AT63:AU64"/>
    <mergeCell ref="AV63:AX64"/>
    <mergeCell ref="A76:J76"/>
    <mergeCell ref="K23:M23"/>
    <mergeCell ref="O23:Q23"/>
    <mergeCell ref="S23:U23"/>
    <mergeCell ref="W23:Y23"/>
    <mergeCell ref="AA23:AC23"/>
    <mergeCell ref="AE23:AG23"/>
    <mergeCell ref="A63:F63"/>
    <mergeCell ref="A75:G75"/>
    <mergeCell ref="A69:BA69"/>
    <mergeCell ref="A70:BA70"/>
    <mergeCell ref="K63:AK64"/>
    <mergeCell ref="J63:J64"/>
    <mergeCell ref="AL63:AM64"/>
    <mergeCell ref="K62:AK62"/>
    <mergeCell ref="AL62:AM62"/>
    <mergeCell ref="AM48:AO48"/>
    <mergeCell ref="A47:B47"/>
    <mergeCell ref="A48:B48"/>
    <mergeCell ref="AM39:AO39"/>
    <mergeCell ref="AI23:AK23"/>
    <mergeCell ref="S48:U48"/>
    <mergeCell ref="W48:Y48"/>
    <mergeCell ref="AI38:AK38"/>
    <mergeCell ref="A13:B13"/>
    <mergeCell ref="AQ21:AS21"/>
    <mergeCell ref="AU21:AW21"/>
    <mergeCell ref="AM16:AO16"/>
    <mergeCell ref="W14:Y14"/>
    <mergeCell ref="AI48:AK48"/>
    <mergeCell ref="O48:Q48"/>
    <mergeCell ref="K48:M48"/>
    <mergeCell ref="W39:Y39"/>
    <mergeCell ref="AA39:AC39"/>
    <mergeCell ref="AE39:AG39"/>
    <mergeCell ref="AI39:AK39"/>
    <mergeCell ref="AA48:AC48"/>
    <mergeCell ref="AQ23:AS23"/>
    <mergeCell ref="AU23:AW23"/>
    <mergeCell ref="AQ38:AS38"/>
    <mergeCell ref="AU38:AW38"/>
    <mergeCell ref="AQ39:AS39"/>
    <mergeCell ref="AU39:AW39"/>
    <mergeCell ref="AQ48:AS48"/>
    <mergeCell ref="AU48:AW48"/>
    <mergeCell ref="AM20:AO20"/>
    <mergeCell ref="AM21:AO21"/>
    <mergeCell ref="K14:M14"/>
    <mergeCell ref="AI14:AK14"/>
    <mergeCell ref="AM14:AO14"/>
    <mergeCell ref="AE14:AG14"/>
    <mergeCell ref="B15:BA15"/>
    <mergeCell ref="W21:Y21"/>
    <mergeCell ref="AY62:BA62"/>
    <mergeCell ref="AY63:BA64"/>
    <mergeCell ref="AM23:AO23"/>
    <mergeCell ref="K39:M39"/>
    <mergeCell ref="O39:Q39"/>
    <mergeCell ref="S39:U39"/>
    <mergeCell ref="A16:B16"/>
    <mergeCell ref="A20:B20"/>
    <mergeCell ref="A23:B23"/>
    <mergeCell ref="A38:B38"/>
    <mergeCell ref="B22:BA22"/>
    <mergeCell ref="K38:M38"/>
    <mergeCell ref="O38:Q38"/>
    <mergeCell ref="S38:U38"/>
    <mergeCell ref="W38:Y38"/>
    <mergeCell ref="AA38:AC38"/>
    <mergeCell ref="AE38:AG38"/>
    <mergeCell ref="AT52:AU52"/>
    <mergeCell ref="AV52:AX52"/>
    <mergeCell ref="AM38:AO38"/>
    <mergeCell ref="K21:M21"/>
    <mergeCell ref="O21:Q21"/>
    <mergeCell ref="S21:U21"/>
    <mergeCell ref="AA21:AC21"/>
    <mergeCell ref="AE21:AG21"/>
    <mergeCell ref="C1:C4"/>
    <mergeCell ref="I3:I4"/>
    <mergeCell ref="AA1:AH1"/>
    <mergeCell ref="N3:N4"/>
    <mergeCell ref="P3:P4"/>
    <mergeCell ref="Q3:Q4"/>
    <mergeCell ref="R3:R4"/>
    <mergeCell ref="O3:O4"/>
    <mergeCell ref="S3:S4"/>
    <mergeCell ref="M3:M4"/>
    <mergeCell ref="AH3:AH4"/>
    <mergeCell ref="V3:V4"/>
    <mergeCell ref="AB3:AB4"/>
    <mergeCell ref="K2:N2"/>
    <mergeCell ref="O7:Q7"/>
    <mergeCell ref="K7:M7"/>
    <mergeCell ref="S7:U7"/>
    <mergeCell ref="W7:Y7"/>
    <mergeCell ref="BA3:BA4"/>
    <mergeCell ref="K49:BA49"/>
    <mergeCell ref="B6:BA6"/>
    <mergeCell ref="A7:B7"/>
    <mergeCell ref="J2:J4"/>
    <mergeCell ref="O2:R2"/>
    <mergeCell ref="W3:W4"/>
    <mergeCell ref="X3:X4"/>
    <mergeCell ref="Y3:Y4"/>
    <mergeCell ref="D1:E3"/>
    <mergeCell ref="F1:J1"/>
    <mergeCell ref="F2:F4"/>
    <mergeCell ref="G2:I2"/>
    <mergeCell ref="AL3:AL4"/>
    <mergeCell ref="Z3:Z4"/>
    <mergeCell ref="AG3:AG4"/>
    <mergeCell ref="AE2:AH2"/>
    <mergeCell ref="S2:V2"/>
    <mergeCell ref="G3:G4"/>
    <mergeCell ref="H3:H4"/>
    <mergeCell ref="A1:A4"/>
    <mergeCell ref="AY1:BA2"/>
    <mergeCell ref="AI3:AI4"/>
    <mergeCell ref="B1:B4"/>
    <mergeCell ref="AZ3:AZ4"/>
    <mergeCell ref="AY3:AY4"/>
    <mergeCell ref="AM2:AP2"/>
    <mergeCell ref="AI1:AP1"/>
    <mergeCell ref="K1:R1"/>
    <mergeCell ref="K3:K4"/>
    <mergeCell ref="U3:U4"/>
    <mergeCell ref="L3:L4"/>
    <mergeCell ref="AF3:AF4"/>
    <mergeCell ref="AA3:AA4"/>
    <mergeCell ref="T3:T4"/>
    <mergeCell ref="AC3:AC4"/>
    <mergeCell ref="W2:Z2"/>
    <mergeCell ref="AA2:AD2"/>
    <mergeCell ref="AE3:AE4"/>
    <mergeCell ref="AP3:AP4"/>
    <mergeCell ref="AM3:AM4"/>
    <mergeCell ref="AK3:AK4"/>
    <mergeCell ref="AN3:AN4"/>
    <mergeCell ref="AD3:AD4"/>
    <mergeCell ref="AO3:AO4"/>
    <mergeCell ref="AJ3:AJ4"/>
    <mergeCell ref="AI2:AL2"/>
    <mergeCell ref="S1:Z1"/>
    <mergeCell ref="AA7:AC7"/>
    <mergeCell ref="AE7:AG7"/>
    <mergeCell ref="AI7:AK7"/>
    <mergeCell ref="AM7:AO7"/>
    <mergeCell ref="K13:M13"/>
    <mergeCell ref="O13:Q13"/>
    <mergeCell ref="S13:U13"/>
    <mergeCell ref="W13:Y13"/>
    <mergeCell ref="AA13:AC13"/>
    <mergeCell ref="AE13:AG13"/>
    <mergeCell ref="AI13:AK13"/>
    <mergeCell ref="AM13:AO13"/>
    <mergeCell ref="AA14:AC14"/>
    <mergeCell ref="K16:M16"/>
    <mergeCell ref="O16:Q16"/>
    <mergeCell ref="S16:U16"/>
    <mergeCell ref="W16:Y16"/>
    <mergeCell ref="AA16:AC16"/>
    <mergeCell ref="AE16:AG16"/>
    <mergeCell ref="AE48:AG48"/>
    <mergeCell ref="D57:E57"/>
    <mergeCell ref="F57:H57"/>
    <mergeCell ref="K57:AK57"/>
    <mergeCell ref="AI16:AK16"/>
    <mergeCell ref="AI21:AK21"/>
    <mergeCell ref="K20:M20"/>
    <mergeCell ref="O20:Q20"/>
    <mergeCell ref="S20:U20"/>
    <mergeCell ref="W20:Y20"/>
    <mergeCell ref="AA20:AC20"/>
    <mergeCell ref="AE20:AG20"/>
    <mergeCell ref="AI20:AK20"/>
    <mergeCell ref="D52:E52"/>
    <mergeCell ref="F52:H52"/>
    <mergeCell ref="O14:Q14"/>
    <mergeCell ref="S14:U14"/>
    <mergeCell ref="AV57:AX57"/>
    <mergeCell ref="AT57:AU57"/>
    <mergeCell ref="AQ57:AS57"/>
    <mergeCell ref="AN57:AP57"/>
    <mergeCell ref="AL57:AM57"/>
    <mergeCell ref="F58:H58"/>
    <mergeCell ref="D58:E58"/>
    <mergeCell ref="D60:E60"/>
    <mergeCell ref="F60:H60"/>
    <mergeCell ref="D59:E59"/>
    <mergeCell ref="F59:H59"/>
    <mergeCell ref="K59:AK59"/>
    <mergeCell ref="AL59:AM59"/>
    <mergeCell ref="AN59:AP59"/>
    <mergeCell ref="AQ59:AS59"/>
  </mergeCells>
  <phoneticPr fontId="0" type="noConversion"/>
  <printOptions horizontalCentered="1" verticalCentered="1" gridLinesSet="0"/>
  <pageMargins left="0.25" right="0.25" top="0.75" bottom="0.75" header="0.3" footer="0.3"/>
  <pageSetup paperSize="9" scale="30" firstPageNumber="2" fitToWidth="420" fitToHeight="297" orientation="landscape" blackAndWhite="1" useFirstPageNumber="1" r:id="rId1"/>
  <headerFooter>
    <oddFooter>&amp;R&amp;P</oddFooter>
  </headerFooter>
  <rowBreaks count="3" manualBreakCount="3">
    <brk id="21" max="52" man="1"/>
    <brk id="38" max="52" man="1"/>
    <brk id="50" max="5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01"/>
  <sheetViews>
    <sheetView showGridLines="0" view="pageBreakPreview" zoomScale="78" zoomScaleNormal="50" zoomScaleSheetLayoutView="78" workbookViewId="0">
      <pane xSplit="53" ySplit="6" topLeftCell="BB23" activePane="bottomRight" state="frozen"/>
      <selection pane="topRight" activeCell="BB1" sqref="BB1"/>
      <selection pane="bottomLeft" activeCell="A7" sqref="A7"/>
      <selection pane="bottomRight" activeCell="J40" sqref="J40"/>
    </sheetView>
  </sheetViews>
  <sheetFormatPr defaultRowHeight="12.75"/>
  <cols>
    <col min="1" max="1" width="18" style="27" customWidth="1"/>
    <col min="2" max="2" width="74.28515625" style="27" customWidth="1"/>
    <col min="3" max="3" width="11.42578125" style="27" customWidth="1"/>
    <col min="4" max="4" width="6.7109375" style="27" customWidth="1"/>
    <col min="5" max="5" width="8.28515625" style="27" customWidth="1"/>
    <col min="6" max="9" width="6.7109375" style="27" customWidth="1"/>
    <col min="10" max="10" width="7.5703125" style="27" customWidth="1"/>
    <col min="11" max="12" width="4.7109375" style="27" customWidth="1"/>
    <col min="13" max="13" width="6" style="27" customWidth="1"/>
    <col min="14" max="16" width="4.7109375" style="27" customWidth="1"/>
    <col min="17" max="17" width="6.140625" style="27" customWidth="1"/>
    <col min="18" max="20" width="4.7109375" style="27" customWidth="1"/>
    <col min="21" max="21" width="6.28515625" style="27" customWidth="1"/>
    <col min="22" max="24" width="4.7109375" style="27" customWidth="1"/>
    <col min="25" max="25" width="5.7109375" style="27" customWidth="1"/>
    <col min="26" max="50" width="4.7109375" style="27" customWidth="1"/>
    <col min="51" max="51" width="8.5703125" style="27" customWidth="1"/>
    <col min="52" max="53" width="5.7109375" style="27" customWidth="1"/>
    <col min="54" max="16384" width="9.140625" style="27"/>
  </cols>
  <sheetData>
    <row r="1" spans="1:53" ht="22.5">
      <c r="C1" s="31"/>
    </row>
    <row r="2" spans="1:53" ht="23.25" customHeight="1">
      <c r="C2" s="971" t="s">
        <v>159</v>
      </c>
      <c r="D2" s="971"/>
      <c r="E2" s="971"/>
      <c r="F2" s="971"/>
      <c r="G2" s="971"/>
      <c r="H2" s="971"/>
      <c r="I2" s="971"/>
      <c r="J2" s="971"/>
      <c r="K2" s="971"/>
      <c r="L2" s="971"/>
      <c r="M2" s="971"/>
      <c r="N2" s="971"/>
      <c r="O2" s="971"/>
      <c r="P2" s="971"/>
      <c r="Q2" s="971"/>
      <c r="R2" s="971"/>
      <c r="S2" s="971"/>
      <c r="T2" s="971"/>
      <c r="U2" s="971"/>
      <c r="V2" s="971"/>
      <c r="W2" s="971"/>
      <c r="X2" s="971"/>
      <c r="Y2" s="971"/>
      <c r="Z2" s="971"/>
      <c r="AA2" s="971"/>
      <c r="AB2" s="971"/>
      <c r="AC2" s="971"/>
      <c r="AD2" s="971"/>
      <c r="AE2" s="971"/>
      <c r="AF2" s="971"/>
      <c r="AG2" s="971"/>
      <c r="AH2" s="971"/>
      <c r="AI2" s="971"/>
      <c r="AJ2" s="971"/>
      <c r="AK2" s="971"/>
      <c r="AL2" s="971"/>
      <c r="AM2" s="971"/>
      <c r="AN2" s="971"/>
      <c r="AO2" s="971"/>
      <c r="AP2" s="971"/>
      <c r="AQ2" s="971"/>
      <c r="AR2" s="971"/>
      <c r="AS2" s="971"/>
      <c r="AT2" s="971"/>
      <c r="AU2" s="971"/>
      <c r="AV2" s="971"/>
      <c r="AW2" s="971"/>
      <c r="AX2" s="971"/>
      <c r="AY2" s="971"/>
      <c r="AZ2" s="971"/>
      <c r="BA2" s="971"/>
    </row>
    <row r="3" spans="1:53" ht="24.75" customHeight="1">
      <c r="B3" s="32"/>
      <c r="C3" s="971"/>
      <c r="D3" s="971"/>
      <c r="E3" s="971"/>
      <c r="F3" s="971"/>
      <c r="G3" s="971"/>
      <c r="H3" s="971"/>
      <c r="I3" s="971"/>
      <c r="J3" s="971"/>
      <c r="K3" s="971"/>
      <c r="L3" s="971"/>
      <c r="M3" s="971"/>
      <c r="N3" s="971"/>
      <c r="O3" s="971"/>
      <c r="P3" s="971"/>
      <c r="Q3" s="971"/>
      <c r="R3" s="971"/>
      <c r="S3" s="971"/>
      <c r="T3" s="971"/>
      <c r="U3" s="971"/>
      <c r="V3" s="971"/>
      <c r="W3" s="971"/>
      <c r="X3" s="971"/>
      <c r="Y3" s="971"/>
      <c r="Z3" s="971"/>
      <c r="AA3" s="971"/>
      <c r="AB3" s="971"/>
      <c r="AC3" s="971"/>
      <c r="AD3" s="971"/>
      <c r="AE3" s="971"/>
      <c r="AF3" s="971"/>
      <c r="AG3" s="971"/>
      <c r="AH3" s="971"/>
      <c r="AI3" s="971"/>
      <c r="AJ3" s="971"/>
      <c r="AK3" s="971"/>
      <c r="AL3" s="971"/>
      <c r="AM3" s="971"/>
      <c r="AN3" s="971"/>
      <c r="AO3" s="971"/>
      <c r="AP3" s="971"/>
      <c r="AQ3" s="971"/>
      <c r="AR3" s="971"/>
      <c r="AS3" s="971"/>
      <c r="AT3" s="971"/>
      <c r="AU3" s="971"/>
      <c r="AV3" s="971"/>
      <c r="AW3" s="971"/>
      <c r="AX3" s="971"/>
      <c r="AY3" s="971"/>
      <c r="AZ3" s="971"/>
      <c r="BA3" s="971"/>
    </row>
    <row r="4" spans="1:53" ht="24.75" customHeight="1" thickBot="1">
      <c r="U4" s="3"/>
    </row>
    <row r="5" spans="1:53" s="30" customFormat="1" ht="55.5" customHeight="1" thickBot="1">
      <c r="A5" s="894" t="s">
        <v>97</v>
      </c>
      <c r="B5" s="897" t="s">
        <v>118</v>
      </c>
      <c r="C5" s="900" t="s">
        <v>52</v>
      </c>
      <c r="D5" s="902" t="s">
        <v>124</v>
      </c>
      <c r="E5" s="903"/>
      <c r="F5" s="908" t="s">
        <v>86</v>
      </c>
      <c r="G5" s="909"/>
      <c r="H5" s="909"/>
      <c r="I5" s="909"/>
      <c r="J5" s="910"/>
      <c r="K5" s="922" t="s">
        <v>91</v>
      </c>
      <c r="L5" s="923"/>
      <c r="M5" s="923"/>
      <c r="N5" s="923"/>
      <c r="O5" s="923"/>
      <c r="P5" s="923"/>
      <c r="Q5" s="923"/>
      <c r="R5" s="924"/>
      <c r="S5" s="922" t="s">
        <v>92</v>
      </c>
      <c r="T5" s="923"/>
      <c r="U5" s="923"/>
      <c r="V5" s="923"/>
      <c r="W5" s="923"/>
      <c r="X5" s="923"/>
      <c r="Y5" s="923"/>
      <c r="Z5" s="924"/>
      <c r="AA5" s="922" t="s">
        <v>93</v>
      </c>
      <c r="AB5" s="923"/>
      <c r="AC5" s="923"/>
      <c r="AD5" s="923"/>
      <c r="AE5" s="923"/>
      <c r="AF5" s="923"/>
      <c r="AG5" s="923"/>
      <c r="AH5" s="924"/>
      <c r="AI5" s="922" t="s">
        <v>94</v>
      </c>
      <c r="AJ5" s="923"/>
      <c r="AK5" s="923"/>
      <c r="AL5" s="923"/>
      <c r="AM5" s="923"/>
      <c r="AN5" s="923"/>
      <c r="AO5" s="923"/>
      <c r="AP5" s="924"/>
      <c r="AQ5" s="922" t="s">
        <v>160</v>
      </c>
      <c r="AR5" s="923"/>
      <c r="AS5" s="923"/>
      <c r="AT5" s="923"/>
      <c r="AU5" s="923"/>
      <c r="AV5" s="923"/>
      <c r="AW5" s="923"/>
      <c r="AX5" s="924"/>
      <c r="AY5" s="922" t="s">
        <v>111</v>
      </c>
      <c r="AZ5" s="923"/>
      <c r="BA5" s="925"/>
    </row>
    <row r="6" spans="1:53" s="30" customFormat="1" ht="93.75" customHeight="1" thickBot="1">
      <c r="A6" s="895"/>
      <c r="B6" s="898"/>
      <c r="C6" s="901"/>
      <c r="D6" s="904"/>
      <c r="E6" s="905"/>
      <c r="F6" s="915" t="s">
        <v>96</v>
      </c>
      <c r="G6" s="917" t="s">
        <v>87</v>
      </c>
      <c r="H6" s="918"/>
      <c r="I6" s="918"/>
      <c r="J6" s="919" t="s">
        <v>89</v>
      </c>
      <c r="K6" s="929" t="s">
        <v>103</v>
      </c>
      <c r="L6" s="929"/>
      <c r="M6" s="929"/>
      <c r="N6" s="930"/>
      <c r="O6" s="929" t="s">
        <v>107</v>
      </c>
      <c r="P6" s="929"/>
      <c r="Q6" s="929"/>
      <c r="R6" s="930"/>
      <c r="S6" s="929" t="s">
        <v>104</v>
      </c>
      <c r="T6" s="929"/>
      <c r="U6" s="929"/>
      <c r="V6" s="930"/>
      <c r="W6" s="929" t="s">
        <v>108</v>
      </c>
      <c r="X6" s="929"/>
      <c r="Y6" s="929"/>
      <c r="Z6" s="930"/>
      <c r="AA6" s="929" t="s">
        <v>105</v>
      </c>
      <c r="AB6" s="929"/>
      <c r="AC6" s="929"/>
      <c r="AD6" s="930"/>
      <c r="AE6" s="929" t="s">
        <v>109</v>
      </c>
      <c r="AF6" s="929"/>
      <c r="AG6" s="929"/>
      <c r="AH6" s="930"/>
      <c r="AI6" s="929" t="s">
        <v>106</v>
      </c>
      <c r="AJ6" s="929"/>
      <c r="AK6" s="929"/>
      <c r="AL6" s="930"/>
      <c r="AM6" s="929" t="s">
        <v>110</v>
      </c>
      <c r="AN6" s="929"/>
      <c r="AO6" s="929"/>
      <c r="AP6" s="930"/>
      <c r="AQ6" s="929" t="s">
        <v>157</v>
      </c>
      <c r="AR6" s="929"/>
      <c r="AS6" s="929"/>
      <c r="AT6" s="930"/>
      <c r="AU6" s="929" t="s">
        <v>158</v>
      </c>
      <c r="AV6" s="929"/>
      <c r="AW6" s="929"/>
      <c r="AX6" s="930"/>
      <c r="AY6" s="926"/>
      <c r="AZ6" s="927"/>
      <c r="BA6" s="928"/>
    </row>
    <row r="7" spans="1:53" s="30" customFormat="1" ht="32.25" customHeight="1" thickBot="1">
      <c r="A7" s="895"/>
      <c r="B7" s="898"/>
      <c r="C7" s="901"/>
      <c r="D7" s="906"/>
      <c r="E7" s="907"/>
      <c r="F7" s="915"/>
      <c r="G7" s="911" t="s">
        <v>88</v>
      </c>
      <c r="H7" s="913" t="s">
        <v>95</v>
      </c>
      <c r="I7" s="911" t="s">
        <v>90</v>
      </c>
      <c r="J7" s="920"/>
      <c r="K7" s="911" t="s">
        <v>100</v>
      </c>
      <c r="L7" s="913" t="s">
        <v>101</v>
      </c>
      <c r="M7" s="911" t="s">
        <v>102</v>
      </c>
      <c r="N7" s="807" t="s">
        <v>161</v>
      </c>
      <c r="O7" s="911" t="s">
        <v>100</v>
      </c>
      <c r="P7" s="913" t="s">
        <v>101</v>
      </c>
      <c r="Q7" s="911" t="s">
        <v>102</v>
      </c>
      <c r="R7" s="807" t="s">
        <v>161</v>
      </c>
      <c r="S7" s="911" t="s">
        <v>100</v>
      </c>
      <c r="T7" s="913" t="s">
        <v>101</v>
      </c>
      <c r="U7" s="911" t="s">
        <v>102</v>
      </c>
      <c r="V7" s="807" t="s">
        <v>161</v>
      </c>
      <c r="W7" s="911" t="s">
        <v>100</v>
      </c>
      <c r="X7" s="913" t="s">
        <v>101</v>
      </c>
      <c r="Y7" s="911" t="s">
        <v>102</v>
      </c>
      <c r="Z7" s="807" t="s">
        <v>161</v>
      </c>
      <c r="AA7" s="911" t="s">
        <v>100</v>
      </c>
      <c r="AB7" s="913" t="s">
        <v>101</v>
      </c>
      <c r="AC7" s="911" t="s">
        <v>102</v>
      </c>
      <c r="AD7" s="807" t="s">
        <v>161</v>
      </c>
      <c r="AE7" s="911" t="s">
        <v>100</v>
      </c>
      <c r="AF7" s="913" t="s">
        <v>101</v>
      </c>
      <c r="AG7" s="911" t="s">
        <v>102</v>
      </c>
      <c r="AH7" s="807" t="s">
        <v>161</v>
      </c>
      <c r="AI7" s="911" t="s">
        <v>100</v>
      </c>
      <c r="AJ7" s="913" t="s">
        <v>101</v>
      </c>
      <c r="AK7" s="911" t="s">
        <v>102</v>
      </c>
      <c r="AL7" s="807" t="s">
        <v>161</v>
      </c>
      <c r="AM7" s="911" t="s">
        <v>100</v>
      </c>
      <c r="AN7" s="913" t="s">
        <v>101</v>
      </c>
      <c r="AO7" s="911" t="s">
        <v>102</v>
      </c>
      <c r="AP7" s="807" t="s">
        <v>161</v>
      </c>
      <c r="AQ7" s="911" t="s">
        <v>100</v>
      </c>
      <c r="AR7" s="913" t="s">
        <v>101</v>
      </c>
      <c r="AS7" s="911" t="s">
        <v>102</v>
      </c>
      <c r="AT7" s="807" t="s">
        <v>161</v>
      </c>
      <c r="AU7" s="911" t="s">
        <v>100</v>
      </c>
      <c r="AV7" s="913" t="s">
        <v>101</v>
      </c>
      <c r="AW7" s="911" t="s">
        <v>102</v>
      </c>
      <c r="AX7" s="807" t="s">
        <v>161</v>
      </c>
      <c r="AY7" s="901" t="s">
        <v>112</v>
      </c>
      <c r="AZ7" s="900" t="s">
        <v>113</v>
      </c>
      <c r="BA7" s="901" t="s">
        <v>114</v>
      </c>
    </row>
    <row r="8" spans="1:53" s="30" customFormat="1" ht="136.5" customHeight="1" thickBot="1">
      <c r="A8" s="896"/>
      <c r="B8" s="899"/>
      <c r="C8" s="901"/>
      <c r="D8" s="45" t="s">
        <v>164</v>
      </c>
      <c r="E8" s="45" t="s">
        <v>98</v>
      </c>
      <c r="F8" s="916"/>
      <c r="G8" s="912"/>
      <c r="H8" s="914"/>
      <c r="I8" s="912"/>
      <c r="J8" s="921"/>
      <c r="K8" s="912"/>
      <c r="L8" s="914"/>
      <c r="M8" s="912"/>
      <c r="N8" s="808"/>
      <c r="O8" s="912"/>
      <c r="P8" s="914"/>
      <c r="Q8" s="912"/>
      <c r="R8" s="808"/>
      <c r="S8" s="912"/>
      <c r="T8" s="914"/>
      <c r="U8" s="912"/>
      <c r="V8" s="808"/>
      <c r="W8" s="912"/>
      <c r="X8" s="914"/>
      <c r="Y8" s="912"/>
      <c r="Z8" s="808"/>
      <c r="AA8" s="912"/>
      <c r="AB8" s="914"/>
      <c r="AC8" s="912"/>
      <c r="AD8" s="808"/>
      <c r="AE8" s="912"/>
      <c r="AF8" s="914"/>
      <c r="AG8" s="912"/>
      <c r="AH8" s="808"/>
      <c r="AI8" s="912"/>
      <c r="AJ8" s="914"/>
      <c r="AK8" s="912"/>
      <c r="AL8" s="808"/>
      <c r="AM8" s="912"/>
      <c r="AN8" s="914"/>
      <c r="AO8" s="912"/>
      <c r="AP8" s="808"/>
      <c r="AQ8" s="912"/>
      <c r="AR8" s="914"/>
      <c r="AS8" s="912"/>
      <c r="AT8" s="808"/>
      <c r="AU8" s="912"/>
      <c r="AV8" s="914"/>
      <c r="AW8" s="912"/>
      <c r="AX8" s="808"/>
      <c r="AY8" s="901"/>
      <c r="AZ8" s="951"/>
      <c r="BA8" s="901"/>
    </row>
    <row r="9" spans="1:53" s="28" customFormat="1" ht="23.25" customHeight="1" thickBot="1">
      <c r="A9" s="63" t="s">
        <v>180</v>
      </c>
      <c r="B9" s="948" t="s">
        <v>295</v>
      </c>
      <c r="C9" s="949"/>
      <c r="D9" s="949"/>
      <c r="E9" s="949"/>
      <c r="F9" s="949"/>
      <c r="G9" s="949"/>
      <c r="H9" s="949"/>
      <c r="I9" s="949"/>
      <c r="J9" s="949"/>
      <c r="K9" s="949"/>
      <c r="L9" s="949"/>
      <c r="M9" s="949"/>
      <c r="N9" s="949"/>
      <c r="O9" s="949"/>
      <c r="P9" s="949"/>
      <c r="Q9" s="949"/>
      <c r="R9" s="949"/>
      <c r="S9" s="949"/>
      <c r="T9" s="949"/>
      <c r="U9" s="949"/>
      <c r="V9" s="949"/>
      <c r="W9" s="949"/>
      <c r="X9" s="949"/>
      <c r="Y9" s="949"/>
      <c r="Z9" s="949"/>
      <c r="AA9" s="949"/>
      <c r="AB9" s="949"/>
      <c r="AC9" s="949"/>
      <c r="AD9" s="949"/>
      <c r="AE9" s="949"/>
      <c r="AF9" s="949"/>
      <c r="AG9" s="949"/>
      <c r="AH9" s="949"/>
      <c r="AI9" s="949"/>
      <c r="AJ9" s="949"/>
      <c r="AK9" s="949"/>
      <c r="AL9" s="949"/>
      <c r="AM9" s="949"/>
      <c r="AN9" s="949"/>
      <c r="AO9" s="949"/>
      <c r="AP9" s="949"/>
      <c r="AQ9" s="949"/>
      <c r="AR9" s="949"/>
      <c r="AS9" s="949"/>
      <c r="AT9" s="949"/>
      <c r="AU9" s="949"/>
      <c r="AV9" s="949"/>
      <c r="AW9" s="949"/>
      <c r="AX9" s="949"/>
      <c r="AY9" s="949"/>
      <c r="AZ9" s="949"/>
      <c r="BA9" s="950"/>
    </row>
    <row r="10" spans="1:53" s="1" customFormat="1" ht="45.75" customHeight="1" thickBot="1">
      <c r="A10" s="887" t="s">
        <v>122</v>
      </c>
      <c r="B10" s="888"/>
      <c r="C10" s="248"/>
      <c r="D10" s="249">
        <f>D11</f>
        <v>2</v>
      </c>
      <c r="E10" s="158">
        <f>D10*30</f>
        <v>60</v>
      </c>
      <c r="F10" s="250"/>
      <c r="G10" s="251"/>
      <c r="H10" s="250"/>
      <c r="I10" s="251"/>
      <c r="J10" s="250"/>
      <c r="K10" s="931">
        <f>SUM(K13:M14)</f>
        <v>0</v>
      </c>
      <c r="L10" s="932"/>
      <c r="M10" s="933"/>
      <c r="N10" s="159">
        <f>SUM(N12:N14)</f>
        <v>0</v>
      </c>
      <c r="O10" s="931">
        <f>SUM(O13:Q14)</f>
        <v>0</v>
      </c>
      <c r="P10" s="932"/>
      <c r="Q10" s="933"/>
      <c r="R10" s="159">
        <f>SUM(R12:R14)</f>
        <v>2</v>
      </c>
      <c r="S10" s="931">
        <f>SUM(S13:U14)</f>
        <v>0</v>
      </c>
      <c r="T10" s="932"/>
      <c r="U10" s="933"/>
      <c r="V10" s="159">
        <f>SUM(V12:V14)</f>
        <v>0</v>
      </c>
      <c r="W10" s="931">
        <f>SUM(W13:Y14)</f>
        <v>0</v>
      </c>
      <c r="X10" s="932"/>
      <c r="Y10" s="933"/>
      <c r="Z10" s="159">
        <f>SUM(Z12:Z14)</f>
        <v>0</v>
      </c>
      <c r="AA10" s="931">
        <f>SUM(AA13:AC14)</f>
        <v>0</v>
      </c>
      <c r="AB10" s="932"/>
      <c r="AC10" s="933"/>
      <c r="AD10" s="159">
        <f>SUM(AD12:AD14)</f>
        <v>0</v>
      </c>
      <c r="AE10" s="931">
        <f>SUM(AE13:AG14)</f>
        <v>0</v>
      </c>
      <c r="AF10" s="932"/>
      <c r="AG10" s="933"/>
      <c r="AH10" s="159">
        <f>SUM(AH12:AH14)</f>
        <v>0</v>
      </c>
      <c r="AI10" s="931">
        <f>SUM(AI13:AK14)</f>
        <v>0</v>
      </c>
      <c r="AJ10" s="932"/>
      <c r="AK10" s="933"/>
      <c r="AL10" s="159">
        <f>SUM(AL12:AL14)</f>
        <v>0</v>
      </c>
      <c r="AM10" s="931">
        <f>SUM(AM13:AO14)</f>
        <v>0</v>
      </c>
      <c r="AN10" s="932"/>
      <c r="AO10" s="933"/>
      <c r="AP10" s="159">
        <f>SUM(AP12:AP14)</f>
        <v>0</v>
      </c>
      <c r="AQ10" s="931">
        <f>SUM(AQ13:AS14)</f>
        <v>0</v>
      </c>
      <c r="AR10" s="932"/>
      <c r="AS10" s="933"/>
      <c r="AT10" s="159">
        <f>SUM(AT12:AT14)</f>
        <v>0</v>
      </c>
      <c r="AU10" s="931">
        <f>SUM(AU13:AW14)</f>
        <v>0</v>
      </c>
      <c r="AV10" s="932"/>
      <c r="AW10" s="933"/>
      <c r="AX10" s="159">
        <f>SUM(AX12:AX14)</f>
        <v>0</v>
      </c>
      <c r="AY10" s="252"/>
      <c r="AZ10" s="253"/>
      <c r="BA10" s="254"/>
    </row>
    <row r="11" spans="1:53" s="1" customFormat="1" ht="48.75" customHeight="1" thickBot="1">
      <c r="A11" s="255"/>
      <c r="B11" s="256" t="s">
        <v>141</v>
      </c>
      <c r="C11" s="257"/>
      <c r="D11" s="258">
        <v>2</v>
      </c>
      <c r="E11" s="258">
        <f>D11*30</f>
        <v>60</v>
      </c>
      <c r="F11" s="258"/>
      <c r="G11" s="258"/>
      <c r="H11" s="258"/>
      <c r="I11" s="258"/>
      <c r="J11" s="258"/>
      <c r="K11" s="939">
        <f>SUM(K13:M14)</f>
        <v>0</v>
      </c>
      <c r="L11" s="940"/>
      <c r="M11" s="941"/>
      <c r="N11" s="259">
        <f>SUM(N12:N14)</f>
        <v>0</v>
      </c>
      <c r="O11" s="939">
        <f>SUM(O13:Q14)</f>
        <v>0</v>
      </c>
      <c r="P11" s="940"/>
      <c r="Q11" s="941"/>
      <c r="R11" s="259">
        <f>SUM(R12:R14)</f>
        <v>2</v>
      </c>
      <c r="S11" s="939">
        <f>SUM(S13:U14)</f>
        <v>0</v>
      </c>
      <c r="T11" s="940"/>
      <c r="U11" s="941"/>
      <c r="V11" s="560">
        <f>SUM(V12:V14)</f>
        <v>0</v>
      </c>
      <c r="W11" s="939">
        <f>SUM(W13:Y14)</f>
        <v>0</v>
      </c>
      <c r="X11" s="940"/>
      <c r="Y11" s="941"/>
      <c r="Z11" s="259">
        <f>SUM(Z12:Z14)</f>
        <v>0</v>
      </c>
      <c r="AA11" s="939">
        <f>SUM(AA13:AC14)</f>
        <v>0</v>
      </c>
      <c r="AB11" s="940"/>
      <c r="AC11" s="941"/>
      <c r="AD11" s="259">
        <f>SUM(AD12:AD14)</f>
        <v>0</v>
      </c>
      <c r="AE11" s="939">
        <f>SUM(AE13:AG14)</f>
        <v>0</v>
      </c>
      <c r="AF11" s="940"/>
      <c r="AG11" s="941"/>
      <c r="AH11" s="259">
        <f>SUM(AH12:AH14)</f>
        <v>0</v>
      </c>
      <c r="AI11" s="939">
        <f>SUM(AI13:AK14)</f>
        <v>0</v>
      </c>
      <c r="AJ11" s="940"/>
      <c r="AK11" s="941"/>
      <c r="AL11" s="259">
        <f>SUM(AL12:AL14)</f>
        <v>0</v>
      </c>
      <c r="AM11" s="939">
        <f>SUM(AM13:AO14)</f>
        <v>0</v>
      </c>
      <c r="AN11" s="940"/>
      <c r="AO11" s="941"/>
      <c r="AP11" s="259">
        <f>SUM(AP12:AP14)</f>
        <v>0</v>
      </c>
      <c r="AQ11" s="939">
        <f>SUM(AQ13:AS14)</f>
        <v>0</v>
      </c>
      <c r="AR11" s="940"/>
      <c r="AS11" s="941"/>
      <c r="AT11" s="259">
        <f>SUM(AT12:AT14)</f>
        <v>0</v>
      </c>
      <c r="AU11" s="939">
        <f>SUM(AU13:AW14)</f>
        <v>0</v>
      </c>
      <c r="AV11" s="940"/>
      <c r="AW11" s="941"/>
      <c r="AX11" s="259">
        <f>SUM(AX12:AX14)</f>
        <v>0</v>
      </c>
      <c r="AY11" s="260"/>
      <c r="AZ11" s="69"/>
      <c r="BA11" s="70"/>
    </row>
    <row r="12" spans="1:53" s="411" customFormat="1" ht="56.25" customHeight="1">
      <c r="A12" s="543" t="s">
        <v>199</v>
      </c>
      <c r="B12" s="544" t="s">
        <v>297</v>
      </c>
      <c r="C12" s="545" t="s">
        <v>169</v>
      </c>
      <c r="D12" s="854">
        <v>2</v>
      </c>
      <c r="E12" s="857">
        <v>60</v>
      </c>
      <c r="F12" s="859">
        <f>G12+H12+I12</f>
        <v>24</v>
      </c>
      <c r="G12" s="857">
        <v>16</v>
      </c>
      <c r="H12" s="857"/>
      <c r="I12" s="857">
        <v>8</v>
      </c>
      <c r="J12" s="859">
        <f>E12-F12</f>
        <v>36</v>
      </c>
      <c r="K12" s="861"/>
      <c r="L12" s="863"/>
      <c r="M12" s="963"/>
      <c r="N12" s="965"/>
      <c r="O12" s="861">
        <v>1</v>
      </c>
      <c r="P12" s="863"/>
      <c r="Q12" s="963">
        <v>0.5</v>
      </c>
      <c r="R12" s="965">
        <v>2</v>
      </c>
      <c r="S12" s="546"/>
      <c r="T12" s="547"/>
      <c r="U12" s="548"/>
      <c r="V12" s="561"/>
      <c r="W12" s="546"/>
      <c r="X12" s="547"/>
      <c r="Y12" s="548"/>
      <c r="Z12" s="561"/>
      <c r="AA12" s="546"/>
      <c r="AB12" s="547"/>
      <c r="AC12" s="549"/>
      <c r="AD12" s="563"/>
      <c r="AE12" s="551"/>
      <c r="AF12" s="547"/>
      <c r="AG12" s="549" t="s">
        <v>1</v>
      </c>
      <c r="AH12" s="563"/>
      <c r="AI12" s="551"/>
      <c r="AJ12" s="547"/>
      <c r="AK12" s="549"/>
      <c r="AL12" s="563"/>
      <c r="AM12" s="546"/>
      <c r="AN12" s="547"/>
      <c r="AO12" s="549"/>
      <c r="AP12" s="563"/>
      <c r="AQ12" s="551"/>
      <c r="AR12" s="547"/>
      <c r="AS12" s="549"/>
      <c r="AT12" s="563"/>
      <c r="AU12" s="546"/>
      <c r="AV12" s="547"/>
      <c r="AW12" s="549"/>
      <c r="AX12" s="563"/>
      <c r="AY12" s="854">
        <v>2</v>
      </c>
      <c r="AZ12" s="552"/>
      <c r="BA12" s="550"/>
    </row>
    <row r="13" spans="1:53" s="1" customFormat="1" ht="56.25" customHeight="1">
      <c r="A13" s="341" t="s">
        <v>200</v>
      </c>
      <c r="B13" s="342" t="s">
        <v>311</v>
      </c>
      <c r="C13" s="343" t="s">
        <v>170</v>
      </c>
      <c r="D13" s="855"/>
      <c r="E13" s="857"/>
      <c r="F13" s="859"/>
      <c r="G13" s="857"/>
      <c r="H13" s="857"/>
      <c r="I13" s="857"/>
      <c r="J13" s="859"/>
      <c r="K13" s="861"/>
      <c r="L13" s="863"/>
      <c r="M13" s="963"/>
      <c r="N13" s="965"/>
      <c r="O13" s="861"/>
      <c r="P13" s="863"/>
      <c r="Q13" s="963"/>
      <c r="R13" s="965"/>
      <c r="S13" s="865"/>
      <c r="T13" s="867"/>
      <c r="U13" s="959"/>
      <c r="V13" s="961"/>
      <c r="W13" s="344"/>
      <c r="X13" s="345"/>
      <c r="Y13" s="346"/>
      <c r="Z13" s="562"/>
      <c r="AA13" s="344"/>
      <c r="AB13" s="345"/>
      <c r="AC13" s="346"/>
      <c r="AD13" s="561"/>
      <c r="AE13" s="347"/>
      <c r="AF13" s="345"/>
      <c r="AG13" s="348"/>
      <c r="AH13" s="561"/>
      <c r="AI13" s="347"/>
      <c r="AJ13" s="345"/>
      <c r="AK13" s="346"/>
      <c r="AL13" s="561"/>
      <c r="AM13" s="344"/>
      <c r="AN13" s="349"/>
      <c r="AO13" s="346"/>
      <c r="AP13" s="563"/>
      <c r="AQ13" s="347"/>
      <c r="AR13" s="345"/>
      <c r="AS13" s="346"/>
      <c r="AT13" s="561"/>
      <c r="AU13" s="344"/>
      <c r="AV13" s="349"/>
      <c r="AW13" s="346"/>
      <c r="AX13" s="563"/>
      <c r="AY13" s="855"/>
      <c r="AZ13" s="350"/>
      <c r="BA13" s="76"/>
    </row>
    <row r="14" spans="1:53" s="1" customFormat="1" ht="54.75" customHeight="1" thickBot="1">
      <c r="A14" s="341" t="s">
        <v>201</v>
      </c>
      <c r="B14" s="351" t="s">
        <v>312</v>
      </c>
      <c r="C14" s="352" t="s">
        <v>170</v>
      </c>
      <c r="D14" s="856"/>
      <c r="E14" s="858"/>
      <c r="F14" s="860"/>
      <c r="G14" s="858"/>
      <c r="H14" s="858"/>
      <c r="I14" s="858"/>
      <c r="J14" s="860"/>
      <c r="K14" s="862"/>
      <c r="L14" s="864"/>
      <c r="M14" s="964"/>
      <c r="N14" s="966"/>
      <c r="O14" s="862"/>
      <c r="P14" s="864"/>
      <c r="Q14" s="964"/>
      <c r="R14" s="966"/>
      <c r="S14" s="866"/>
      <c r="T14" s="868"/>
      <c r="U14" s="960"/>
      <c r="V14" s="962"/>
      <c r="W14" s="353"/>
      <c r="X14" s="345"/>
      <c r="Y14" s="354"/>
      <c r="Z14" s="562"/>
      <c r="AA14" s="353"/>
      <c r="AB14" s="345"/>
      <c r="AC14" s="354"/>
      <c r="AD14" s="561"/>
      <c r="AE14" s="347"/>
      <c r="AF14" s="345"/>
      <c r="AG14" s="355"/>
      <c r="AH14" s="561"/>
      <c r="AI14" s="347"/>
      <c r="AJ14" s="345"/>
      <c r="AK14" s="354"/>
      <c r="AL14" s="561"/>
      <c r="AM14" s="353"/>
      <c r="AN14" s="349"/>
      <c r="AO14" s="354"/>
      <c r="AP14" s="563"/>
      <c r="AQ14" s="347"/>
      <c r="AR14" s="345"/>
      <c r="AS14" s="354"/>
      <c r="AT14" s="561"/>
      <c r="AU14" s="353"/>
      <c r="AV14" s="349"/>
      <c r="AW14" s="354"/>
      <c r="AX14" s="563"/>
      <c r="AY14" s="855"/>
      <c r="AZ14" s="356"/>
      <c r="BA14" s="357"/>
    </row>
    <row r="15" spans="1:53" s="77" customFormat="1" ht="21.75" customHeight="1" thickBot="1">
      <c r="A15" s="120" t="s">
        <v>187</v>
      </c>
      <c r="B15" s="889" t="s">
        <v>116</v>
      </c>
      <c r="C15" s="890"/>
      <c r="D15" s="891"/>
      <c r="E15" s="891"/>
      <c r="F15" s="891"/>
      <c r="G15" s="891"/>
      <c r="H15" s="891"/>
      <c r="I15" s="891"/>
      <c r="J15" s="891"/>
      <c r="K15" s="892"/>
      <c r="L15" s="892"/>
      <c r="M15" s="892"/>
      <c r="N15" s="890"/>
      <c r="O15" s="890"/>
      <c r="P15" s="890"/>
      <c r="Q15" s="890"/>
      <c r="R15" s="890"/>
      <c r="S15" s="890"/>
      <c r="T15" s="890"/>
      <c r="U15" s="890"/>
      <c r="V15" s="890"/>
      <c r="W15" s="890"/>
      <c r="X15" s="890"/>
      <c r="Y15" s="890"/>
      <c r="Z15" s="890"/>
      <c r="AA15" s="890"/>
      <c r="AB15" s="890"/>
      <c r="AC15" s="890"/>
      <c r="AD15" s="890"/>
      <c r="AE15" s="890"/>
      <c r="AF15" s="890"/>
      <c r="AG15" s="890"/>
      <c r="AH15" s="890"/>
      <c r="AI15" s="890"/>
      <c r="AJ15" s="890"/>
      <c r="AK15" s="890"/>
      <c r="AL15" s="890"/>
      <c r="AM15" s="890"/>
      <c r="AN15" s="890"/>
      <c r="AO15" s="890"/>
      <c r="AP15" s="890"/>
      <c r="AQ15" s="890"/>
      <c r="AR15" s="890"/>
      <c r="AS15" s="890"/>
      <c r="AT15" s="890"/>
      <c r="AU15" s="890"/>
      <c r="AV15" s="890"/>
      <c r="AW15" s="890"/>
      <c r="AX15" s="890"/>
      <c r="AY15" s="890"/>
      <c r="AZ15" s="890"/>
      <c r="BA15" s="893"/>
    </row>
    <row r="16" spans="1:53" s="60" customFormat="1" ht="47.25" customHeight="1" thickBot="1">
      <c r="A16" s="780" t="s">
        <v>122</v>
      </c>
      <c r="B16" s="781"/>
      <c r="C16" s="64"/>
      <c r="D16" s="65">
        <f>D17+D23</f>
        <v>25</v>
      </c>
      <c r="E16" s="66">
        <f>E17+E18</f>
        <v>600</v>
      </c>
      <c r="F16" s="66"/>
      <c r="G16" s="67"/>
      <c r="H16" s="66"/>
      <c r="I16" s="67"/>
      <c r="J16" s="66"/>
      <c r="K16" s="851">
        <f>K17+K23</f>
        <v>0</v>
      </c>
      <c r="L16" s="852"/>
      <c r="M16" s="853"/>
      <c r="N16" s="66">
        <f>N17+N23</f>
        <v>0</v>
      </c>
      <c r="O16" s="851">
        <f>O17+O23</f>
        <v>12</v>
      </c>
      <c r="P16" s="852"/>
      <c r="Q16" s="853"/>
      <c r="R16" s="66">
        <f>R17+R23</f>
        <v>15</v>
      </c>
      <c r="S16" s="851">
        <f>S17+S23</f>
        <v>4</v>
      </c>
      <c r="T16" s="852"/>
      <c r="U16" s="853"/>
      <c r="V16" s="66">
        <f>V17+V23</f>
        <v>5</v>
      </c>
      <c r="W16" s="851">
        <f>W17+W23</f>
        <v>4</v>
      </c>
      <c r="X16" s="852"/>
      <c r="Y16" s="853"/>
      <c r="Z16" s="66">
        <f>Z17+Z23</f>
        <v>5</v>
      </c>
      <c r="AA16" s="851">
        <f>AA17+AA23</f>
        <v>0</v>
      </c>
      <c r="AB16" s="852"/>
      <c r="AC16" s="853"/>
      <c r="AD16" s="66">
        <f>AD17+AD23</f>
        <v>0</v>
      </c>
      <c r="AE16" s="851">
        <f>AE17+AE23</f>
        <v>0</v>
      </c>
      <c r="AF16" s="852"/>
      <c r="AG16" s="853"/>
      <c r="AH16" s="66">
        <f>AH17+AH23</f>
        <v>0</v>
      </c>
      <c r="AI16" s="851">
        <f>AI17+AI23</f>
        <v>0</v>
      </c>
      <c r="AJ16" s="852"/>
      <c r="AK16" s="853"/>
      <c r="AL16" s="66">
        <f>AL17+AL23</f>
        <v>0</v>
      </c>
      <c r="AM16" s="851">
        <f>AM17+AM23</f>
        <v>0</v>
      </c>
      <c r="AN16" s="852"/>
      <c r="AO16" s="853"/>
      <c r="AP16" s="66">
        <f>AP17+AP23</f>
        <v>0</v>
      </c>
      <c r="AQ16" s="851">
        <f>AQ17+AQ23</f>
        <v>0</v>
      </c>
      <c r="AR16" s="852"/>
      <c r="AS16" s="853"/>
      <c r="AT16" s="66">
        <f>AT17+AT23</f>
        <v>0</v>
      </c>
      <c r="AU16" s="851">
        <f>AU17+AU23</f>
        <v>0</v>
      </c>
      <c r="AV16" s="852"/>
      <c r="AW16" s="853"/>
      <c r="AX16" s="66">
        <f>AX17+AX23</f>
        <v>0</v>
      </c>
      <c r="AY16" s="68"/>
      <c r="AZ16" s="69"/>
      <c r="BA16" s="70"/>
    </row>
    <row r="17" spans="1:53" s="60" customFormat="1" ht="40.5" customHeight="1" thickBot="1">
      <c r="A17" s="71"/>
      <c r="B17" s="72" t="s">
        <v>47</v>
      </c>
      <c r="C17" s="64"/>
      <c r="D17" s="73">
        <f>SUM(D19:D22)</f>
        <v>20</v>
      </c>
      <c r="E17" s="73">
        <f>SUM(E19:E22)</f>
        <v>600</v>
      </c>
      <c r="F17" s="73"/>
      <c r="G17" s="73"/>
      <c r="H17" s="73"/>
      <c r="I17" s="73"/>
      <c r="J17" s="73"/>
      <c r="K17" s="945">
        <f>SUM(K19:M22)</f>
        <v>0</v>
      </c>
      <c r="L17" s="946"/>
      <c r="M17" s="947"/>
      <c r="N17" s="73">
        <f>SUM(N19:N22)</f>
        <v>0</v>
      </c>
      <c r="O17" s="945">
        <f>SUM(O19:Q22)</f>
        <v>12</v>
      </c>
      <c r="P17" s="946"/>
      <c r="Q17" s="947"/>
      <c r="R17" s="73">
        <f>SUM(R19:R22)</f>
        <v>15</v>
      </c>
      <c r="S17" s="945">
        <f>SUM(S19:U22)</f>
        <v>0</v>
      </c>
      <c r="T17" s="946"/>
      <c r="U17" s="947"/>
      <c r="V17" s="73">
        <f>SUM(V19:V22)</f>
        <v>0</v>
      </c>
      <c r="W17" s="945">
        <f>SUM(W19:Y22)</f>
        <v>4</v>
      </c>
      <c r="X17" s="946"/>
      <c r="Y17" s="947"/>
      <c r="Z17" s="73">
        <f>SUM(Z19:Z22)</f>
        <v>5</v>
      </c>
      <c r="AA17" s="945">
        <f>SUM(AA19:AC22)</f>
        <v>0</v>
      </c>
      <c r="AB17" s="946"/>
      <c r="AC17" s="947"/>
      <c r="AD17" s="73">
        <f>SUM(AD19:AD22)</f>
        <v>0</v>
      </c>
      <c r="AE17" s="945">
        <f>SUM(AE19:AG22)</f>
        <v>0</v>
      </c>
      <c r="AF17" s="946"/>
      <c r="AG17" s="947"/>
      <c r="AH17" s="73">
        <f>SUM(AH19:AH22)</f>
        <v>0</v>
      </c>
      <c r="AI17" s="945">
        <f>SUM(AI19:AK22)</f>
        <v>0</v>
      </c>
      <c r="AJ17" s="946"/>
      <c r="AK17" s="947"/>
      <c r="AL17" s="73">
        <f>SUM(AL19:AL22)</f>
        <v>0</v>
      </c>
      <c r="AM17" s="945">
        <f>SUM(AM19:AO22)</f>
        <v>0</v>
      </c>
      <c r="AN17" s="946"/>
      <c r="AO17" s="947"/>
      <c r="AP17" s="73">
        <f>SUM(AP19:AP22)</f>
        <v>0</v>
      </c>
      <c r="AQ17" s="945">
        <f>SUM(AQ19:AS22)</f>
        <v>0</v>
      </c>
      <c r="AR17" s="946"/>
      <c r="AS17" s="947"/>
      <c r="AT17" s="73">
        <f>SUM(AT19:AT22)</f>
        <v>0</v>
      </c>
      <c r="AU17" s="945">
        <f>SUM(AU19:AW22)</f>
        <v>0</v>
      </c>
      <c r="AV17" s="946"/>
      <c r="AW17" s="947"/>
      <c r="AX17" s="73">
        <f>SUM(AX19:AX22)</f>
        <v>0</v>
      </c>
      <c r="AY17" s="74"/>
      <c r="AZ17" s="43"/>
      <c r="BA17" s="70"/>
    </row>
    <row r="18" spans="1:53" s="60" customFormat="1" ht="1.5" customHeight="1" thickBot="1">
      <c r="A18" s="78"/>
      <c r="B18" s="80"/>
      <c r="C18" s="81"/>
      <c r="D18" s="82"/>
      <c r="E18" s="49"/>
      <c r="F18" s="83"/>
      <c r="G18" s="46"/>
      <c r="H18" s="46"/>
      <c r="I18" s="46"/>
      <c r="J18" s="84"/>
      <c r="K18" s="85"/>
      <c r="L18" s="86"/>
      <c r="M18" s="84"/>
      <c r="N18" s="48"/>
      <c r="O18" s="87"/>
      <c r="P18" s="86"/>
      <c r="Q18" s="88"/>
      <c r="R18" s="89"/>
      <c r="S18" s="87"/>
      <c r="T18" s="86"/>
      <c r="U18" s="88"/>
      <c r="V18" s="89"/>
      <c r="W18" s="83"/>
      <c r="X18" s="86"/>
      <c r="Y18" s="88"/>
      <c r="Z18" s="48"/>
      <c r="AA18" s="83"/>
      <c r="AB18" s="86"/>
      <c r="AC18" s="88"/>
      <c r="AD18" s="48"/>
      <c r="AE18" s="85"/>
      <c r="AF18" s="86"/>
      <c r="AG18" s="90"/>
      <c r="AH18" s="48"/>
      <c r="AI18" s="85"/>
      <c r="AJ18" s="86"/>
      <c r="AK18" s="88"/>
      <c r="AL18" s="48"/>
      <c r="AM18" s="83"/>
      <c r="AN18" s="46"/>
      <c r="AO18" s="88"/>
      <c r="AP18" s="91"/>
      <c r="AQ18" s="85"/>
      <c r="AR18" s="86"/>
      <c r="AS18" s="88"/>
      <c r="AT18" s="48"/>
      <c r="AU18" s="83"/>
      <c r="AV18" s="46"/>
      <c r="AW18" s="88"/>
      <c r="AX18" s="91"/>
      <c r="AY18" s="92"/>
      <c r="AZ18" s="93"/>
      <c r="BA18" s="94"/>
    </row>
    <row r="19" spans="1:53" s="60" customFormat="1" ht="35.25" customHeight="1">
      <c r="A19" s="358" t="s">
        <v>202</v>
      </c>
      <c r="B19" s="359" t="s">
        <v>175</v>
      </c>
      <c r="C19" s="360" t="s">
        <v>143</v>
      </c>
      <c r="D19" s="312">
        <v>5</v>
      </c>
      <c r="E19" s="311">
        <f>D19*30</f>
        <v>150</v>
      </c>
      <c r="F19" s="564">
        <f>G19+H19+I19</f>
        <v>64</v>
      </c>
      <c r="G19" s="312">
        <v>32</v>
      </c>
      <c r="H19" s="312"/>
      <c r="I19" s="312">
        <v>32</v>
      </c>
      <c r="J19" s="381">
        <f>E19-F19</f>
        <v>86</v>
      </c>
      <c r="K19" s="339"/>
      <c r="L19" s="361"/>
      <c r="M19" s="340"/>
      <c r="N19" s="318"/>
      <c r="O19" s="339">
        <v>2</v>
      </c>
      <c r="P19" s="361"/>
      <c r="Q19" s="340">
        <v>2</v>
      </c>
      <c r="R19" s="318">
        <v>5</v>
      </c>
      <c r="S19" s="339"/>
      <c r="T19" s="361"/>
      <c r="U19" s="340"/>
      <c r="V19" s="318"/>
      <c r="W19" s="362"/>
      <c r="X19" s="361"/>
      <c r="Y19" s="363"/>
      <c r="Z19" s="318"/>
      <c r="AA19" s="339"/>
      <c r="AB19" s="361"/>
      <c r="AC19" s="340"/>
      <c r="AD19" s="318"/>
      <c r="AE19" s="364"/>
      <c r="AF19" s="361"/>
      <c r="AG19" s="340"/>
      <c r="AH19" s="318"/>
      <c r="AI19" s="364"/>
      <c r="AJ19" s="361"/>
      <c r="AK19" s="340"/>
      <c r="AL19" s="312"/>
      <c r="AM19" s="339"/>
      <c r="AN19" s="361"/>
      <c r="AO19" s="340"/>
      <c r="AP19" s="312"/>
      <c r="AQ19" s="364"/>
      <c r="AR19" s="361"/>
      <c r="AS19" s="340"/>
      <c r="AT19" s="312"/>
      <c r="AU19" s="339"/>
      <c r="AV19" s="361"/>
      <c r="AW19" s="340"/>
      <c r="AX19" s="318"/>
      <c r="AY19" s="119">
        <v>2</v>
      </c>
      <c r="AZ19" s="333"/>
      <c r="BA19" s="119"/>
    </row>
    <row r="20" spans="1:53" s="60" customFormat="1" ht="27.75" customHeight="1">
      <c r="A20" s="358" t="s">
        <v>203</v>
      </c>
      <c r="B20" s="365" t="s">
        <v>176</v>
      </c>
      <c r="C20" s="366" t="s">
        <v>144</v>
      </c>
      <c r="D20" s="49">
        <v>5</v>
      </c>
      <c r="E20" s="50">
        <f>D20*30</f>
        <v>150</v>
      </c>
      <c r="F20" s="565">
        <f>G20+H20+I20</f>
        <v>64</v>
      </c>
      <c r="G20" s="49">
        <v>32</v>
      </c>
      <c r="H20" s="49">
        <v>16</v>
      </c>
      <c r="I20" s="49">
        <v>16</v>
      </c>
      <c r="J20" s="382">
        <f>E20-F20</f>
        <v>86</v>
      </c>
      <c r="K20" s="83"/>
      <c r="L20" s="46"/>
      <c r="M20" s="88"/>
      <c r="N20" s="91"/>
      <c r="O20" s="83">
        <v>2</v>
      </c>
      <c r="P20" s="46">
        <v>1</v>
      </c>
      <c r="Q20" s="88">
        <v>1</v>
      </c>
      <c r="R20" s="91">
        <v>5</v>
      </c>
      <c r="S20" s="364"/>
      <c r="T20" s="339"/>
      <c r="U20" s="367"/>
      <c r="V20" s="318"/>
      <c r="W20" s="339"/>
      <c r="X20" s="339"/>
      <c r="Y20" s="311"/>
      <c r="Z20" s="318"/>
      <c r="AA20" s="339"/>
      <c r="AB20" s="339"/>
      <c r="AC20" s="311"/>
      <c r="AD20" s="318"/>
      <c r="AE20" s="368"/>
      <c r="AF20" s="46"/>
      <c r="AG20" s="88"/>
      <c r="AH20" s="91"/>
      <c r="AI20" s="368"/>
      <c r="AJ20" s="46"/>
      <c r="AK20" s="88"/>
      <c r="AL20" s="49"/>
      <c r="AM20" s="339"/>
      <c r="AN20" s="339"/>
      <c r="AO20" s="311"/>
      <c r="AP20" s="312"/>
      <c r="AQ20" s="368"/>
      <c r="AR20" s="46"/>
      <c r="AS20" s="88"/>
      <c r="AT20" s="49"/>
      <c r="AU20" s="339"/>
      <c r="AV20" s="339"/>
      <c r="AW20" s="311"/>
      <c r="AX20" s="318"/>
      <c r="AY20" s="119">
        <v>2</v>
      </c>
      <c r="AZ20" s="369"/>
      <c r="BA20" s="370"/>
    </row>
    <row r="21" spans="1:53" s="60" customFormat="1" ht="37.5" customHeight="1">
      <c r="A21" s="358" t="s">
        <v>204</v>
      </c>
      <c r="B21" s="371" t="s">
        <v>177</v>
      </c>
      <c r="C21" s="372"/>
      <c r="D21" s="106">
        <v>5</v>
      </c>
      <c r="E21" s="315">
        <f>D21*30</f>
        <v>150</v>
      </c>
      <c r="F21" s="566">
        <f>G21+H21+I21</f>
        <v>64</v>
      </c>
      <c r="G21" s="106">
        <v>32</v>
      </c>
      <c r="H21" s="106"/>
      <c r="I21" s="106">
        <v>32</v>
      </c>
      <c r="J21" s="383">
        <f>E21-F21</f>
        <v>86</v>
      </c>
      <c r="K21" s="373"/>
      <c r="L21" s="374"/>
      <c r="M21" s="375"/>
      <c r="N21" s="324"/>
      <c r="O21" s="376">
        <v>2</v>
      </c>
      <c r="P21" s="374"/>
      <c r="Q21" s="377">
        <v>2</v>
      </c>
      <c r="R21" s="323">
        <v>5</v>
      </c>
      <c r="S21" s="373"/>
      <c r="T21" s="374"/>
      <c r="U21" s="375"/>
      <c r="V21" s="324"/>
      <c r="W21" s="373"/>
      <c r="X21" s="374"/>
      <c r="Y21" s="375"/>
      <c r="Z21" s="324"/>
      <c r="AA21" s="373"/>
      <c r="AB21" s="374"/>
      <c r="AC21" s="375"/>
      <c r="AD21" s="324"/>
      <c r="AE21" s="378"/>
      <c r="AF21" s="374"/>
      <c r="AG21" s="375"/>
      <c r="AH21" s="324"/>
      <c r="AI21" s="378"/>
      <c r="AJ21" s="374"/>
      <c r="AK21" s="375"/>
      <c r="AL21" s="106"/>
      <c r="AM21" s="373"/>
      <c r="AN21" s="374"/>
      <c r="AO21" s="375"/>
      <c r="AP21" s="106"/>
      <c r="AQ21" s="378"/>
      <c r="AR21" s="374"/>
      <c r="AS21" s="375"/>
      <c r="AT21" s="106"/>
      <c r="AU21" s="373"/>
      <c r="AV21" s="374"/>
      <c r="AW21" s="375"/>
      <c r="AX21" s="324"/>
      <c r="AY21" s="119">
        <v>2</v>
      </c>
      <c r="AZ21" s="379"/>
      <c r="BA21" s="313"/>
    </row>
    <row r="22" spans="1:53" s="60" customFormat="1" ht="108" customHeight="1" thickBot="1">
      <c r="A22" s="358" t="s">
        <v>205</v>
      </c>
      <c r="B22" s="380" t="s">
        <v>178</v>
      </c>
      <c r="C22" s="372" t="s">
        <v>145</v>
      </c>
      <c r="D22" s="106">
        <v>5</v>
      </c>
      <c r="E22" s="315">
        <f>D22*30</f>
        <v>150</v>
      </c>
      <c r="F22" s="566">
        <f>G22+H22+I22</f>
        <v>64</v>
      </c>
      <c r="G22" s="106">
        <v>32</v>
      </c>
      <c r="H22" s="106">
        <v>16</v>
      </c>
      <c r="I22" s="106">
        <v>16</v>
      </c>
      <c r="J22" s="383">
        <f>E22-F22</f>
        <v>86</v>
      </c>
      <c r="K22" s="376"/>
      <c r="L22" s="374"/>
      <c r="M22" s="377"/>
      <c r="N22" s="323"/>
      <c r="O22" s="376"/>
      <c r="P22" s="374"/>
      <c r="Q22" s="377"/>
      <c r="R22" s="323"/>
      <c r="S22" s="376"/>
      <c r="T22" s="374"/>
      <c r="U22" s="377"/>
      <c r="V22" s="323"/>
      <c r="W22" s="376">
        <v>2</v>
      </c>
      <c r="X22" s="374">
        <v>1</v>
      </c>
      <c r="Y22" s="377">
        <v>1</v>
      </c>
      <c r="Z22" s="323">
        <v>5</v>
      </c>
      <c r="AA22" s="373"/>
      <c r="AB22" s="374"/>
      <c r="AC22" s="375"/>
      <c r="AD22" s="324"/>
      <c r="AE22" s="378"/>
      <c r="AF22" s="374"/>
      <c r="AG22" s="375"/>
      <c r="AH22" s="324"/>
      <c r="AI22" s="378"/>
      <c r="AJ22" s="374"/>
      <c r="AK22" s="375"/>
      <c r="AL22" s="106"/>
      <c r="AM22" s="373"/>
      <c r="AN22" s="374"/>
      <c r="AO22" s="375"/>
      <c r="AP22" s="106"/>
      <c r="AQ22" s="378"/>
      <c r="AR22" s="374"/>
      <c r="AS22" s="375"/>
      <c r="AT22" s="106"/>
      <c r="AU22" s="373"/>
      <c r="AV22" s="374"/>
      <c r="AW22" s="375"/>
      <c r="AX22" s="324"/>
      <c r="AY22" s="314">
        <v>4</v>
      </c>
      <c r="AZ22" s="379"/>
      <c r="BA22" s="313"/>
    </row>
    <row r="23" spans="1:53" s="60" customFormat="1" ht="58.5" customHeight="1" thickBot="1">
      <c r="A23" s="58"/>
      <c r="B23" s="75" t="s">
        <v>141</v>
      </c>
      <c r="C23" s="97"/>
      <c r="D23" s="55">
        <v>5</v>
      </c>
      <c r="E23" s="40">
        <f>E24*1</f>
        <v>150</v>
      </c>
      <c r="F23" s="98"/>
      <c r="G23" s="99"/>
      <c r="H23" s="100"/>
      <c r="I23" s="100"/>
      <c r="J23" s="309"/>
      <c r="K23" s="745">
        <f>SUM(K25:M26)</f>
        <v>0</v>
      </c>
      <c r="L23" s="746"/>
      <c r="M23" s="747"/>
      <c r="N23" s="40">
        <f>SUM(N25)</f>
        <v>0</v>
      </c>
      <c r="O23" s="745">
        <f>SUM(O24:Q26)</f>
        <v>0</v>
      </c>
      <c r="P23" s="746"/>
      <c r="Q23" s="747"/>
      <c r="R23" s="59">
        <f>SUM(R24)</f>
        <v>0</v>
      </c>
      <c r="S23" s="753">
        <f>SUM(S24:U26)</f>
        <v>4</v>
      </c>
      <c r="T23" s="754"/>
      <c r="U23" s="755"/>
      <c r="V23" s="40">
        <f>SUM(V24)</f>
        <v>5</v>
      </c>
      <c r="W23" s="753">
        <f>SUM(W25:Y26)</f>
        <v>0</v>
      </c>
      <c r="X23" s="754"/>
      <c r="Y23" s="755"/>
      <c r="Z23" s="40">
        <f>SUM(Z25)</f>
        <v>0</v>
      </c>
      <c r="AA23" s="753">
        <f>SUM(AA25:AC26)</f>
        <v>0</v>
      </c>
      <c r="AB23" s="754"/>
      <c r="AC23" s="755"/>
      <c r="AD23" s="40">
        <f>SUM(AD25)</f>
        <v>0</v>
      </c>
      <c r="AE23" s="745">
        <f>SUM(AE25:AG26)</f>
        <v>0</v>
      </c>
      <c r="AF23" s="746"/>
      <c r="AG23" s="747"/>
      <c r="AH23" s="40">
        <f>SUM(AH25)</f>
        <v>0</v>
      </c>
      <c r="AI23" s="745">
        <f>SUM(AI25:AK26)</f>
        <v>0</v>
      </c>
      <c r="AJ23" s="746"/>
      <c r="AK23" s="747"/>
      <c r="AL23" s="40">
        <f>SUM(AL25)</f>
        <v>0</v>
      </c>
      <c r="AM23" s="753">
        <f>SUM(AM25:AO26)</f>
        <v>0</v>
      </c>
      <c r="AN23" s="754"/>
      <c r="AO23" s="755"/>
      <c r="AP23" s="39">
        <f>SUM(AP25)</f>
        <v>0</v>
      </c>
      <c r="AQ23" s="745">
        <f>SUM(AQ25:AS26)</f>
        <v>0</v>
      </c>
      <c r="AR23" s="746"/>
      <c r="AS23" s="747"/>
      <c r="AT23" s="40">
        <f>SUM(AT25)</f>
        <v>0</v>
      </c>
      <c r="AU23" s="753">
        <f>SUM(AU25:AW26)</f>
        <v>0</v>
      </c>
      <c r="AV23" s="754"/>
      <c r="AW23" s="755"/>
      <c r="AX23" s="39">
        <f>SUM(AX25)</f>
        <v>0</v>
      </c>
      <c r="AY23" s="101"/>
      <c r="AZ23" s="102"/>
      <c r="BA23" s="103"/>
    </row>
    <row r="24" spans="1:53" s="60" customFormat="1" ht="3.75" customHeight="1">
      <c r="A24" s="61"/>
      <c r="B24" s="95"/>
      <c r="C24" s="96"/>
      <c r="D24" s="884">
        <v>5</v>
      </c>
      <c r="E24" s="875">
        <f>D24*30</f>
        <v>150</v>
      </c>
      <c r="F24" s="885">
        <f>SUM(G24:I26)</f>
        <v>64</v>
      </c>
      <c r="G24" s="843">
        <v>32</v>
      </c>
      <c r="H24" s="886"/>
      <c r="I24" s="843">
        <v>32</v>
      </c>
      <c r="J24" s="844">
        <f>E24-F24</f>
        <v>86</v>
      </c>
      <c r="K24" s="973"/>
      <c r="L24" s="974"/>
      <c r="M24" s="968"/>
      <c r="N24" s="936"/>
      <c r="O24" s="942"/>
      <c r="P24" s="886"/>
      <c r="Q24" s="968"/>
      <c r="R24" s="958"/>
      <c r="S24" s="942">
        <v>2</v>
      </c>
      <c r="T24" s="886"/>
      <c r="U24" s="968">
        <v>2</v>
      </c>
      <c r="V24" s="958">
        <v>5</v>
      </c>
      <c r="W24" s="870"/>
      <c r="X24" s="943"/>
      <c r="Y24" s="944"/>
      <c r="Z24" s="936"/>
      <c r="AA24" s="870"/>
      <c r="AB24" s="943"/>
      <c r="AC24" s="944"/>
      <c r="AD24" s="936"/>
      <c r="AE24" s="942"/>
      <c r="AF24" s="886"/>
      <c r="AG24" s="869"/>
      <c r="AH24" s="936"/>
      <c r="AI24" s="942"/>
      <c r="AJ24" s="886"/>
      <c r="AK24" s="869"/>
      <c r="AL24" s="936"/>
      <c r="AM24" s="870"/>
      <c r="AN24" s="943"/>
      <c r="AO24" s="944"/>
      <c r="AP24" s="876"/>
      <c r="AQ24" s="942"/>
      <c r="AR24" s="886"/>
      <c r="AS24" s="869"/>
      <c r="AT24" s="936"/>
      <c r="AU24" s="870"/>
      <c r="AV24" s="943"/>
      <c r="AW24" s="944"/>
      <c r="AX24" s="876"/>
      <c r="AY24" s="875">
        <v>3</v>
      </c>
      <c r="AZ24" s="969"/>
      <c r="BA24" s="970"/>
    </row>
    <row r="25" spans="1:53" s="60" customFormat="1" ht="42.75" customHeight="1">
      <c r="A25" s="151" t="s">
        <v>206</v>
      </c>
      <c r="B25" s="326" t="s">
        <v>360</v>
      </c>
      <c r="C25" s="62" t="s">
        <v>348</v>
      </c>
      <c r="D25" s="884"/>
      <c r="E25" s="875"/>
      <c r="F25" s="885"/>
      <c r="G25" s="843"/>
      <c r="H25" s="886"/>
      <c r="I25" s="843"/>
      <c r="J25" s="844"/>
      <c r="K25" s="973"/>
      <c r="L25" s="974"/>
      <c r="M25" s="968"/>
      <c r="N25" s="936"/>
      <c r="O25" s="942"/>
      <c r="P25" s="886"/>
      <c r="Q25" s="968"/>
      <c r="R25" s="958"/>
      <c r="S25" s="942"/>
      <c r="T25" s="886"/>
      <c r="U25" s="968"/>
      <c r="V25" s="958"/>
      <c r="W25" s="870"/>
      <c r="X25" s="943"/>
      <c r="Y25" s="944"/>
      <c r="Z25" s="936"/>
      <c r="AA25" s="870"/>
      <c r="AB25" s="943"/>
      <c r="AC25" s="944"/>
      <c r="AD25" s="936"/>
      <c r="AE25" s="942"/>
      <c r="AF25" s="886"/>
      <c r="AG25" s="869"/>
      <c r="AH25" s="936"/>
      <c r="AI25" s="942"/>
      <c r="AJ25" s="886"/>
      <c r="AK25" s="869"/>
      <c r="AL25" s="936"/>
      <c r="AM25" s="870"/>
      <c r="AN25" s="943"/>
      <c r="AO25" s="944"/>
      <c r="AP25" s="876"/>
      <c r="AQ25" s="942"/>
      <c r="AR25" s="886"/>
      <c r="AS25" s="869"/>
      <c r="AT25" s="936"/>
      <c r="AU25" s="870"/>
      <c r="AV25" s="943"/>
      <c r="AW25" s="944"/>
      <c r="AX25" s="876"/>
      <c r="AY25" s="875"/>
      <c r="AZ25" s="969"/>
      <c r="BA25" s="970"/>
    </row>
    <row r="26" spans="1:53" s="60" customFormat="1" ht="89.25" customHeight="1" thickBot="1">
      <c r="A26" s="151" t="s">
        <v>207</v>
      </c>
      <c r="B26" s="110" t="s">
        <v>361</v>
      </c>
      <c r="C26" s="327" t="s">
        <v>348</v>
      </c>
      <c r="D26" s="884"/>
      <c r="E26" s="875"/>
      <c r="F26" s="885"/>
      <c r="G26" s="843"/>
      <c r="H26" s="886"/>
      <c r="I26" s="843"/>
      <c r="J26" s="844"/>
      <c r="K26" s="973"/>
      <c r="L26" s="974"/>
      <c r="M26" s="968"/>
      <c r="N26" s="936"/>
      <c r="O26" s="942"/>
      <c r="P26" s="886"/>
      <c r="Q26" s="968"/>
      <c r="R26" s="958"/>
      <c r="S26" s="942"/>
      <c r="T26" s="886"/>
      <c r="U26" s="968"/>
      <c r="V26" s="958"/>
      <c r="W26" s="870"/>
      <c r="X26" s="943"/>
      <c r="Y26" s="944"/>
      <c r="Z26" s="936"/>
      <c r="AA26" s="870"/>
      <c r="AB26" s="943"/>
      <c r="AC26" s="944"/>
      <c r="AD26" s="936"/>
      <c r="AE26" s="942"/>
      <c r="AF26" s="886"/>
      <c r="AG26" s="869"/>
      <c r="AH26" s="936"/>
      <c r="AI26" s="942"/>
      <c r="AJ26" s="886"/>
      <c r="AK26" s="869"/>
      <c r="AL26" s="936"/>
      <c r="AM26" s="870"/>
      <c r="AN26" s="943"/>
      <c r="AO26" s="944"/>
      <c r="AP26" s="876"/>
      <c r="AQ26" s="942"/>
      <c r="AR26" s="886"/>
      <c r="AS26" s="869"/>
      <c r="AT26" s="936"/>
      <c r="AU26" s="870"/>
      <c r="AV26" s="943"/>
      <c r="AW26" s="944"/>
      <c r="AX26" s="876"/>
      <c r="AY26" s="875"/>
      <c r="AZ26" s="969"/>
      <c r="BA26" s="970"/>
    </row>
    <row r="27" spans="1:53" s="77" customFormat="1" ht="23.25" customHeight="1" thickBot="1">
      <c r="A27" s="42" t="s">
        <v>192</v>
      </c>
      <c r="B27" s="889" t="s">
        <v>53</v>
      </c>
      <c r="C27" s="890"/>
      <c r="D27" s="890"/>
      <c r="E27" s="890"/>
      <c r="F27" s="890"/>
      <c r="G27" s="890"/>
      <c r="H27" s="890"/>
      <c r="I27" s="890"/>
      <c r="J27" s="890"/>
      <c r="K27" s="890"/>
      <c r="L27" s="890"/>
      <c r="M27" s="890"/>
      <c r="N27" s="890"/>
      <c r="O27" s="890"/>
      <c r="P27" s="890"/>
      <c r="Q27" s="890"/>
      <c r="R27" s="890"/>
      <c r="S27" s="890"/>
      <c r="T27" s="890"/>
      <c r="U27" s="890"/>
      <c r="V27" s="890"/>
      <c r="W27" s="890"/>
      <c r="X27" s="890"/>
      <c r="Y27" s="890"/>
      <c r="Z27" s="890"/>
      <c r="AA27" s="890"/>
      <c r="AB27" s="890"/>
      <c r="AC27" s="890"/>
      <c r="AD27" s="890"/>
      <c r="AE27" s="890"/>
      <c r="AF27" s="890"/>
      <c r="AG27" s="890"/>
      <c r="AH27" s="890"/>
      <c r="AI27" s="890"/>
      <c r="AJ27" s="890"/>
      <c r="AK27" s="890"/>
      <c r="AL27" s="890"/>
      <c r="AM27" s="890"/>
      <c r="AN27" s="890"/>
      <c r="AO27" s="890"/>
      <c r="AP27" s="890"/>
      <c r="AQ27" s="890"/>
      <c r="AR27" s="890"/>
      <c r="AS27" s="890"/>
      <c r="AT27" s="890"/>
      <c r="AU27" s="890"/>
      <c r="AV27" s="890"/>
      <c r="AW27" s="890"/>
      <c r="AX27" s="890"/>
      <c r="AY27" s="890"/>
      <c r="AZ27" s="890"/>
      <c r="BA27" s="893"/>
    </row>
    <row r="28" spans="1:53" s="60" customFormat="1" ht="19.5" customHeight="1" thickBot="1">
      <c r="A28" s="780" t="s">
        <v>122</v>
      </c>
      <c r="B28" s="781"/>
      <c r="C28" s="97"/>
      <c r="D28" s="40">
        <f>D29+D50</f>
        <v>120</v>
      </c>
      <c r="E28" s="39">
        <f>E29+E50</f>
        <v>3300</v>
      </c>
      <c r="F28" s="39"/>
      <c r="G28" s="57"/>
      <c r="H28" s="39"/>
      <c r="I28" s="57"/>
      <c r="J28" s="39"/>
      <c r="K28" s="753">
        <f>K29+K50</f>
        <v>0</v>
      </c>
      <c r="L28" s="754"/>
      <c r="M28" s="755"/>
      <c r="N28" s="39">
        <f>N29+N50</f>
        <v>0</v>
      </c>
      <c r="O28" s="753">
        <f>O29+O50</f>
        <v>0</v>
      </c>
      <c r="P28" s="754"/>
      <c r="Q28" s="755"/>
      <c r="R28" s="105">
        <f>R29+R50</f>
        <v>0</v>
      </c>
      <c r="S28" s="753">
        <f>S29+S50</f>
        <v>8</v>
      </c>
      <c r="T28" s="754"/>
      <c r="U28" s="755"/>
      <c r="V28" s="39">
        <f>V29+V50</f>
        <v>10</v>
      </c>
      <c r="W28" s="753">
        <f>W29+W50</f>
        <v>4</v>
      </c>
      <c r="X28" s="754"/>
      <c r="Y28" s="755"/>
      <c r="Z28" s="39">
        <f>Z29+Z50</f>
        <v>5</v>
      </c>
      <c r="AA28" s="753">
        <f>AA29+AA50</f>
        <v>4</v>
      </c>
      <c r="AB28" s="754"/>
      <c r="AC28" s="755"/>
      <c r="AD28" s="39">
        <f>AD29+AD50</f>
        <v>5</v>
      </c>
      <c r="AE28" s="753">
        <f>AE29+AE50</f>
        <v>12</v>
      </c>
      <c r="AF28" s="754"/>
      <c r="AG28" s="755"/>
      <c r="AH28" s="39">
        <f>AH29+AH50</f>
        <v>15</v>
      </c>
      <c r="AI28" s="753">
        <f>AI29+AI50</f>
        <v>24</v>
      </c>
      <c r="AJ28" s="754"/>
      <c r="AK28" s="755"/>
      <c r="AL28" s="39">
        <f>AL29+AL50</f>
        <v>30</v>
      </c>
      <c r="AM28" s="753">
        <f>AM29+AM50</f>
        <v>20</v>
      </c>
      <c r="AN28" s="754"/>
      <c r="AO28" s="755"/>
      <c r="AP28" s="39">
        <f>AP29+AP50</f>
        <v>25</v>
      </c>
      <c r="AQ28" s="753">
        <f>AQ29+AQ50</f>
        <v>16</v>
      </c>
      <c r="AR28" s="754"/>
      <c r="AS28" s="755"/>
      <c r="AT28" s="39">
        <f>AT29+AT50</f>
        <v>35</v>
      </c>
      <c r="AU28" s="753">
        <f>AU29+AU50</f>
        <v>0</v>
      </c>
      <c r="AV28" s="754"/>
      <c r="AW28" s="755"/>
      <c r="AX28" s="39">
        <f>AX29+AX50</f>
        <v>0</v>
      </c>
      <c r="AY28" s="41"/>
      <c r="AZ28" s="54"/>
      <c r="BA28" s="41"/>
    </row>
    <row r="29" spans="1:53" s="60" customFormat="1" ht="50.25" customHeight="1" thickBot="1">
      <c r="A29" s="58"/>
      <c r="B29" s="117" t="s">
        <v>47</v>
      </c>
      <c r="C29" s="97"/>
      <c r="D29" s="56">
        <f>SUM(D30:D48)</f>
        <v>95</v>
      </c>
      <c r="E29" s="56">
        <f>SUM(E30:E46)</f>
        <v>2550</v>
      </c>
      <c r="F29" s="56"/>
      <c r="G29" s="56"/>
      <c r="H29" s="56"/>
      <c r="I29" s="56"/>
      <c r="J29" s="56"/>
      <c r="K29" s="753">
        <f>SUM(K30:M46)</f>
        <v>0</v>
      </c>
      <c r="L29" s="754"/>
      <c r="M29" s="755"/>
      <c r="N29" s="39">
        <f>SUM(N30:N48)</f>
        <v>0</v>
      </c>
      <c r="O29" s="753">
        <f>SUM(O30:Q46)</f>
        <v>0</v>
      </c>
      <c r="P29" s="754"/>
      <c r="Q29" s="755"/>
      <c r="R29" s="39">
        <f>SUM(R30:R48)</f>
        <v>0</v>
      </c>
      <c r="S29" s="753">
        <f>SUM(S30:U46)</f>
        <v>8</v>
      </c>
      <c r="T29" s="754"/>
      <c r="U29" s="755"/>
      <c r="V29" s="39">
        <f>SUM(V30:V48)</f>
        <v>10</v>
      </c>
      <c r="W29" s="753">
        <f>SUM(W30:Y46)</f>
        <v>4</v>
      </c>
      <c r="X29" s="754"/>
      <c r="Y29" s="755"/>
      <c r="Z29" s="39">
        <f>SUM(Z30:Z48)</f>
        <v>5</v>
      </c>
      <c r="AA29" s="753">
        <f>SUM(AA30:AC46)</f>
        <v>4</v>
      </c>
      <c r="AB29" s="754"/>
      <c r="AC29" s="755"/>
      <c r="AD29" s="39">
        <f>SUM(AD30:AD49)</f>
        <v>5</v>
      </c>
      <c r="AE29" s="753">
        <f>SUM(AE30:AG46)</f>
        <v>12</v>
      </c>
      <c r="AF29" s="754"/>
      <c r="AG29" s="755"/>
      <c r="AH29" s="39">
        <f>SUM(AH30:AH49)</f>
        <v>15</v>
      </c>
      <c r="AI29" s="753">
        <f>SUM(AI30:AK46)</f>
        <v>16</v>
      </c>
      <c r="AJ29" s="754"/>
      <c r="AK29" s="755"/>
      <c r="AL29" s="39">
        <f>SUM(AL30:AL49)</f>
        <v>20</v>
      </c>
      <c r="AM29" s="753">
        <f>SUM(AM30:AO46)</f>
        <v>20</v>
      </c>
      <c r="AN29" s="754"/>
      <c r="AO29" s="755"/>
      <c r="AP29" s="39">
        <f>SUM(AP30:AP49)</f>
        <v>25</v>
      </c>
      <c r="AQ29" s="753">
        <f>SUM(AQ30:AS46)</f>
        <v>4</v>
      </c>
      <c r="AR29" s="754"/>
      <c r="AS29" s="755"/>
      <c r="AT29" s="39">
        <f>SUM(AT30:AT49)</f>
        <v>20</v>
      </c>
      <c r="AU29" s="753">
        <f>SUM(AU30:AW46)</f>
        <v>0</v>
      </c>
      <c r="AV29" s="754"/>
      <c r="AW29" s="755"/>
      <c r="AX29" s="39">
        <f>SUM(AX30:AX48)</f>
        <v>0</v>
      </c>
      <c r="AY29" s="53"/>
      <c r="AZ29" s="38"/>
      <c r="BA29" s="41"/>
    </row>
    <row r="30" spans="1:53" s="60" customFormat="1" ht="65.25" customHeight="1">
      <c r="A30" s="47" t="s">
        <v>403</v>
      </c>
      <c r="B30" s="330" t="s">
        <v>385</v>
      </c>
      <c r="C30" s="76" t="s">
        <v>348</v>
      </c>
      <c r="D30" s="329">
        <v>5</v>
      </c>
      <c r="E30" s="49">
        <f t="shared" ref="E30:E49" si="0">D30*30</f>
        <v>150</v>
      </c>
      <c r="F30" s="91">
        <f t="shared" ref="F30:F41" si="1">G30+H30+I30</f>
        <v>32</v>
      </c>
      <c r="G30" s="50">
        <v>32</v>
      </c>
      <c r="H30" s="49"/>
      <c r="I30" s="50"/>
      <c r="J30" s="91">
        <f t="shared" ref="J30:J49" si="2">E30-F30</f>
        <v>118</v>
      </c>
      <c r="K30" s="261"/>
      <c r="L30" s="155"/>
      <c r="M30" s="156"/>
      <c r="N30" s="554"/>
      <c r="O30" s="154"/>
      <c r="P30" s="155"/>
      <c r="Q30" s="157"/>
      <c r="R30" s="555"/>
      <c r="S30" s="154">
        <v>2</v>
      </c>
      <c r="T30" s="155">
        <v>2</v>
      </c>
      <c r="U30" s="157"/>
      <c r="V30" s="555">
        <v>5</v>
      </c>
      <c r="W30" s="154"/>
      <c r="X30" s="155"/>
      <c r="Y30" s="157"/>
      <c r="Z30" s="554"/>
      <c r="AA30" s="154"/>
      <c r="AB30" s="155"/>
      <c r="AC30" s="157"/>
      <c r="AD30" s="554"/>
      <c r="AE30" s="261"/>
      <c r="AF30" s="155"/>
      <c r="AG30" s="157"/>
      <c r="AH30" s="554"/>
      <c r="AI30" s="261"/>
      <c r="AJ30" s="155"/>
      <c r="AK30" s="157"/>
      <c r="AL30" s="554"/>
      <c r="AM30" s="83"/>
      <c r="AN30" s="46"/>
      <c r="AO30" s="88"/>
      <c r="AP30" s="91"/>
      <c r="AQ30" s="85"/>
      <c r="AR30" s="86"/>
      <c r="AS30" s="90"/>
      <c r="AT30" s="48"/>
      <c r="AU30" s="83"/>
      <c r="AV30" s="46"/>
      <c r="AW30" s="88"/>
      <c r="AX30" s="91"/>
      <c r="AY30" s="119">
        <v>3</v>
      </c>
      <c r="AZ30" s="51"/>
      <c r="BA30" s="49"/>
    </row>
    <row r="31" spans="1:53" s="60" customFormat="1" ht="81.75" customHeight="1">
      <c r="A31" s="47" t="s">
        <v>193</v>
      </c>
      <c r="B31" s="331" t="s">
        <v>351</v>
      </c>
      <c r="C31" s="76" t="s">
        <v>352</v>
      </c>
      <c r="D31" s="329">
        <v>5</v>
      </c>
      <c r="E31" s="49">
        <f t="shared" si="0"/>
        <v>150</v>
      </c>
      <c r="F31" s="91">
        <f t="shared" si="1"/>
        <v>64</v>
      </c>
      <c r="G31" s="50">
        <v>32</v>
      </c>
      <c r="H31" s="49">
        <v>32</v>
      </c>
      <c r="I31" s="50"/>
      <c r="J31" s="91">
        <f t="shared" si="2"/>
        <v>86</v>
      </c>
      <c r="K31" s="261"/>
      <c r="L31" s="155"/>
      <c r="M31" s="156"/>
      <c r="N31" s="554"/>
      <c r="O31" s="154"/>
      <c r="P31" s="155"/>
      <c r="Q31" s="157"/>
      <c r="R31" s="556"/>
      <c r="S31" s="679">
        <v>2</v>
      </c>
      <c r="T31" s="680">
        <v>2</v>
      </c>
      <c r="U31" s="681"/>
      <c r="V31" s="682">
        <v>5</v>
      </c>
      <c r="W31" s="679"/>
      <c r="X31" s="155"/>
      <c r="Y31" s="157"/>
      <c r="Z31" s="554"/>
      <c r="AA31" s="154"/>
      <c r="AB31" s="155"/>
      <c r="AC31" s="157"/>
      <c r="AD31" s="554"/>
      <c r="AE31" s="261"/>
      <c r="AF31" s="155"/>
      <c r="AG31" s="157"/>
      <c r="AH31" s="554"/>
      <c r="AI31" s="261"/>
      <c r="AJ31" s="155"/>
      <c r="AK31" s="157"/>
      <c r="AL31" s="554"/>
      <c r="AM31" s="83"/>
      <c r="AN31" s="46"/>
      <c r="AO31" s="88"/>
      <c r="AP31" s="91"/>
      <c r="AQ31" s="85"/>
      <c r="AR31" s="86"/>
      <c r="AS31" s="88"/>
      <c r="AT31" s="48"/>
      <c r="AU31" s="83"/>
      <c r="AV31" s="46"/>
      <c r="AW31" s="88"/>
      <c r="AX31" s="91"/>
      <c r="AY31" s="119">
        <v>3</v>
      </c>
      <c r="AZ31" s="51"/>
      <c r="BA31" s="49"/>
    </row>
    <row r="32" spans="1:53" s="60" customFormat="1" ht="63.75" customHeight="1">
      <c r="A32" s="47" t="s">
        <v>194</v>
      </c>
      <c r="B32" s="325" t="s">
        <v>357</v>
      </c>
      <c r="C32" s="76" t="s">
        <v>358</v>
      </c>
      <c r="D32" s="51">
        <v>5</v>
      </c>
      <c r="E32" s="49">
        <f t="shared" si="0"/>
        <v>150</v>
      </c>
      <c r="F32" s="91">
        <f t="shared" si="1"/>
        <v>0</v>
      </c>
      <c r="G32" s="50"/>
      <c r="H32" s="49"/>
      <c r="I32" s="50"/>
      <c r="J32" s="91">
        <f t="shared" si="2"/>
        <v>150</v>
      </c>
      <c r="K32" s="261"/>
      <c r="L32" s="155"/>
      <c r="M32" s="156"/>
      <c r="N32" s="554"/>
      <c r="O32" s="154"/>
      <c r="P32" s="155"/>
      <c r="Q32" s="157"/>
      <c r="R32" s="678"/>
      <c r="S32" s="683"/>
      <c r="T32" s="683"/>
      <c r="U32" s="683"/>
      <c r="V32" s="685"/>
      <c r="W32" s="684">
        <v>2</v>
      </c>
      <c r="X32" s="154"/>
      <c r="Y32" s="157">
        <v>2</v>
      </c>
      <c r="Z32" s="554">
        <v>5</v>
      </c>
      <c r="AA32" s="154"/>
      <c r="AB32" s="155"/>
      <c r="AC32" s="157"/>
      <c r="AD32" s="554"/>
      <c r="AE32" s="261"/>
      <c r="AF32" s="155"/>
      <c r="AG32" s="157"/>
      <c r="AH32" s="554"/>
      <c r="AI32" s="261"/>
      <c r="AJ32" s="155"/>
      <c r="AK32" s="157"/>
      <c r="AL32" s="554"/>
      <c r="AM32" s="83"/>
      <c r="AN32" s="46"/>
      <c r="AO32" s="88"/>
      <c r="AP32" s="91"/>
      <c r="AQ32" s="85"/>
      <c r="AR32" s="86"/>
      <c r="AS32" s="88"/>
      <c r="AT32" s="48"/>
      <c r="AU32" s="83"/>
      <c r="AV32" s="46"/>
      <c r="AW32" s="88"/>
      <c r="AX32" s="91"/>
      <c r="AY32" s="119">
        <v>4</v>
      </c>
      <c r="AZ32" s="51"/>
      <c r="BA32" s="49"/>
    </row>
    <row r="33" spans="1:53" s="60" customFormat="1" ht="119.25" customHeight="1">
      <c r="A33" s="47" t="s">
        <v>195</v>
      </c>
      <c r="B33" s="332" t="s">
        <v>356</v>
      </c>
      <c r="C33" s="76" t="s">
        <v>346</v>
      </c>
      <c r="D33" s="51">
        <v>5</v>
      </c>
      <c r="E33" s="49">
        <f t="shared" si="0"/>
        <v>150</v>
      </c>
      <c r="F33" s="91">
        <f t="shared" si="1"/>
        <v>0</v>
      </c>
      <c r="G33" s="50"/>
      <c r="H33" s="49"/>
      <c r="I33" s="50"/>
      <c r="J33" s="91">
        <f t="shared" si="2"/>
        <v>150</v>
      </c>
      <c r="K33" s="261"/>
      <c r="L33" s="155"/>
      <c r="M33" s="156"/>
      <c r="N33" s="554"/>
      <c r="O33" s="154"/>
      <c r="P33" s="155"/>
      <c r="Q33" s="157"/>
      <c r="R33" s="556"/>
      <c r="S33" s="334"/>
      <c r="T33" s="335"/>
      <c r="U33" s="337"/>
      <c r="V33" s="557"/>
      <c r="W33" s="334"/>
      <c r="X33" s="155"/>
      <c r="Y33" s="157"/>
      <c r="Z33" s="558"/>
      <c r="AA33" s="154">
        <v>2</v>
      </c>
      <c r="AB33" s="155"/>
      <c r="AC33" s="157">
        <v>2</v>
      </c>
      <c r="AD33" s="558">
        <v>5</v>
      </c>
      <c r="AE33" s="261"/>
      <c r="AF33" s="155"/>
      <c r="AG33" s="157"/>
      <c r="AH33" s="554"/>
      <c r="AI33" s="261"/>
      <c r="AJ33" s="155"/>
      <c r="AK33" s="157"/>
      <c r="AL33" s="554"/>
      <c r="AM33" s="83"/>
      <c r="AN33" s="46"/>
      <c r="AO33" s="88"/>
      <c r="AP33" s="91"/>
      <c r="AQ33" s="85"/>
      <c r="AR33" s="86"/>
      <c r="AS33" s="88"/>
      <c r="AT33" s="48"/>
      <c r="AU33" s="83"/>
      <c r="AV33" s="46"/>
      <c r="AW33" s="88"/>
      <c r="AX33" s="91"/>
      <c r="AY33" s="119">
        <v>5</v>
      </c>
      <c r="AZ33" s="51"/>
      <c r="BA33" s="49"/>
    </row>
    <row r="34" spans="1:53" s="60" customFormat="1" ht="79.5" customHeight="1">
      <c r="A34" s="47" t="s">
        <v>196</v>
      </c>
      <c r="B34" s="330" t="s">
        <v>353</v>
      </c>
      <c r="C34" s="76" t="s">
        <v>348</v>
      </c>
      <c r="D34" s="51">
        <v>5</v>
      </c>
      <c r="E34" s="49">
        <f t="shared" si="0"/>
        <v>150</v>
      </c>
      <c r="F34" s="91">
        <f t="shared" si="1"/>
        <v>0</v>
      </c>
      <c r="G34" s="50"/>
      <c r="H34" s="49"/>
      <c r="I34" s="50"/>
      <c r="J34" s="91">
        <f t="shared" si="2"/>
        <v>150</v>
      </c>
      <c r="K34" s="261"/>
      <c r="L34" s="155"/>
      <c r="M34" s="156"/>
      <c r="N34" s="554"/>
      <c r="O34" s="154"/>
      <c r="P34" s="155"/>
      <c r="Q34" s="157"/>
      <c r="R34" s="556"/>
      <c r="S34" s="154"/>
      <c r="T34" s="155"/>
      <c r="U34" s="157"/>
      <c r="V34" s="554"/>
      <c r="W34" s="154"/>
      <c r="X34" s="155"/>
      <c r="Y34" s="157"/>
      <c r="Z34" s="554"/>
      <c r="AA34" s="154"/>
      <c r="AB34" s="155"/>
      <c r="AC34" s="157"/>
      <c r="AD34" s="554"/>
      <c r="AE34" s="154">
        <v>2</v>
      </c>
      <c r="AF34" s="155">
        <v>2</v>
      </c>
      <c r="AG34" s="157"/>
      <c r="AH34" s="554">
        <v>5</v>
      </c>
      <c r="AI34" s="261"/>
      <c r="AJ34" s="155"/>
      <c r="AK34" s="157"/>
      <c r="AL34" s="554"/>
      <c r="AM34" s="83"/>
      <c r="AN34" s="46"/>
      <c r="AO34" s="88"/>
      <c r="AP34" s="91"/>
      <c r="AQ34" s="85"/>
      <c r="AR34" s="86"/>
      <c r="AS34" s="88"/>
      <c r="AT34" s="48"/>
      <c r="AU34" s="83"/>
      <c r="AV34" s="46"/>
      <c r="AW34" s="88"/>
      <c r="AX34" s="91"/>
      <c r="AY34" s="119">
        <v>6</v>
      </c>
      <c r="AZ34" s="51"/>
      <c r="BA34" s="49"/>
    </row>
    <row r="35" spans="1:53" s="60" customFormat="1" ht="25.5" customHeight="1">
      <c r="A35" s="47" t="s">
        <v>197</v>
      </c>
      <c r="B35" s="330" t="s">
        <v>359</v>
      </c>
      <c r="C35" s="76" t="s">
        <v>348</v>
      </c>
      <c r="D35" s="51">
        <v>5</v>
      </c>
      <c r="E35" s="49">
        <f t="shared" si="0"/>
        <v>150</v>
      </c>
      <c r="F35" s="91">
        <f t="shared" si="1"/>
        <v>0</v>
      </c>
      <c r="G35" s="50"/>
      <c r="H35" s="49"/>
      <c r="I35" s="50"/>
      <c r="J35" s="91">
        <f t="shared" si="2"/>
        <v>150</v>
      </c>
      <c r="K35" s="261"/>
      <c r="L35" s="155"/>
      <c r="M35" s="156"/>
      <c r="N35" s="554"/>
      <c r="O35" s="154"/>
      <c r="P35" s="155"/>
      <c r="Q35" s="157"/>
      <c r="R35" s="556"/>
      <c r="S35" s="154"/>
      <c r="T35" s="155"/>
      <c r="U35" s="157"/>
      <c r="V35" s="554"/>
      <c r="W35" s="154"/>
      <c r="X35" s="155"/>
      <c r="Y35" s="157"/>
      <c r="Z35" s="554"/>
      <c r="AA35" s="154"/>
      <c r="AB35" s="155"/>
      <c r="AC35" s="157"/>
      <c r="AD35" s="554"/>
      <c r="AE35" s="154">
        <v>2</v>
      </c>
      <c r="AF35" s="155">
        <v>2</v>
      </c>
      <c r="AG35" s="157"/>
      <c r="AH35" s="554">
        <v>5</v>
      </c>
      <c r="AI35" s="261"/>
      <c r="AJ35" s="155"/>
      <c r="AK35" s="157"/>
      <c r="AL35" s="554"/>
      <c r="AM35" s="83"/>
      <c r="AN35" s="46"/>
      <c r="AO35" s="88"/>
      <c r="AP35" s="91"/>
      <c r="AQ35" s="85"/>
      <c r="AR35" s="86"/>
      <c r="AS35" s="88"/>
      <c r="AT35" s="48"/>
      <c r="AU35" s="83"/>
      <c r="AV35" s="46"/>
      <c r="AW35" s="88"/>
      <c r="AX35" s="91"/>
      <c r="AY35" s="119">
        <v>6</v>
      </c>
      <c r="AZ35" s="51"/>
      <c r="BA35" s="49"/>
    </row>
    <row r="36" spans="1:53" s="411" customFormat="1" ht="30" customHeight="1">
      <c r="A36" s="477" t="s">
        <v>392</v>
      </c>
      <c r="B36" s="325" t="s">
        <v>347</v>
      </c>
      <c r="C36" s="482" t="s">
        <v>348</v>
      </c>
      <c r="D36" s="460">
        <v>5</v>
      </c>
      <c r="E36" s="453">
        <f t="shared" si="0"/>
        <v>150</v>
      </c>
      <c r="F36" s="318">
        <f t="shared" si="1"/>
        <v>0</v>
      </c>
      <c r="G36" s="459"/>
      <c r="H36" s="425"/>
      <c r="I36" s="459"/>
      <c r="J36" s="318">
        <f t="shared" si="2"/>
        <v>150</v>
      </c>
      <c r="K36" s="417"/>
      <c r="L36" s="418"/>
      <c r="M36" s="420"/>
      <c r="N36" s="541"/>
      <c r="O36" s="417"/>
      <c r="P36" s="418"/>
      <c r="Q36" s="420"/>
      <c r="R36" s="592"/>
      <c r="S36" s="417"/>
      <c r="T36" s="418"/>
      <c r="U36" s="420"/>
      <c r="V36" s="541"/>
      <c r="W36" s="399"/>
      <c r="X36" s="400"/>
      <c r="Y36" s="402"/>
      <c r="Z36" s="540"/>
      <c r="AA36" s="614"/>
      <c r="AB36" s="400"/>
      <c r="AC36" s="402"/>
      <c r="AD36" s="540"/>
      <c r="AE36" s="691">
        <v>2</v>
      </c>
      <c r="AF36" s="692"/>
      <c r="AG36" s="693">
        <v>2</v>
      </c>
      <c r="AH36" s="585">
        <v>5</v>
      </c>
      <c r="AI36" s="422"/>
      <c r="AJ36" s="423"/>
      <c r="AK36" s="424"/>
      <c r="AL36" s="91"/>
      <c r="AM36" s="434"/>
      <c r="AN36" s="423"/>
      <c r="AO36" s="424"/>
      <c r="AP36" s="91"/>
      <c r="AQ36" s="422"/>
      <c r="AR36" s="423"/>
      <c r="AS36" s="424"/>
      <c r="AT36" s="91"/>
      <c r="AU36" s="434"/>
      <c r="AV36" s="423"/>
      <c r="AW36" s="424"/>
      <c r="AX36" s="91"/>
      <c r="AY36" s="453">
        <v>6</v>
      </c>
      <c r="AZ36" s="460"/>
      <c r="BA36" s="425"/>
    </row>
    <row r="37" spans="1:53" s="60" customFormat="1" ht="42" customHeight="1">
      <c r="A37" s="47" t="s">
        <v>299</v>
      </c>
      <c r="B37" s="325" t="s">
        <v>391</v>
      </c>
      <c r="C37" s="76" t="s">
        <v>348</v>
      </c>
      <c r="D37" s="51">
        <v>5</v>
      </c>
      <c r="E37" s="49">
        <f t="shared" si="0"/>
        <v>150</v>
      </c>
      <c r="F37" s="91">
        <f t="shared" si="1"/>
        <v>0</v>
      </c>
      <c r="G37" s="50"/>
      <c r="H37" s="49"/>
      <c r="I37" s="50"/>
      <c r="J37" s="91">
        <f t="shared" si="2"/>
        <v>150</v>
      </c>
      <c r="K37" s="261"/>
      <c r="L37" s="155"/>
      <c r="M37" s="156"/>
      <c r="N37" s="554"/>
      <c r="O37" s="154"/>
      <c r="P37" s="155"/>
      <c r="Q37" s="157"/>
      <c r="R37" s="556"/>
      <c r="S37" s="154"/>
      <c r="T37" s="155"/>
      <c r="U37" s="157"/>
      <c r="V37" s="558"/>
      <c r="W37" s="154"/>
      <c r="X37" s="155"/>
      <c r="Y37" s="157"/>
      <c r="Z37" s="558"/>
      <c r="AA37" s="154"/>
      <c r="AB37" s="155"/>
      <c r="AC37" s="157"/>
      <c r="AD37" s="554"/>
      <c r="AE37" s="154"/>
      <c r="AF37" s="155"/>
      <c r="AG37" s="157"/>
      <c r="AH37" s="558"/>
      <c r="AI37" s="154">
        <v>2</v>
      </c>
      <c r="AJ37" s="155">
        <v>2</v>
      </c>
      <c r="AK37" s="157"/>
      <c r="AL37" s="558">
        <v>5</v>
      </c>
      <c r="AM37" s="83"/>
      <c r="AN37" s="46"/>
      <c r="AO37" s="88"/>
      <c r="AP37" s="91"/>
      <c r="AQ37" s="85"/>
      <c r="AR37" s="86"/>
      <c r="AS37" s="88"/>
      <c r="AT37" s="48"/>
      <c r="AU37" s="83"/>
      <c r="AV37" s="46"/>
      <c r="AW37" s="88"/>
      <c r="AX37" s="91"/>
      <c r="AY37" s="119">
        <v>7</v>
      </c>
      <c r="AZ37" s="51"/>
      <c r="BA37" s="49"/>
    </row>
    <row r="38" spans="1:53" s="60" customFormat="1" ht="81.75" customHeight="1">
      <c r="A38" s="47" t="s">
        <v>300</v>
      </c>
      <c r="B38" s="325" t="s">
        <v>367</v>
      </c>
      <c r="C38" s="76" t="s">
        <v>348</v>
      </c>
      <c r="D38" s="329">
        <v>5</v>
      </c>
      <c r="E38" s="49">
        <f t="shared" si="0"/>
        <v>150</v>
      </c>
      <c r="F38" s="91">
        <f t="shared" si="1"/>
        <v>0</v>
      </c>
      <c r="G38" s="50"/>
      <c r="H38" s="49"/>
      <c r="I38" s="50"/>
      <c r="J38" s="91">
        <f t="shared" si="2"/>
        <v>150</v>
      </c>
      <c r="K38" s="261"/>
      <c r="L38" s="155"/>
      <c r="M38" s="156"/>
      <c r="N38" s="554"/>
      <c r="O38" s="154"/>
      <c r="P38" s="155"/>
      <c r="Q38" s="157"/>
      <c r="R38" s="556"/>
      <c r="S38" s="154"/>
      <c r="T38" s="155"/>
      <c r="U38" s="157"/>
      <c r="V38" s="554"/>
      <c r="W38" s="154"/>
      <c r="X38" s="155"/>
      <c r="Y38" s="157"/>
      <c r="Z38" s="554"/>
      <c r="AA38" s="154"/>
      <c r="AB38" s="155"/>
      <c r="AC38" s="157"/>
      <c r="AD38" s="558"/>
      <c r="AE38" s="261"/>
      <c r="AF38" s="155"/>
      <c r="AG38" s="157"/>
      <c r="AH38" s="558"/>
      <c r="AI38" s="261">
        <v>2</v>
      </c>
      <c r="AJ38" s="155">
        <v>2</v>
      </c>
      <c r="AK38" s="157"/>
      <c r="AL38" s="558">
        <v>5</v>
      </c>
      <c r="AM38" s="83"/>
      <c r="AN38" s="46"/>
      <c r="AO38" s="88"/>
      <c r="AP38" s="91"/>
      <c r="AQ38" s="85"/>
      <c r="AR38" s="86"/>
      <c r="AS38" s="90"/>
      <c r="AT38" s="48"/>
      <c r="AU38" s="83"/>
      <c r="AV38" s="46"/>
      <c r="AW38" s="88"/>
      <c r="AX38" s="91"/>
      <c r="AY38" s="119">
        <v>7</v>
      </c>
      <c r="AZ38" s="51"/>
      <c r="BA38" s="49"/>
    </row>
    <row r="39" spans="1:53" s="60" customFormat="1" ht="71.25" customHeight="1">
      <c r="A39" s="47" t="s">
        <v>301</v>
      </c>
      <c r="B39" s="325" t="s">
        <v>364</v>
      </c>
      <c r="C39" s="76" t="s">
        <v>348</v>
      </c>
      <c r="D39" s="329">
        <v>5</v>
      </c>
      <c r="E39" s="49">
        <f t="shared" si="0"/>
        <v>150</v>
      </c>
      <c r="F39" s="91">
        <f t="shared" si="1"/>
        <v>0</v>
      </c>
      <c r="G39" s="50"/>
      <c r="H39" s="49"/>
      <c r="I39" s="50"/>
      <c r="J39" s="91">
        <f t="shared" si="2"/>
        <v>150</v>
      </c>
      <c r="K39" s="261"/>
      <c r="L39" s="155"/>
      <c r="M39" s="156"/>
      <c r="N39" s="554"/>
      <c r="O39" s="154"/>
      <c r="P39" s="155"/>
      <c r="Q39" s="157"/>
      <c r="R39" s="556"/>
      <c r="S39" s="154"/>
      <c r="T39" s="155"/>
      <c r="U39" s="157"/>
      <c r="V39" s="554"/>
      <c r="W39" s="154"/>
      <c r="X39" s="155"/>
      <c r="Y39" s="157"/>
      <c r="Z39" s="554"/>
      <c r="AA39" s="154"/>
      <c r="AB39" s="155"/>
      <c r="AC39" s="157"/>
      <c r="AD39" s="554"/>
      <c r="AE39" s="261"/>
      <c r="AF39" s="155"/>
      <c r="AG39" s="157"/>
      <c r="AH39" s="554"/>
      <c r="AI39" s="261">
        <v>2</v>
      </c>
      <c r="AJ39" s="155"/>
      <c r="AK39" s="157">
        <v>2</v>
      </c>
      <c r="AL39" s="554">
        <v>5</v>
      </c>
      <c r="AM39" s="83"/>
      <c r="AN39" s="46"/>
      <c r="AO39" s="88"/>
      <c r="AP39" s="91"/>
      <c r="AQ39" s="85"/>
      <c r="AR39" s="86"/>
      <c r="AS39" s="88"/>
      <c r="AT39" s="48"/>
      <c r="AU39" s="83"/>
      <c r="AV39" s="46"/>
      <c r="AW39" s="88"/>
      <c r="AX39" s="91"/>
      <c r="AY39" s="119">
        <v>7</v>
      </c>
      <c r="AZ39" s="51"/>
      <c r="BA39" s="49"/>
    </row>
    <row r="40" spans="1:53" s="411" customFormat="1" ht="122.25" customHeight="1">
      <c r="A40" s="477" t="s">
        <v>302</v>
      </c>
      <c r="B40" s="325" t="s">
        <v>389</v>
      </c>
      <c r="C40" s="482" t="s">
        <v>348</v>
      </c>
      <c r="D40" s="460">
        <v>5</v>
      </c>
      <c r="E40" s="453">
        <f t="shared" si="0"/>
        <v>150</v>
      </c>
      <c r="F40" s="318">
        <f t="shared" si="1"/>
        <v>0</v>
      </c>
      <c r="G40" s="459"/>
      <c r="H40" s="425"/>
      <c r="I40" s="459"/>
      <c r="J40" s="318">
        <f t="shared" si="2"/>
        <v>150</v>
      </c>
      <c r="K40" s="417"/>
      <c r="L40" s="418"/>
      <c r="M40" s="420"/>
      <c r="N40" s="541"/>
      <c r="O40" s="417"/>
      <c r="P40" s="418"/>
      <c r="Q40" s="420"/>
      <c r="R40" s="592"/>
      <c r="S40" s="417"/>
      <c r="T40" s="418"/>
      <c r="U40" s="420"/>
      <c r="V40" s="541"/>
      <c r="W40" s="417"/>
      <c r="X40" s="418"/>
      <c r="Y40" s="420"/>
      <c r="Z40" s="541"/>
      <c r="AA40" s="478"/>
      <c r="AB40" s="418"/>
      <c r="AC40" s="420"/>
      <c r="AD40" s="541"/>
      <c r="AE40" s="478"/>
      <c r="AF40" s="418"/>
      <c r="AG40" s="420"/>
      <c r="AH40" s="541"/>
      <c r="AI40" s="422">
        <v>2</v>
      </c>
      <c r="AJ40" s="423">
        <v>2</v>
      </c>
      <c r="AK40" s="424"/>
      <c r="AL40" s="91">
        <v>5</v>
      </c>
      <c r="AM40" s="434"/>
      <c r="AN40" s="423"/>
      <c r="AO40" s="424"/>
      <c r="AP40" s="91"/>
      <c r="AQ40" s="422"/>
      <c r="AR40" s="423"/>
      <c r="AS40" s="424"/>
      <c r="AT40" s="91"/>
      <c r="AU40" s="434"/>
      <c r="AV40" s="423"/>
      <c r="AW40" s="424"/>
      <c r="AX40" s="91"/>
      <c r="AY40" s="453">
        <v>7</v>
      </c>
      <c r="AZ40" s="460"/>
      <c r="BA40" s="425"/>
    </row>
    <row r="41" spans="1:53" s="411" customFormat="1" ht="42.75" customHeight="1">
      <c r="A41" s="477" t="s">
        <v>404</v>
      </c>
      <c r="B41" s="325" t="s">
        <v>414</v>
      </c>
      <c r="C41" s="62" t="s">
        <v>348</v>
      </c>
      <c r="D41" s="460">
        <v>5</v>
      </c>
      <c r="E41" s="453">
        <f t="shared" si="0"/>
        <v>150</v>
      </c>
      <c r="F41" s="318">
        <f t="shared" si="1"/>
        <v>0</v>
      </c>
      <c r="G41" s="459"/>
      <c r="H41" s="425"/>
      <c r="I41" s="459"/>
      <c r="J41" s="318">
        <f t="shared" si="2"/>
        <v>150</v>
      </c>
      <c r="K41" s="417"/>
      <c r="L41" s="418"/>
      <c r="M41" s="420"/>
      <c r="N41" s="541"/>
      <c r="O41" s="417"/>
      <c r="P41" s="418"/>
      <c r="Q41" s="420"/>
      <c r="R41" s="592"/>
      <c r="S41" s="417"/>
      <c r="T41" s="418"/>
      <c r="U41" s="420"/>
      <c r="V41" s="541"/>
      <c r="W41" s="417"/>
      <c r="X41" s="418"/>
      <c r="Y41" s="420"/>
      <c r="Z41" s="541"/>
      <c r="AA41" s="417"/>
      <c r="AB41" s="418"/>
      <c r="AC41" s="420"/>
      <c r="AD41" s="541"/>
      <c r="AE41" s="478"/>
      <c r="AF41" s="418"/>
      <c r="AG41" s="420"/>
      <c r="AH41" s="541"/>
      <c r="AI41" s="422"/>
      <c r="AJ41" s="423"/>
      <c r="AK41" s="424"/>
      <c r="AL41" s="541"/>
      <c r="AM41" s="434">
        <v>2</v>
      </c>
      <c r="AN41" s="423">
        <v>2</v>
      </c>
      <c r="AO41" s="424"/>
      <c r="AP41" s="91">
        <v>5</v>
      </c>
      <c r="AQ41" s="422"/>
      <c r="AR41" s="423"/>
      <c r="AS41" s="424"/>
      <c r="AT41" s="91"/>
      <c r="AU41" s="434"/>
      <c r="AV41" s="423"/>
      <c r="AW41" s="424"/>
      <c r="AX41" s="91"/>
      <c r="AY41" s="453">
        <v>8</v>
      </c>
      <c r="AZ41" s="460"/>
      <c r="BA41" s="425"/>
    </row>
    <row r="42" spans="1:53" s="411" customFormat="1" ht="45.75" customHeight="1">
      <c r="A42" s="477" t="s">
        <v>303</v>
      </c>
      <c r="B42" s="325" t="s">
        <v>374</v>
      </c>
      <c r="C42" s="76" t="s">
        <v>348</v>
      </c>
      <c r="D42" s="460">
        <v>5</v>
      </c>
      <c r="E42" s="453">
        <f t="shared" si="0"/>
        <v>150</v>
      </c>
      <c r="F42" s="318">
        <v>0</v>
      </c>
      <c r="G42" s="459"/>
      <c r="H42" s="425"/>
      <c r="I42" s="459"/>
      <c r="J42" s="318">
        <f t="shared" si="2"/>
        <v>150</v>
      </c>
      <c r="K42" s="417"/>
      <c r="L42" s="418"/>
      <c r="M42" s="420"/>
      <c r="N42" s="541"/>
      <c r="O42" s="417"/>
      <c r="P42" s="418"/>
      <c r="Q42" s="420"/>
      <c r="R42" s="592"/>
      <c r="S42" s="417"/>
      <c r="T42" s="418"/>
      <c r="U42" s="420"/>
      <c r="V42" s="541"/>
      <c r="W42" s="417"/>
      <c r="X42" s="418"/>
      <c r="Y42" s="420"/>
      <c r="Z42" s="541"/>
      <c r="AA42" s="417"/>
      <c r="AB42" s="418"/>
      <c r="AC42" s="420"/>
      <c r="AD42" s="541"/>
      <c r="AE42" s="417"/>
      <c r="AF42" s="418"/>
      <c r="AG42" s="420"/>
      <c r="AH42" s="541"/>
      <c r="AI42" s="422"/>
      <c r="AJ42" s="423"/>
      <c r="AK42" s="424"/>
      <c r="AL42" s="91"/>
      <c r="AM42" s="417">
        <v>2</v>
      </c>
      <c r="AN42" s="418">
        <v>2</v>
      </c>
      <c r="AO42" s="420"/>
      <c r="AP42" s="541">
        <v>5</v>
      </c>
      <c r="AQ42" s="422"/>
      <c r="AR42" s="423"/>
      <c r="AS42" s="424"/>
      <c r="AT42" s="91"/>
      <c r="AU42" s="434"/>
      <c r="AV42" s="423"/>
      <c r="AW42" s="424"/>
      <c r="AX42" s="91"/>
      <c r="AY42" s="453">
        <v>8</v>
      </c>
      <c r="AZ42" s="460"/>
      <c r="BA42" s="425"/>
    </row>
    <row r="43" spans="1:53" s="60" customFormat="1" ht="51" customHeight="1">
      <c r="A43" s="47" t="s">
        <v>304</v>
      </c>
      <c r="B43" s="325" t="s">
        <v>355</v>
      </c>
      <c r="C43" s="76" t="s">
        <v>348</v>
      </c>
      <c r="D43" s="329">
        <v>5</v>
      </c>
      <c r="E43" s="49">
        <f t="shared" si="0"/>
        <v>150</v>
      </c>
      <c r="F43" s="91">
        <f t="shared" ref="F43:F49" si="3">G43+H43+I43</f>
        <v>0</v>
      </c>
      <c r="G43" s="50"/>
      <c r="H43" s="49"/>
      <c r="I43" s="50"/>
      <c r="J43" s="91">
        <f t="shared" si="2"/>
        <v>150</v>
      </c>
      <c r="K43" s="85"/>
      <c r="L43" s="86"/>
      <c r="M43" s="84"/>
      <c r="N43" s="48"/>
      <c r="O43" s="87"/>
      <c r="P43" s="86"/>
      <c r="Q43" s="88"/>
      <c r="R43" s="89"/>
      <c r="S43" s="83"/>
      <c r="T43" s="86"/>
      <c r="U43" s="88"/>
      <c r="V43" s="48"/>
      <c r="W43" s="83"/>
      <c r="X43" s="86"/>
      <c r="Y43" s="88"/>
      <c r="Z43" s="48"/>
      <c r="AA43" s="83"/>
      <c r="AB43" s="86"/>
      <c r="AC43" s="88"/>
      <c r="AD43" s="48"/>
      <c r="AE43" s="85"/>
      <c r="AF43" s="86"/>
      <c r="AG43" s="90"/>
      <c r="AH43" s="48"/>
      <c r="AI43" s="85"/>
      <c r="AJ43" s="86"/>
      <c r="AK43" s="88"/>
      <c r="AL43" s="48"/>
      <c r="AM43" s="83">
        <v>2</v>
      </c>
      <c r="AN43" s="46"/>
      <c r="AO43" s="88">
        <v>2</v>
      </c>
      <c r="AP43" s="48">
        <v>5</v>
      </c>
      <c r="AQ43" s="85"/>
      <c r="AR43" s="86"/>
      <c r="AS43" s="88"/>
      <c r="AT43" s="48"/>
      <c r="AU43" s="83"/>
      <c r="AV43" s="46"/>
      <c r="AW43" s="88"/>
      <c r="AX43" s="91"/>
      <c r="AY43" s="119">
        <v>8</v>
      </c>
      <c r="AZ43" s="51"/>
      <c r="BA43" s="49"/>
    </row>
    <row r="44" spans="1:53" s="60" customFormat="1" ht="114.75" customHeight="1">
      <c r="A44" s="47" t="s">
        <v>395</v>
      </c>
      <c r="B44" s="325" t="s">
        <v>365</v>
      </c>
      <c r="C44" s="76" t="s">
        <v>348</v>
      </c>
      <c r="D44" s="329">
        <v>5</v>
      </c>
      <c r="E44" s="49">
        <f t="shared" si="0"/>
        <v>150</v>
      </c>
      <c r="F44" s="91">
        <f t="shared" si="3"/>
        <v>0</v>
      </c>
      <c r="G44" s="50"/>
      <c r="H44" s="49"/>
      <c r="I44" s="50"/>
      <c r="J44" s="91">
        <f t="shared" si="2"/>
        <v>150</v>
      </c>
      <c r="K44" s="85"/>
      <c r="L44" s="86"/>
      <c r="M44" s="84"/>
      <c r="N44" s="48"/>
      <c r="O44" s="87"/>
      <c r="P44" s="86"/>
      <c r="Q44" s="88"/>
      <c r="R44" s="89"/>
      <c r="S44" s="83"/>
      <c r="T44" s="86"/>
      <c r="U44" s="88"/>
      <c r="V44" s="48"/>
      <c r="W44" s="83"/>
      <c r="X44" s="86"/>
      <c r="Y44" s="88"/>
      <c r="Z44" s="48"/>
      <c r="AA44" s="83"/>
      <c r="AB44" s="86"/>
      <c r="AC44" s="88"/>
      <c r="AD44" s="48"/>
      <c r="AE44" s="85"/>
      <c r="AF44" s="86"/>
      <c r="AG44" s="90"/>
      <c r="AH44" s="48"/>
      <c r="AI44" s="85"/>
      <c r="AJ44" s="86"/>
      <c r="AK44" s="88"/>
      <c r="AL44" s="48"/>
      <c r="AM44" s="83">
        <v>2</v>
      </c>
      <c r="AN44" s="46"/>
      <c r="AO44" s="88">
        <v>2</v>
      </c>
      <c r="AP44" s="48">
        <v>5</v>
      </c>
      <c r="AQ44" s="85"/>
      <c r="AR44" s="86"/>
      <c r="AS44" s="88"/>
      <c r="AT44" s="48"/>
      <c r="AU44" s="83"/>
      <c r="AV44" s="46"/>
      <c r="AW44" s="88"/>
      <c r="AX44" s="91"/>
      <c r="AY44" s="119">
        <v>8</v>
      </c>
      <c r="AZ44" s="51"/>
      <c r="BA44" s="49"/>
    </row>
    <row r="45" spans="1:53" s="60" customFormat="1" ht="59.25" customHeight="1">
      <c r="A45" s="47" t="s">
        <v>405</v>
      </c>
      <c r="B45" s="325" t="s">
        <v>368</v>
      </c>
      <c r="C45" s="76" t="s">
        <v>348</v>
      </c>
      <c r="D45" s="109">
        <v>5</v>
      </c>
      <c r="E45" s="49">
        <f t="shared" si="0"/>
        <v>150</v>
      </c>
      <c r="F45" s="91">
        <f t="shared" si="3"/>
        <v>0</v>
      </c>
      <c r="G45" s="50"/>
      <c r="H45" s="49"/>
      <c r="I45" s="50"/>
      <c r="J45" s="91">
        <f t="shared" si="2"/>
        <v>150</v>
      </c>
      <c r="K45" s="85"/>
      <c r="L45" s="86"/>
      <c r="M45" s="84"/>
      <c r="N45" s="48"/>
      <c r="O45" s="87"/>
      <c r="P45" s="86"/>
      <c r="Q45" s="88"/>
      <c r="R45" s="89"/>
      <c r="S45" s="83"/>
      <c r="T45" s="86"/>
      <c r="U45" s="88"/>
      <c r="V45" s="48"/>
      <c r="W45" s="83"/>
      <c r="X45" s="86"/>
      <c r="Y45" s="88"/>
      <c r="Z45" s="48"/>
      <c r="AA45" s="83"/>
      <c r="AB45" s="86"/>
      <c r="AC45" s="88"/>
      <c r="AD45" s="48"/>
      <c r="AE45" s="85"/>
      <c r="AF45" s="86"/>
      <c r="AG45" s="90"/>
      <c r="AH45" s="48"/>
      <c r="AI45" s="85"/>
      <c r="AJ45" s="86"/>
      <c r="AK45" s="88"/>
      <c r="AL45" s="48"/>
      <c r="AM45" s="83">
        <v>2</v>
      </c>
      <c r="AN45" s="46"/>
      <c r="AO45" s="88">
        <v>2</v>
      </c>
      <c r="AP45" s="48">
        <v>5</v>
      </c>
      <c r="AQ45" s="85"/>
      <c r="AR45" s="86"/>
      <c r="AS45" s="88"/>
      <c r="AT45" s="48"/>
      <c r="AU45" s="83"/>
      <c r="AV45" s="46"/>
      <c r="AW45" s="88"/>
      <c r="AX45" s="91"/>
      <c r="AY45" s="119">
        <v>8</v>
      </c>
      <c r="AZ45" s="51"/>
      <c r="BA45" s="49"/>
    </row>
    <row r="46" spans="1:53" s="60" customFormat="1" ht="59.25" customHeight="1">
      <c r="A46" s="47" t="s">
        <v>411</v>
      </c>
      <c r="B46" s="325" t="s">
        <v>366</v>
      </c>
      <c r="C46" s="76" t="s">
        <v>348</v>
      </c>
      <c r="D46" s="109">
        <v>5</v>
      </c>
      <c r="E46" s="49">
        <f t="shared" si="0"/>
        <v>150</v>
      </c>
      <c r="F46" s="91">
        <f t="shared" si="3"/>
        <v>0</v>
      </c>
      <c r="G46" s="50"/>
      <c r="H46" s="49"/>
      <c r="I46" s="50"/>
      <c r="J46" s="91">
        <f t="shared" si="2"/>
        <v>150</v>
      </c>
      <c r="K46" s="85"/>
      <c r="L46" s="86"/>
      <c r="M46" s="84"/>
      <c r="N46" s="48"/>
      <c r="O46" s="87"/>
      <c r="P46" s="86"/>
      <c r="Q46" s="88"/>
      <c r="R46" s="89"/>
      <c r="S46" s="83"/>
      <c r="T46" s="86"/>
      <c r="U46" s="88"/>
      <c r="V46" s="48"/>
      <c r="W46" s="83"/>
      <c r="X46" s="86"/>
      <c r="Y46" s="88"/>
      <c r="Z46" s="48"/>
      <c r="AA46" s="83"/>
      <c r="AB46" s="86"/>
      <c r="AC46" s="88"/>
      <c r="AD46" s="48"/>
      <c r="AE46" s="85"/>
      <c r="AF46" s="86"/>
      <c r="AG46" s="90"/>
      <c r="AH46" s="48"/>
      <c r="AI46" s="85"/>
      <c r="AJ46" s="86"/>
      <c r="AK46" s="88"/>
      <c r="AL46" s="48"/>
      <c r="AM46" s="83"/>
      <c r="AN46" s="46"/>
      <c r="AO46" s="88"/>
      <c r="AP46" s="48"/>
      <c r="AQ46" s="85">
        <v>2</v>
      </c>
      <c r="AR46" s="86"/>
      <c r="AS46" s="88">
        <v>2</v>
      </c>
      <c r="AT46" s="48">
        <v>5</v>
      </c>
      <c r="AU46" s="83"/>
      <c r="AV46" s="46"/>
      <c r="AW46" s="88"/>
      <c r="AX46" s="91"/>
      <c r="AY46" s="52">
        <v>9</v>
      </c>
      <c r="AZ46" s="51"/>
      <c r="BA46" s="49"/>
    </row>
    <row r="47" spans="1:53" s="60" customFormat="1" ht="63" customHeight="1">
      <c r="A47" s="47" t="s">
        <v>412</v>
      </c>
      <c r="B47" s="325" t="s">
        <v>370</v>
      </c>
      <c r="C47" s="62" t="s">
        <v>348</v>
      </c>
      <c r="D47" s="109">
        <v>5</v>
      </c>
      <c r="E47" s="49">
        <f t="shared" si="0"/>
        <v>150</v>
      </c>
      <c r="F47" s="91">
        <f t="shared" si="3"/>
        <v>0</v>
      </c>
      <c r="G47" s="50"/>
      <c r="H47" s="49"/>
      <c r="I47" s="50"/>
      <c r="J47" s="91">
        <f t="shared" si="2"/>
        <v>150</v>
      </c>
      <c r="K47" s="85"/>
      <c r="L47" s="86"/>
      <c r="M47" s="84"/>
      <c r="N47" s="48"/>
      <c r="O47" s="87"/>
      <c r="P47" s="86"/>
      <c r="Q47" s="88"/>
      <c r="R47" s="89"/>
      <c r="S47" s="83"/>
      <c r="T47" s="86"/>
      <c r="U47" s="88"/>
      <c r="V47" s="48"/>
      <c r="W47" s="83"/>
      <c r="X47" s="86"/>
      <c r="Y47" s="88"/>
      <c r="Z47" s="48"/>
      <c r="AA47" s="83"/>
      <c r="AB47" s="86"/>
      <c r="AC47" s="88"/>
      <c r="AD47" s="48"/>
      <c r="AE47" s="85"/>
      <c r="AF47" s="86"/>
      <c r="AG47" s="90"/>
      <c r="AH47" s="48"/>
      <c r="AI47" s="85"/>
      <c r="AJ47" s="86"/>
      <c r="AK47" s="88"/>
      <c r="AL47" s="48"/>
      <c r="AM47" s="83"/>
      <c r="AN47" s="46"/>
      <c r="AO47" s="88"/>
      <c r="AP47" s="48"/>
      <c r="AQ47" s="85">
        <v>2</v>
      </c>
      <c r="AR47" s="86"/>
      <c r="AS47" s="88">
        <v>2</v>
      </c>
      <c r="AT47" s="48">
        <v>5</v>
      </c>
      <c r="AU47" s="83"/>
      <c r="AV47" s="46"/>
      <c r="AW47" s="88"/>
      <c r="AX47" s="91"/>
      <c r="AY47" s="119">
        <v>9</v>
      </c>
      <c r="AZ47" s="51"/>
      <c r="BA47" s="49"/>
    </row>
    <row r="48" spans="1:53" s="60" customFormat="1" ht="92.25" customHeight="1">
      <c r="A48" s="47" t="s">
        <v>396</v>
      </c>
      <c r="B48" s="608" t="s">
        <v>415</v>
      </c>
      <c r="C48" s="62" t="s">
        <v>348</v>
      </c>
      <c r="D48" s="109">
        <v>5</v>
      </c>
      <c r="E48" s="49">
        <f t="shared" si="0"/>
        <v>150</v>
      </c>
      <c r="F48" s="91">
        <f t="shared" si="3"/>
        <v>0</v>
      </c>
      <c r="G48" s="50"/>
      <c r="H48" s="49"/>
      <c r="I48" s="50"/>
      <c r="J48" s="91">
        <f t="shared" si="2"/>
        <v>150</v>
      </c>
      <c r="K48" s="85"/>
      <c r="L48" s="86"/>
      <c r="M48" s="84"/>
      <c r="N48" s="48"/>
      <c r="O48" s="87"/>
      <c r="P48" s="86"/>
      <c r="Q48" s="88"/>
      <c r="R48" s="89"/>
      <c r="S48" s="83"/>
      <c r="T48" s="86"/>
      <c r="U48" s="88"/>
      <c r="V48" s="48"/>
      <c r="W48" s="83"/>
      <c r="X48" s="86"/>
      <c r="Y48" s="88"/>
      <c r="Z48" s="48"/>
      <c r="AA48" s="83"/>
      <c r="AB48" s="86"/>
      <c r="AC48" s="88"/>
      <c r="AD48" s="48"/>
      <c r="AE48" s="85"/>
      <c r="AF48" s="86"/>
      <c r="AG48" s="90"/>
      <c r="AH48" s="48"/>
      <c r="AI48" s="85"/>
      <c r="AJ48" s="86"/>
      <c r="AK48" s="88"/>
      <c r="AL48" s="48"/>
      <c r="AM48" s="83"/>
      <c r="AN48" s="46"/>
      <c r="AO48" s="88"/>
      <c r="AP48" s="48"/>
      <c r="AQ48" s="85">
        <v>2</v>
      </c>
      <c r="AR48" s="86"/>
      <c r="AS48" s="88">
        <v>2</v>
      </c>
      <c r="AT48" s="48">
        <v>5</v>
      </c>
      <c r="AU48" s="83"/>
      <c r="AV48" s="46"/>
      <c r="AW48" s="88"/>
      <c r="AX48" s="91"/>
      <c r="AY48" s="52">
        <v>9</v>
      </c>
      <c r="AZ48" s="51"/>
      <c r="BA48" s="49"/>
    </row>
    <row r="49" spans="1:53" s="411" customFormat="1" ht="29.25" customHeight="1" thickBot="1">
      <c r="A49" s="477" t="s">
        <v>397</v>
      </c>
      <c r="B49" s="697" t="s">
        <v>378</v>
      </c>
      <c r="C49" s="62" t="s">
        <v>348</v>
      </c>
      <c r="D49" s="460">
        <v>5</v>
      </c>
      <c r="E49" s="453">
        <f t="shared" si="0"/>
        <v>150</v>
      </c>
      <c r="F49" s="318">
        <f t="shared" si="3"/>
        <v>0</v>
      </c>
      <c r="G49" s="459"/>
      <c r="H49" s="425"/>
      <c r="I49" s="459"/>
      <c r="J49" s="318">
        <f t="shared" si="2"/>
        <v>150</v>
      </c>
      <c r="K49" s="417"/>
      <c r="L49" s="418"/>
      <c r="M49" s="420"/>
      <c r="N49" s="541"/>
      <c r="O49" s="417"/>
      <c r="P49" s="418"/>
      <c r="Q49" s="420"/>
      <c r="R49" s="592"/>
      <c r="S49" s="417"/>
      <c r="T49" s="418"/>
      <c r="U49" s="420"/>
      <c r="V49" s="541"/>
      <c r="W49" s="417"/>
      <c r="X49" s="418"/>
      <c r="Y49" s="420"/>
      <c r="Z49" s="541"/>
      <c r="AA49" s="417"/>
      <c r="AB49" s="418"/>
      <c r="AC49" s="420"/>
      <c r="AD49" s="541"/>
      <c r="AE49" s="478"/>
      <c r="AF49" s="418"/>
      <c r="AG49" s="420"/>
      <c r="AH49" s="541"/>
      <c r="AI49" s="422"/>
      <c r="AJ49" s="423"/>
      <c r="AK49" s="424"/>
      <c r="AL49" s="541"/>
      <c r="AM49" s="422"/>
      <c r="AN49" s="423"/>
      <c r="AO49" s="424"/>
      <c r="AP49" s="541"/>
      <c r="AQ49" s="422">
        <v>2</v>
      </c>
      <c r="AR49" s="423">
        <v>2</v>
      </c>
      <c r="AS49" s="424"/>
      <c r="AT49" s="541">
        <v>5</v>
      </c>
      <c r="AU49" s="434"/>
      <c r="AV49" s="423"/>
      <c r="AW49" s="424"/>
      <c r="AX49" s="91"/>
      <c r="AY49" s="453">
        <v>9</v>
      </c>
      <c r="AZ49" s="460"/>
      <c r="BA49" s="425"/>
    </row>
    <row r="50" spans="1:53" s="116" customFormat="1" ht="19.5" customHeight="1" thickBot="1">
      <c r="A50" s="118"/>
      <c r="B50" s="75" t="s">
        <v>141</v>
      </c>
      <c r="C50" s="111"/>
      <c r="D50" s="112">
        <f>SUM(D51:D60)</f>
        <v>25</v>
      </c>
      <c r="E50" s="113">
        <f>SUM(E51:E60)</f>
        <v>750</v>
      </c>
      <c r="F50" s="39"/>
      <c r="G50" s="114"/>
      <c r="H50" s="113"/>
      <c r="I50" s="114"/>
      <c r="J50" s="39"/>
      <c r="K50" s="748">
        <f>SUM(K51:M60)</f>
        <v>0</v>
      </c>
      <c r="L50" s="749"/>
      <c r="M50" s="750"/>
      <c r="N50" s="115">
        <f>SUM(N51:N60)</f>
        <v>0</v>
      </c>
      <c r="O50" s="748">
        <f>SUM(O51:Q60)</f>
        <v>0</v>
      </c>
      <c r="P50" s="749"/>
      <c r="Q50" s="750"/>
      <c r="R50" s="115">
        <f>SUM(R51:R60)</f>
        <v>0</v>
      </c>
      <c r="S50" s="748">
        <f>SUM(S51:U60)</f>
        <v>0</v>
      </c>
      <c r="T50" s="749"/>
      <c r="U50" s="750"/>
      <c r="V50" s="115">
        <f>SUM(V51:V60)</f>
        <v>0</v>
      </c>
      <c r="W50" s="748">
        <f>SUM(W51:Y60)</f>
        <v>0</v>
      </c>
      <c r="X50" s="749"/>
      <c r="Y50" s="750"/>
      <c r="Z50" s="115">
        <f>SUM(Z51:Z60)</f>
        <v>0</v>
      </c>
      <c r="AA50" s="748">
        <f>SUM(AA51:AC60)</f>
        <v>0</v>
      </c>
      <c r="AB50" s="749"/>
      <c r="AC50" s="750"/>
      <c r="AD50" s="115">
        <f>SUM(AD51:AD60)</f>
        <v>0</v>
      </c>
      <c r="AE50" s="748">
        <f>SUM(AE51:AG60)</f>
        <v>0</v>
      </c>
      <c r="AF50" s="749"/>
      <c r="AG50" s="750"/>
      <c r="AH50" s="115">
        <f>SUM(AH51:AH60)</f>
        <v>0</v>
      </c>
      <c r="AI50" s="748">
        <f>SUM(AI51:AK60)</f>
        <v>8</v>
      </c>
      <c r="AJ50" s="749"/>
      <c r="AK50" s="750"/>
      <c r="AL50" s="115">
        <f>SUM(AL51:AL60)</f>
        <v>10</v>
      </c>
      <c r="AM50" s="748">
        <f>SUM(AM51:AO60)</f>
        <v>0</v>
      </c>
      <c r="AN50" s="749"/>
      <c r="AO50" s="750"/>
      <c r="AP50" s="115">
        <f>SUM(AP51:AP60)</f>
        <v>0</v>
      </c>
      <c r="AQ50" s="748">
        <f>SUM(AQ51:AS60)</f>
        <v>12</v>
      </c>
      <c r="AR50" s="749"/>
      <c r="AS50" s="750"/>
      <c r="AT50" s="115">
        <f>SUM(AT51:AT60)</f>
        <v>15</v>
      </c>
      <c r="AU50" s="748">
        <f>SUM(AU51:AW60)</f>
        <v>0</v>
      </c>
      <c r="AV50" s="749"/>
      <c r="AW50" s="750"/>
      <c r="AX50" s="115">
        <f>SUM(AX51:AX60)</f>
        <v>0</v>
      </c>
      <c r="AY50" s="115"/>
      <c r="AZ50" s="112"/>
      <c r="BA50" s="113"/>
    </row>
    <row r="51" spans="1:53" s="60" customFormat="1" ht="51" customHeight="1" thickBot="1">
      <c r="A51" s="151" t="s">
        <v>217</v>
      </c>
      <c r="B51" s="325" t="s">
        <v>363</v>
      </c>
      <c r="C51" s="150" t="s">
        <v>348</v>
      </c>
      <c r="D51" s="954">
        <v>5</v>
      </c>
      <c r="E51" s="849">
        <f t="shared" ref="E51" si="4">D51*30</f>
        <v>150</v>
      </c>
      <c r="F51" s="845">
        <f t="shared" ref="F51" si="5">G51+H51+I51</f>
        <v>0</v>
      </c>
      <c r="G51" s="847"/>
      <c r="H51" s="849"/>
      <c r="I51" s="847"/>
      <c r="J51" s="845">
        <f t="shared" ref="J51" si="6">E51-F51</f>
        <v>150</v>
      </c>
      <c r="K51" s="882"/>
      <c r="L51" s="878"/>
      <c r="M51" s="871"/>
      <c r="N51" s="880"/>
      <c r="O51" s="882"/>
      <c r="P51" s="878"/>
      <c r="Q51" s="871"/>
      <c r="R51" s="956"/>
      <c r="S51" s="885"/>
      <c r="T51" s="878"/>
      <c r="U51" s="871"/>
      <c r="V51" s="880"/>
      <c r="W51" s="885"/>
      <c r="X51" s="878"/>
      <c r="Y51" s="871"/>
      <c r="Z51" s="880"/>
      <c r="AA51" s="885"/>
      <c r="AB51" s="878"/>
      <c r="AC51" s="871"/>
      <c r="AD51" s="936"/>
      <c r="AE51" s="882"/>
      <c r="AF51" s="878"/>
      <c r="AG51" s="952"/>
      <c r="AH51" s="936"/>
      <c r="AI51" s="882">
        <v>2</v>
      </c>
      <c r="AJ51" s="878"/>
      <c r="AK51" s="871">
        <v>2</v>
      </c>
      <c r="AL51" s="936">
        <v>5</v>
      </c>
      <c r="AM51" s="885"/>
      <c r="AN51" s="843"/>
      <c r="AO51" s="871"/>
      <c r="AP51" s="876"/>
      <c r="AQ51" s="882"/>
      <c r="AR51" s="878"/>
      <c r="AS51" s="871"/>
      <c r="AT51" s="936"/>
      <c r="AU51" s="885"/>
      <c r="AV51" s="843"/>
      <c r="AW51" s="871"/>
      <c r="AX51" s="876"/>
      <c r="AY51" s="874">
        <v>7</v>
      </c>
      <c r="AZ51" s="874"/>
      <c r="BA51" s="875"/>
    </row>
    <row r="52" spans="1:53" s="60" customFormat="1" ht="48" customHeight="1">
      <c r="A52" s="151" t="s">
        <v>218</v>
      </c>
      <c r="B52" s="110" t="s">
        <v>419</v>
      </c>
      <c r="C52" s="150" t="s">
        <v>348</v>
      </c>
      <c r="D52" s="955"/>
      <c r="E52" s="850"/>
      <c r="F52" s="846"/>
      <c r="G52" s="848"/>
      <c r="H52" s="850"/>
      <c r="I52" s="848"/>
      <c r="J52" s="846"/>
      <c r="K52" s="883"/>
      <c r="L52" s="879"/>
      <c r="M52" s="872"/>
      <c r="N52" s="881"/>
      <c r="O52" s="883"/>
      <c r="P52" s="879"/>
      <c r="Q52" s="872"/>
      <c r="R52" s="957"/>
      <c r="S52" s="938"/>
      <c r="T52" s="879"/>
      <c r="U52" s="872"/>
      <c r="V52" s="881"/>
      <c r="W52" s="938"/>
      <c r="X52" s="879"/>
      <c r="Y52" s="872"/>
      <c r="Z52" s="881"/>
      <c r="AA52" s="938"/>
      <c r="AB52" s="879"/>
      <c r="AC52" s="872"/>
      <c r="AD52" s="937"/>
      <c r="AE52" s="883"/>
      <c r="AF52" s="879"/>
      <c r="AG52" s="953"/>
      <c r="AH52" s="937"/>
      <c r="AI52" s="883"/>
      <c r="AJ52" s="879"/>
      <c r="AK52" s="872"/>
      <c r="AL52" s="937"/>
      <c r="AM52" s="938"/>
      <c r="AN52" s="935"/>
      <c r="AO52" s="872"/>
      <c r="AP52" s="846"/>
      <c r="AQ52" s="883"/>
      <c r="AR52" s="879"/>
      <c r="AS52" s="872"/>
      <c r="AT52" s="937"/>
      <c r="AU52" s="938"/>
      <c r="AV52" s="935"/>
      <c r="AW52" s="872"/>
      <c r="AX52" s="846"/>
      <c r="AY52" s="934"/>
      <c r="AZ52" s="934"/>
      <c r="BA52" s="850"/>
    </row>
    <row r="53" spans="1:53" s="60" customFormat="1" ht="44.25" customHeight="1">
      <c r="A53" s="151" t="s">
        <v>400</v>
      </c>
      <c r="B53" s="610" t="s">
        <v>369</v>
      </c>
      <c r="C53" s="62" t="s">
        <v>348</v>
      </c>
      <c r="D53" s="954">
        <v>5</v>
      </c>
      <c r="E53" s="849">
        <f t="shared" ref="E53" si="7">D53*30</f>
        <v>150</v>
      </c>
      <c r="F53" s="845">
        <f t="shared" ref="F53" si="8">G53+H53+I53</f>
        <v>0</v>
      </c>
      <c r="G53" s="847"/>
      <c r="H53" s="849"/>
      <c r="I53" s="847"/>
      <c r="J53" s="845">
        <f t="shared" ref="J53" si="9">E53-F53</f>
        <v>150</v>
      </c>
      <c r="K53" s="882"/>
      <c r="L53" s="878"/>
      <c r="M53" s="871"/>
      <c r="N53" s="880"/>
      <c r="O53" s="882"/>
      <c r="P53" s="878"/>
      <c r="Q53" s="871"/>
      <c r="R53" s="956"/>
      <c r="S53" s="885"/>
      <c r="T53" s="878"/>
      <c r="U53" s="871"/>
      <c r="V53" s="880"/>
      <c r="W53" s="885"/>
      <c r="X53" s="878"/>
      <c r="Y53" s="871"/>
      <c r="Z53" s="880"/>
      <c r="AA53" s="885"/>
      <c r="AB53" s="878"/>
      <c r="AC53" s="871"/>
      <c r="AD53" s="936"/>
      <c r="AE53" s="882"/>
      <c r="AF53" s="878"/>
      <c r="AG53" s="952"/>
      <c r="AH53" s="936"/>
      <c r="AI53" s="882">
        <v>2</v>
      </c>
      <c r="AJ53" s="878"/>
      <c r="AK53" s="871">
        <v>2</v>
      </c>
      <c r="AL53" s="936">
        <v>5</v>
      </c>
      <c r="AM53" s="885"/>
      <c r="AN53" s="843"/>
      <c r="AO53" s="871"/>
      <c r="AP53" s="936"/>
      <c r="AQ53" s="882"/>
      <c r="AR53" s="878"/>
      <c r="AS53" s="871"/>
      <c r="AT53" s="936"/>
      <c r="AU53" s="885"/>
      <c r="AV53" s="843"/>
      <c r="AW53" s="871"/>
      <c r="AX53" s="876"/>
      <c r="AY53" s="874">
        <v>7</v>
      </c>
      <c r="AZ53" s="874"/>
      <c r="BA53" s="875"/>
    </row>
    <row r="54" spans="1:53" s="60" customFormat="1" ht="78.75" customHeight="1">
      <c r="A54" s="151" t="s">
        <v>401</v>
      </c>
      <c r="B54" s="325" t="s">
        <v>413</v>
      </c>
      <c r="C54" s="62" t="s">
        <v>348</v>
      </c>
      <c r="D54" s="884"/>
      <c r="E54" s="875"/>
      <c r="F54" s="876"/>
      <c r="G54" s="877"/>
      <c r="H54" s="875"/>
      <c r="I54" s="877"/>
      <c r="J54" s="876"/>
      <c r="K54" s="883"/>
      <c r="L54" s="879"/>
      <c r="M54" s="872"/>
      <c r="N54" s="881"/>
      <c r="O54" s="883"/>
      <c r="P54" s="879"/>
      <c r="Q54" s="872"/>
      <c r="R54" s="957"/>
      <c r="S54" s="938"/>
      <c r="T54" s="879"/>
      <c r="U54" s="872"/>
      <c r="V54" s="881"/>
      <c r="W54" s="938"/>
      <c r="X54" s="879"/>
      <c r="Y54" s="872"/>
      <c r="Z54" s="881"/>
      <c r="AA54" s="938"/>
      <c r="AB54" s="879"/>
      <c r="AC54" s="872"/>
      <c r="AD54" s="937"/>
      <c r="AE54" s="883"/>
      <c r="AF54" s="879"/>
      <c r="AG54" s="953"/>
      <c r="AH54" s="937"/>
      <c r="AI54" s="883"/>
      <c r="AJ54" s="879"/>
      <c r="AK54" s="872"/>
      <c r="AL54" s="937"/>
      <c r="AM54" s="938"/>
      <c r="AN54" s="935"/>
      <c r="AO54" s="872"/>
      <c r="AP54" s="937"/>
      <c r="AQ54" s="883"/>
      <c r="AR54" s="879"/>
      <c r="AS54" s="872"/>
      <c r="AT54" s="937"/>
      <c r="AU54" s="938"/>
      <c r="AV54" s="935"/>
      <c r="AW54" s="872"/>
      <c r="AX54" s="846"/>
      <c r="AY54" s="934"/>
      <c r="AZ54" s="934"/>
      <c r="BA54" s="850"/>
    </row>
    <row r="55" spans="1:53" s="60" customFormat="1" ht="54.75" customHeight="1">
      <c r="A55" s="151" t="s">
        <v>219</v>
      </c>
      <c r="B55" s="325" t="s">
        <v>393</v>
      </c>
      <c r="C55" s="62" t="s">
        <v>348</v>
      </c>
      <c r="D55" s="873">
        <v>5</v>
      </c>
      <c r="E55" s="849">
        <f t="shared" ref="E55" si="10">D55*30</f>
        <v>150</v>
      </c>
      <c r="F55" s="845">
        <f t="shared" ref="F55" si="11">G55+H55+I55</f>
        <v>0</v>
      </c>
      <c r="G55" s="847"/>
      <c r="H55" s="849"/>
      <c r="I55" s="847"/>
      <c r="J55" s="845">
        <f t="shared" ref="J55" si="12">E55-F55</f>
        <v>150</v>
      </c>
      <c r="K55" s="882"/>
      <c r="L55" s="878"/>
      <c r="M55" s="871"/>
      <c r="N55" s="880"/>
      <c r="O55" s="882"/>
      <c r="P55" s="878"/>
      <c r="Q55" s="871"/>
      <c r="R55" s="956"/>
      <c r="S55" s="885"/>
      <c r="T55" s="878"/>
      <c r="U55" s="871"/>
      <c r="V55" s="880"/>
      <c r="W55" s="885"/>
      <c r="X55" s="878"/>
      <c r="Y55" s="871"/>
      <c r="Z55" s="880"/>
      <c r="AA55" s="885"/>
      <c r="AB55" s="878"/>
      <c r="AC55" s="871"/>
      <c r="AD55" s="936"/>
      <c r="AE55" s="882"/>
      <c r="AF55" s="878"/>
      <c r="AG55" s="952"/>
      <c r="AH55" s="936"/>
      <c r="AI55" s="882"/>
      <c r="AJ55" s="878"/>
      <c r="AK55" s="871"/>
      <c r="AL55" s="936"/>
      <c r="AM55" s="885"/>
      <c r="AN55" s="843"/>
      <c r="AO55" s="871"/>
      <c r="AP55" s="936"/>
      <c r="AQ55" s="885">
        <v>2</v>
      </c>
      <c r="AR55" s="843"/>
      <c r="AS55" s="871">
        <v>2</v>
      </c>
      <c r="AT55" s="936">
        <v>5</v>
      </c>
      <c r="AU55" s="885"/>
      <c r="AV55" s="843"/>
      <c r="AW55" s="871"/>
      <c r="AX55" s="876"/>
      <c r="AY55" s="874">
        <v>9</v>
      </c>
      <c r="AZ55" s="874"/>
      <c r="BA55" s="875"/>
    </row>
    <row r="56" spans="1:53" s="60" customFormat="1" ht="78.75" customHeight="1">
      <c r="A56" s="151" t="s">
        <v>220</v>
      </c>
      <c r="B56" s="325" t="s">
        <v>375</v>
      </c>
      <c r="C56" s="62" t="s">
        <v>348</v>
      </c>
      <c r="D56" s="874"/>
      <c r="E56" s="875"/>
      <c r="F56" s="876"/>
      <c r="G56" s="877"/>
      <c r="H56" s="875"/>
      <c r="I56" s="877"/>
      <c r="J56" s="876"/>
      <c r="K56" s="883"/>
      <c r="L56" s="879"/>
      <c r="M56" s="872"/>
      <c r="N56" s="881"/>
      <c r="O56" s="883"/>
      <c r="P56" s="879"/>
      <c r="Q56" s="872"/>
      <c r="R56" s="957"/>
      <c r="S56" s="938"/>
      <c r="T56" s="879"/>
      <c r="U56" s="872"/>
      <c r="V56" s="881"/>
      <c r="W56" s="938"/>
      <c r="X56" s="879"/>
      <c r="Y56" s="872"/>
      <c r="Z56" s="881"/>
      <c r="AA56" s="938"/>
      <c r="AB56" s="879"/>
      <c r="AC56" s="872"/>
      <c r="AD56" s="937"/>
      <c r="AE56" s="883"/>
      <c r="AF56" s="879"/>
      <c r="AG56" s="953"/>
      <c r="AH56" s="937"/>
      <c r="AI56" s="883"/>
      <c r="AJ56" s="879"/>
      <c r="AK56" s="872"/>
      <c r="AL56" s="937"/>
      <c r="AM56" s="938"/>
      <c r="AN56" s="935"/>
      <c r="AO56" s="872"/>
      <c r="AP56" s="937"/>
      <c r="AQ56" s="938"/>
      <c r="AR56" s="935"/>
      <c r="AS56" s="872"/>
      <c r="AT56" s="937"/>
      <c r="AU56" s="938"/>
      <c r="AV56" s="935"/>
      <c r="AW56" s="872"/>
      <c r="AX56" s="846"/>
      <c r="AY56" s="934"/>
      <c r="AZ56" s="934"/>
      <c r="BA56" s="850"/>
    </row>
    <row r="57" spans="1:53" s="60" customFormat="1" ht="63" customHeight="1">
      <c r="A57" s="151" t="s">
        <v>221</v>
      </c>
      <c r="B57" s="608" t="s">
        <v>371</v>
      </c>
      <c r="C57" s="62" t="s">
        <v>348</v>
      </c>
      <c r="D57" s="873">
        <v>5</v>
      </c>
      <c r="E57" s="849">
        <f t="shared" ref="E57" si="13">D57*30</f>
        <v>150</v>
      </c>
      <c r="F57" s="845">
        <f t="shared" ref="F57" si="14">G57+H57+I57</f>
        <v>0</v>
      </c>
      <c r="G57" s="847"/>
      <c r="H57" s="849"/>
      <c r="I57" s="847"/>
      <c r="J57" s="845">
        <f t="shared" ref="J57" si="15">E57-F57</f>
        <v>150</v>
      </c>
      <c r="K57" s="979"/>
      <c r="L57" s="980"/>
      <c r="M57" s="981"/>
      <c r="N57" s="982"/>
      <c r="O57" s="979"/>
      <c r="P57" s="980"/>
      <c r="Q57" s="981"/>
      <c r="R57" s="983"/>
      <c r="S57" s="984"/>
      <c r="T57" s="980"/>
      <c r="U57" s="981"/>
      <c r="V57" s="982"/>
      <c r="W57" s="984"/>
      <c r="X57" s="980"/>
      <c r="Y57" s="981"/>
      <c r="Z57" s="982"/>
      <c r="AA57" s="984"/>
      <c r="AB57" s="980"/>
      <c r="AC57" s="981"/>
      <c r="AD57" s="992"/>
      <c r="AE57" s="979"/>
      <c r="AF57" s="980"/>
      <c r="AG57" s="991"/>
      <c r="AH57" s="992"/>
      <c r="AI57" s="979"/>
      <c r="AJ57" s="980"/>
      <c r="AK57" s="981"/>
      <c r="AL57" s="992"/>
      <c r="AM57" s="984"/>
      <c r="AN57" s="995"/>
      <c r="AO57" s="981"/>
      <c r="AP57" s="992"/>
      <c r="AQ57" s="979">
        <v>2</v>
      </c>
      <c r="AR57" s="980"/>
      <c r="AS57" s="981">
        <v>2</v>
      </c>
      <c r="AT57" s="992">
        <v>5</v>
      </c>
      <c r="AU57" s="984"/>
      <c r="AV57" s="995"/>
      <c r="AW57" s="981"/>
      <c r="AX57" s="845"/>
      <c r="AY57" s="873">
        <v>9</v>
      </c>
      <c r="AZ57" s="873"/>
      <c r="BA57" s="849"/>
    </row>
    <row r="58" spans="1:53" s="60" customFormat="1" ht="60.75" customHeight="1">
      <c r="A58" s="151" t="s">
        <v>222</v>
      </c>
      <c r="B58" s="325" t="s">
        <v>376</v>
      </c>
      <c r="C58" s="62" t="s">
        <v>348</v>
      </c>
      <c r="D58" s="934"/>
      <c r="E58" s="850"/>
      <c r="F58" s="846"/>
      <c r="G58" s="848"/>
      <c r="H58" s="850"/>
      <c r="I58" s="848"/>
      <c r="J58" s="846"/>
      <c r="K58" s="883"/>
      <c r="L58" s="879"/>
      <c r="M58" s="872"/>
      <c r="N58" s="881"/>
      <c r="O58" s="883"/>
      <c r="P58" s="879"/>
      <c r="Q58" s="872"/>
      <c r="R58" s="957"/>
      <c r="S58" s="938"/>
      <c r="T58" s="879"/>
      <c r="U58" s="872"/>
      <c r="V58" s="881"/>
      <c r="W58" s="938"/>
      <c r="X58" s="879"/>
      <c r="Y58" s="872"/>
      <c r="Z58" s="881"/>
      <c r="AA58" s="938"/>
      <c r="AB58" s="879"/>
      <c r="AC58" s="872"/>
      <c r="AD58" s="937"/>
      <c r="AE58" s="883"/>
      <c r="AF58" s="879"/>
      <c r="AG58" s="953"/>
      <c r="AH58" s="937"/>
      <c r="AI58" s="883"/>
      <c r="AJ58" s="879"/>
      <c r="AK58" s="872"/>
      <c r="AL58" s="937"/>
      <c r="AM58" s="938"/>
      <c r="AN58" s="935"/>
      <c r="AO58" s="872"/>
      <c r="AP58" s="937"/>
      <c r="AQ58" s="883"/>
      <c r="AR58" s="879"/>
      <c r="AS58" s="872"/>
      <c r="AT58" s="937"/>
      <c r="AU58" s="938"/>
      <c r="AV58" s="935"/>
      <c r="AW58" s="872"/>
      <c r="AX58" s="846"/>
      <c r="AY58" s="934"/>
      <c r="AZ58" s="934"/>
      <c r="BA58" s="850"/>
    </row>
    <row r="59" spans="1:53" s="60" customFormat="1" ht="118.5" customHeight="1">
      <c r="A59" s="151" t="s">
        <v>223</v>
      </c>
      <c r="B59" s="611" t="s">
        <v>372</v>
      </c>
      <c r="C59" s="62" t="s">
        <v>348</v>
      </c>
      <c r="D59" s="874">
        <v>5</v>
      </c>
      <c r="E59" s="875">
        <f t="shared" ref="E59" si="16">D59*30</f>
        <v>150</v>
      </c>
      <c r="F59" s="876">
        <f t="shared" ref="F59" si="17">G59+H59+I59</f>
        <v>0</v>
      </c>
      <c r="G59" s="877"/>
      <c r="H59" s="875"/>
      <c r="I59" s="877"/>
      <c r="J59" s="876">
        <f t="shared" ref="J59" si="18">E59-F59</f>
        <v>150</v>
      </c>
      <c r="K59" s="882"/>
      <c r="L59" s="878"/>
      <c r="M59" s="871"/>
      <c r="N59" s="880"/>
      <c r="O59" s="882"/>
      <c r="P59" s="878"/>
      <c r="Q59" s="871"/>
      <c r="R59" s="956"/>
      <c r="S59" s="885"/>
      <c r="T59" s="878"/>
      <c r="U59" s="871"/>
      <c r="V59" s="880"/>
      <c r="W59" s="885"/>
      <c r="X59" s="878"/>
      <c r="Y59" s="871"/>
      <c r="Z59" s="880"/>
      <c r="AA59" s="885"/>
      <c r="AB59" s="878"/>
      <c r="AC59" s="871"/>
      <c r="AD59" s="936"/>
      <c r="AE59" s="882"/>
      <c r="AF59" s="878"/>
      <c r="AG59" s="952"/>
      <c r="AH59" s="936"/>
      <c r="AI59" s="882"/>
      <c r="AJ59" s="878"/>
      <c r="AK59" s="871"/>
      <c r="AL59" s="936"/>
      <c r="AM59" s="885"/>
      <c r="AN59" s="843"/>
      <c r="AO59" s="871"/>
      <c r="AP59" s="876"/>
      <c r="AQ59" s="882">
        <v>2</v>
      </c>
      <c r="AR59" s="878"/>
      <c r="AS59" s="871">
        <v>2</v>
      </c>
      <c r="AT59" s="876">
        <v>5</v>
      </c>
      <c r="AU59" s="885"/>
      <c r="AV59" s="843"/>
      <c r="AW59" s="871"/>
      <c r="AX59" s="876"/>
      <c r="AY59" s="874">
        <v>9</v>
      </c>
      <c r="AZ59" s="874"/>
      <c r="BA59" s="875"/>
    </row>
    <row r="60" spans="1:53" s="60" customFormat="1" ht="54" customHeight="1" thickBot="1">
      <c r="A60" s="153" t="s">
        <v>224</v>
      </c>
      <c r="B60" s="328" t="s">
        <v>377</v>
      </c>
      <c r="C60" s="62" t="s">
        <v>348</v>
      </c>
      <c r="D60" s="975"/>
      <c r="E60" s="976"/>
      <c r="F60" s="977"/>
      <c r="G60" s="978"/>
      <c r="H60" s="976"/>
      <c r="I60" s="978"/>
      <c r="J60" s="977"/>
      <c r="K60" s="985"/>
      <c r="L60" s="986"/>
      <c r="M60" s="987"/>
      <c r="N60" s="988"/>
      <c r="O60" s="985"/>
      <c r="P60" s="986"/>
      <c r="Q60" s="987"/>
      <c r="R60" s="989"/>
      <c r="S60" s="990"/>
      <c r="T60" s="986"/>
      <c r="U60" s="987"/>
      <c r="V60" s="988"/>
      <c r="W60" s="990"/>
      <c r="X60" s="986"/>
      <c r="Y60" s="987"/>
      <c r="Z60" s="988"/>
      <c r="AA60" s="990"/>
      <c r="AB60" s="986"/>
      <c r="AC60" s="987"/>
      <c r="AD60" s="993"/>
      <c r="AE60" s="985"/>
      <c r="AF60" s="986"/>
      <c r="AG60" s="996"/>
      <c r="AH60" s="993"/>
      <c r="AI60" s="985"/>
      <c r="AJ60" s="986"/>
      <c r="AK60" s="987"/>
      <c r="AL60" s="993"/>
      <c r="AM60" s="990"/>
      <c r="AN60" s="994"/>
      <c r="AO60" s="987"/>
      <c r="AP60" s="977"/>
      <c r="AQ60" s="985"/>
      <c r="AR60" s="986"/>
      <c r="AS60" s="987"/>
      <c r="AT60" s="977"/>
      <c r="AU60" s="990"/>
      <c r="AV60" s="994"/>
      <c r="AW60" s="987"/>
      <c r="AX60" s="977"/>
      <c r="AY60" s="975"/>
      <c r="AZ60" s="975"/>
      <c r="BA60" s="976"/>
    </row>
    <row r="61" spans="1:53" ht="42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</row>
    <row r="62" spans="1:53" ht="20.25" customHeight="1">
      <c r="A62" s="829" t="s">
        <v>418</v>
      </c>
      <c r="B62" s="829"/>
      <c r="C62" s="829"/>
      <c r="D62" s="829" t="s">
        <v>417</v>
      </c>
      <c r="E62" s="829"/>
      <c r="F62" s="829"/>
      <c r="G62" s="829"/>
      <c r="H62" s="829"/>
      <c r="I62" s="829"/>
      <c r="J62" s="829"/>
      <c r="K62" s="829"/>
      <c r="L62" s="829"/>
      <c r="M62" s="34"/>
      <c r="N62" s="34"/>
      <c r="O62" s="34"/>
      <c r="P62" s="34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</row>
    <row r="63" spans="1:53" s="2" customFormat="1" ht="18.75" customHeight="1">
      <c r="A63" s="830" t="s">
        <v>416</v>
      </c>
      <c r="B63" s="830"/>
      <c r="C63" s="830"/>
      <c r="D63" s="33" t="s">
        <v>148</v>
      </c>
      <c r="E63" s="33"/>
      <c r="F63" s="1"/>
      <c r="G63" s="1"/>
      <c r="I63" s="1"/>
      <c r="K63" s="1"/>
      <c r="L63" s="1"/>
      <c r="M63" s="29"/>
      <c r="O63" s="28"/>
      <c r="P63" s="33"/>
      <c r="Q63" s="33"/>
      <c r="R63" s="33" t="s">
        <v>406</v>
      </c>
      <c r="S63" s="33"/>
      <c r="T63" s="33"/>
      <c r="U63" s="28"/>
      <c r="V63" s="33"/>
      <c r="W63" s="33"/>
      <c r="X63" s="33"/>
      <c r="Y63" s="33"/>
      <c r="Z63" s="33"/>
      <c r="AA63" s="33"/>
      <c r="AB63" s="33"/>
      <c r="AC63" s="33"/>
      <c r="AD63" s="33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</row>
    <row r="64" spans="1:53" ht="32.25" customHeight="1">
      <c r="H64" s="33"/>
      <c r="P64" s="33"/>
    </row>
    <row r="65" spans="1:53" ht="20.25" customHeight="1">
      <c r="A65" s="829"/>
      <c r="B65" s="829"/>
      <c r="C65" s="829"/>
      <c r="D65" s="829"/>
      <c r="E65" s="829"/>
      <c r="F65" s="829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972"/>
      <c r="R65" s="972"/>
      <c r="S65" s="972"/>
      <c r="T65" s="972"/>
      <c r="U65" s="972"/>
      <c r="V65" s="972"/>
      <c r="W65" s="972"/>
      <c r="X65" s="972"/>
      <c r="Y65" s="972"/>
      <c r="Z65" s="972"/>
      <c r="AA65" s="972"/>
      <c r="AB65" s="972"/>
      <c r="AC65" s="972"/>
      <c r="AD65" s="972"/>
      <c r="AE65" s="972"/>
      <c r="AF65" s="972"/>
      <c r="AG65" s="972"/>
      <c r="AH65" s="972"/>
      <c r="AI65" s="972"/>
      <c r="AJ65" s="972"/>
      <c r="AK65" s="972"/>
      <c r="AL65" s="972"/>
      <c r="AM65" s="972"/>
      <c r="AN65" s="972"/>
      <c r="AO65" s="972"/>
      <c r="AP65" s="972"/>
      <c r="AQ65" s="972"/>
      <c r="AR65" s="972"/>
      <c r="AS65" s="972"/>
      <c r="AT65" s="972"/>
      <c r="AU65" s="972"/>
      <c r="AV65" s="972"/>
      <c r="AW65" s="972"/>
      <c r="AX65" s="972"/>
      <c r="AY65" s="972"/>
      <c r="AZ65" s="972"/>
      <c r="BA65" s="972"/>
    </row>
    <row r="66" spans="1:53" s="2" customFormat="1" ht="18.75" customHeight="1">
      <c r="A66" s="33"/>
      <c r="B66" s="33"/>
      <c r="C66" s="33"/>
      <c r="D66" s="33"/>
      <c r="E66" s="33"/>
      <c r="F66" s="1"/>
      <c r="G66" s="1"/>
      <c r="I66" s="1"/>
      <c r="K66" s="1"/>
      <c r="L66" s="1"/>
      <c r="M66" s="29"/>
      <c r="O66" s="28"/>
      <c r="P66" s="33"/>
      <c r="Q66" s="33"/>
      <c r="R66" s="36"/>
      <c r="S66" s="33"/>
      <c r="T66" s="33"/>
      <c r="U66" s="28"/>
      <c r="V66" s="33"/>
      <c r="W66" s="33"/>
      <c r="X66" s="33"/>
      <c r="Y66" s="33"/>
      <c r="Z66" s="33"/>
      <c r="AA66" s="33"/>
      <c r="AB66" s="33"/>
      <c r="AC66" s="33"/>
      <c r="AD66" s="33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</row>
    <row r="67" spans="1:53" ht="19.5" customHeight="1">
      <c r="A67" s="967"/>
      <c r="B67" s="967"/>
      <c r="C67" s="967"/>
      <c r="D67" s="967"/>
      <c r="E67" s="967"/>
      <c r="F67" s="967"/>
      <c r="G67" s="967"/>
      <c r="H67" s="967"/>
      <c r="M67" s="33"/>
    </row>
    <row r="70" spans="1:53" ht="40.5">
      <c r="B70" s="325" t="s">
        <v>414</v>
      </c>
    </row>
    <row r="76" spans="1:53" ht="20.25">
      <c r="B76" s="698"/>
    </row>
    <row r="80" spans="1:53" ht="20.25">
      <c r="B80" s="698"/>
    </row>
    <row r="85" spans="2:2" ht="20.25">
      <c r="B85" s="579"/>
    </row>
    <row r="101" spans="2:2" ht="60.75">
      <c r="B101" s="110" t="s">
        <v>373</v>
      </c>
    </row>
  </sheetData>
  <dataConsolidate/>
  <mergeCells count="483">
    <mergeCell ref="BA59:BA60"/>
    <mergeCell ref="AM11:AO11"/>
    <mergeCell ref="N12:N14"/>
    <mergeCell ref="AO59:AO60"/>
    <mergeCell ref="W59:W60"/>
    <mergeCell ref="X59:X60"/>
    <mergeCell ref="Y59:Y60"/>
    <mergeCell ref="Z59:Z60"/>
    <mergeCell ref="AY12:AY14"/>
    <mergeCell ref="AP59:AP60"/>
    <mergeCell ref="AQ59:AQ60"/>
    <mergeCell ref="AR59:AR60"/>
    <mergeCell ref="AS59:AS60"/>
    <mergeCell ref="AT59:AT60"/>
    <mergeCell ref="AU59:AU60"/>
    <mergeCell ref="AV59:AV60"/>
    <mergeCell ref="AW59:AW60"/>
    <mergeCell ref="AF59:AF60"/>
    <mergeCell ref="AG59:AG60"/>
    <mergeCell ref="AH59:AH60"/>
    <mergeCell ref="AI59:AI60"/>
    <mergeCell ref="AJ59:AJ60"/>
    <mergeCell ref="AK59:AK60"/>
    <mergeCell ref="AL59:AL60"/>
    <mergeCell ref="AM59:AM60"/>
    <mergeCell ref="AN59:AN60"/>
    <mergeCell ref="AO57:AO58"/>
    <mergeCell ref="AP57:AP58"/>
    <mergeCell ref="AY57:AY58"/>
    <mergeCell ref="AZ57:AZ58"/>
    <mergeCell ref="AJ57:AJ58"/>
    <mergeCell ref="AK57:AK58"/>
    <mergeCell ref="AL57:AL58"/>
    <mergeCell ref="AM57:AM58"/>
    <mergeCell ref="AN57:AN58"/>
    <mergeCell ref="AX59:AX60"/>
    <mergeCell ref="AY59:AY60"/>
    <mergeCell ref="AZ59:AZ60"/>
    <mergeCell ref="AQ57:AQ58"/>
    <mergeCell ref="AR57:AR58"/>
    <mergeCell ref="AS57:AS58"/>
    <mergeCell ref="AT57:AT58"/>
    <mergeCell ref="AU57:AU58"/>
    <mergeCell ref="AV57:AV58"/>
    <mergeCell ref="AW57:AW58"/>
    <mergeCell ref="AX57:AX58"/>
    <mergeCell ref="S59:S60"/>
    <mergeCell ref="T59:T60"/>
    <mergeCell ref="U59:U60"/>
    <mergeCell ref="V59:V60"/>
    <mergeCell ref="AF57:AF58"/>
    <mergeCell ref="AG57:AG58"/>
    <mergeCell ref="AH57:AH58"/>
    <mergeCell ref="AI57:AI58"/>
    <mergeCell ref="AA59:AA60"/>
    <mergeCell ref="AB59:AB60"/>
    <mergeCell ref="AC59:AC60"/>
    <mergeCell ref="AD59:AD60"/>
    <mergeCell ref="AE59:AE60"/>
    <mergeCell ref="Y57:Y58"/>
    <mergeCell ref="Z57:Z58"/>
    <mergeCell ref="AA57:AA58"/>
    <mergeCell ref="AB57:AB58"/>
    <mergeCell ref="AC57:AC58"/>
    <mergeCell ref="AD57:AD58"/>
    <mergeCell ref="AE57:AE58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BA55:BA56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57:X58"/>
    <mergeCell ref="BA57:BA58"/>
    <mergeCell ref="AL55:AL56"/>
    <mergeCell ref="AP55:AP56"/>
    <mergeCell ref="AQ55:AQ56"/>
    <mergeCell ref="AR55:AR56"/>
    <mergeCell ref="AY55:AY56"/>
    <mergeCell ref="AZ55:AZ56"/>
    <mergeCell ref="AC55:AC56"/>
    <mergeCell ref="AD55:AD56"/>
    <mergeCell ref="AE55:AE56"/>
    <mergeCell ref="AF55:AF56"/>
    <mergeCell ref="AG55:AG56"/>
    <mergeCell ref="AH55:AH56"/>
    <mergeCell ref="AI55:AI56"/>
    <mergeCell ref="AJ55:AJ56"/>
    <mergeCell ref="AK55:AK56"/>
    <mergeCell ref="AS55:AS56"/>
    <mergeCell ref="AT55:AT56"/>
    <mergeCell ref="AU55:AU56"/>
    <mergeCell ref="AV55:AV56"/>
    <mergeCell ref="AW55:AW56"/>
    <mergeCell ref="AX55:AX56"/>
    <mergeCell ref="AX24:AX2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M55:AM56"/>
    <mergeCell ref="AQ28:AS28"/>
    <mergeCell ref="AU28:AW28"/>
    <mergeCell ref="AQ29:AS29"/>
    <mergeCell ref="AU29:AW29"/>
    <mergeCell ref="AQ50:AS50"/>
    <mergeCell ref="AU50:AW50"/>
    <mergeCell ref="AQ23:AS23"/>
    <mergeCell ref="AU23:AW23"/>
    <mergeCell ref="AQ24:AQ26"/>
    <mergeCell ref="AR24:AR26"/>
    <mergeCell ref="AS24:AS26"/>
    <mergeCell ref="AT24:AT26"/>
    <mergeCell ref="AU24:AU26"/>
    <mergeCell ref="AV24:AV26"/>
    <mergeCell ref="AW24:AW26"/>
    <mergeCell ref="AQ10:AS10"/>
    <mergeCell ref="AU10:AW10"/>
    <mergeCell ref="AQ11:AS11"/>
    <mergeCell ref="AU11:AW11"/>
    <mergeCell ref="AQ16:AS16"/>
    <mergeCell ref="AU16:AW16"/>
    <mergeCell ref="AQ17:AS17"/>
    <mergeCell ref="AU17:AW17"/>
    <mergeCell ref="AQ5:AX5"/>
    <mergeCell ref="AQ6:AT6"/>
    <mergeCell ref="AU6:AX6"/>
    <mergeCell ref="AQ7:AQ8"/>
    <mergeCell ref="AR7:AR8"/>
    <mergeCell ref="AS7:AS8"/>
    <mergeCell ref="AT7:AT8"/>
    <mergeCell ref="AU7:AU8"/>
    <mergeCell ref="AV7:AV8"/>
    <mergeCell ref="AW7:AW8"/>
    <mergeCell ref="AX7:AX8"/>
    <mergeCell ref="A62:C62"/>
    <mergeCell ref="D62:L62"/>
    <mergeCell ref="A63:C63"/>
    <mergeCell ref="AJ53:AJ54"/>
    <mergeCell ref="AK53:AK54"/>
    <mergeCell ref="AL53:AL54"/>
    <mergeCell ref="AM53:AM54"/>
    <mergeCell ref="AN53:AN54"/>
    <mergeCell ref="AO53:AO54"/>
    <mergeCell ref="AA53:AA54"/>
    <mergeCell ref="AB53:AB54"/>
    <mergeCell ref="AC53:AC54"/>
    <mergeCell ref="AD53:AD54"/>
    <mergeCell ref="AE53:AE54"/>
    <mergeCell ref="AF53:AF54"/>
    <mergeCell ref="AG53:AG54"/>
    <mergeCell ref="AN55:AN56"/>
    <mergeCell ref="AO55:AO56"/>
    <mergeCell ref="D59:D60"/>
    <mergeCell ref="E59:E60"/>
    <mergeCell ref="F59:F60"/>
    <mergeCell ref="G59:G60"/>
    <mergeCell ref="H59:H60"/>
    <mergeCell ref="I59:I60"/>
    <mergeCell ref="S53:S54"/>
    <mergeCell ref="T53:T54"/>
    <mergeCell ref="U53:U54"/>
    <mergeCell ref="V53:V54"/>
    <mergeCell ref="W53:W54"/>
    <mergeCell ref="X53:X54"/>
    <mergeCell ref="Y53:Y54"/>
    <mergeCell ref="Z53:Z54"/>
    <mergeCell ref="BA53:BA54"/>
    <mergeCell ref="AP53:AP54"/>
    <mergeCell ref="AY53:AY54"/>
    <mergeCell ref="AZ53:AZ54"/>
    <mergeCell ref="AQ53:AQ54"/>
    <mergeCell ref="AR53:AR54"/>
    <mergeCell ref="AS53:AS54"/>
    <mergeCell ref="AT53:AT54"/>
    <mergeCell ref="AU53:AU54"/>
    <mergeCell ref="AV53:AV54"/>
    <mergeCell ref="AW53:AW54"/>
    <mergeCell ref="AX53:AX54"/>
    <mergeCell ref="AY24:AY26"/>
    <mergeCell ref="AZ24:AZ26"/>
    <mergeCell ref="BA24:BA26"/>
    <mergeCell ref="C2:BA3"/>
    <mergeCell ref="A65:F65"/>
    <mergeCell ref="Q65:BA65"/>
    <mergeCell ref="V24:V26"/>
    <mergeCell ref="Z24:Z26"/>
    <mergeCell ref="AD24:AD26"/>
    <mergeCell ref="AH24:AH26"/>
    <mergeCell ref="AL24:AL26"/>
    <mergeCell ref="AP24:AP26"/>
    <mergeCell ref="K24:K26"/>
    <mergeCell ref="L24:L26"/>
    <mergeCell ref="M24:M26"/>
    <mergeCell ref="O24:O26"/>
    <mergeCell ref="P24:P26"/>
    <mergeCell ref="Q24:Q26"/>
    <mergeCell ref="T24:T26"/>
    <mergeCell ref="AH53:AH54"/>
    <mergeCell ref="W10:Y10"/>
    <mergeCell ref="AA10:AC10"/>
    <mergeCell ref="AI53:AI54"/>
    <mergeCell ref="R53:R54"/>
    <mergeCell ref="A67:H67"/>
    <mergeCell ref="K28:M28"/>
    <mergeCell ref="O28:Q28"/>
    <mergeCell ref="S28:U28"/>
    <mergeCell ref="W28:Y28"/>
    <mergeCell ref="S24:S26"/>
    <mergeCell ref="U24:U26"/>
    <mergeCell ref="W24:W26"/>
    <mergeCell ref="X24:X26"/>
    <mergeCell ref="Y24:Y26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K10:M10"/>
    <mergeCell ref="O10:Q10"/>
    <mergeCell ref="S10:U10"/>
    <mergeCell ref="U13:U14"/>
    <mergeCell ref="V13:V14"/>
    <mergeCell ref="W11:Y11"/>
    <mergeCell ref="AA11:AC11"/>
    <mergeCell ref="AE11:AG11"/>
    <mergeCell ref="M12:M14"/>
    <mergeCell ref="O12:O14"/>
    <mergeCell ref="P12:P14"/>
    <mergeCell ref="Q12:Q14"/>
    <mergeCell ref="R12:R14"/>
    <mergeCell ref="O11:Q11"/>
    <mergeCell ref="S11:U11"/>
    <mergeCell ref="N24:N26"/>
    <mergeCell ref="R24:R26"/>
    <mergeCell ref="AM23:AO23"/>
    <mergeCell ref="W23:Y23"/>
    <mergeCell ref="K17:M17"/>
    <mergeCell ref="O17:Q17"/>
    <mergeCell ref="S17:U17"/>
    <mergeCell ref="W17:Y17"/>
    <mergeCell ref="AM17:AO17"/>
    <mergeCell ref="K23:M23"/>
    <mergeCell ref="O23:Q23"/>
    <mergeCell ref="S23:U23"/>
    <mergeCell ref="AA17:AC17"/>
    <mergeCell ref="D51:D52"/>
    <mergeCell ref="AE51:AE52"/>
    <mergeCell ref="AF51:AF52"/>
    <mergeCell ref="K51:K52"/>
    <mergeCell ref="R51:R52"/>
    <mergeCell ref="S51:S52"/>
    <mergeCell ref="T51:T52"/>
    <mergeCell ref="X51:X52"/>
    <mergeCell ref="Y51:Y52"/>
    <mergeCell ref="Z51:Z52"/>
    <mergeCell ref="AA51:AA52"/>
    <mergeCell ref="AB51:AB52"/>
    <mergeCell ref="AC51:AC52"/>
    <mergeCell ref="AD51:AD52"/>
    <mergeCell ref="AM10:AO10"/>
    <mergeCell ref="K11:M11"/>
    <mergeCell ref="AI10:AK10"/>
    <mergeCell ref="AG51:AG52"/>
    <mergeCell ref="AH51:AH52"/>
    <mergeCell ref="AI51:AI52"/>
    <mergeCell ref="AJ51:AJ52"/>
    <mergeCell ref="AK51:AK52"/>
    <mergeCell ref="AL51:AL52"/>
    <mergeCell ref="AM51:AM52"/>
    <mergeCell ref="S50:U50"/>
    <mergeCell ref="W50:Y50"/>
    <mergeCell ref="AA50:AC50"/>
    <mergeCell ref="AE50:AG50"/>
    <mergeCell ref="V51:V52"/>
    <mergeCell ref="W51:W52"/>
    <mergeCell ref="AM50:AO50"/>
    <mergeCell ref="AI50:AK50"/>
    <mergeCell ref="K29:M29"/>
    <mergeCell ref="O29:Q29"/>
    <mergeCell ref="S29:U29"/>
    <mergeCell ref="W29:Y29"/>
    <mergeCell ref="AB24:AB26"/>
    <mergeCell ref="AC24:AC26"/>
    <mergeCell ref="AN7:AN8"/>
    <mergeCell ref="AO7:AO8"/>
    <mergeCell ref="AJ7:AJ8"/>
    <mergeCell ref="AE7:AE8"/>
    <mergeCell ref="B9:BA9"/>
    <mergeCell ref="AP7:AP8"/>
    <mergeCell ref="AY7:AY8"/>
    <mergeCell ref="AZ7:AZ8"/>
    <mergeCell ref="BA7:BA8"/>
    <mergeCell ref="AL7:AL8"/>
    <mergeCell ref="AM7:AM8"/>
    <mergeCell ref="AG7:AG8"/>
    <mergeCell ref="AH7:AH8"/>
    <mergeCell ref="K7:K8"/>
    <mergeCell ref="AI7:AI8"/>
    <mergeCell ref="Z7:Z8"/>
    <mergeCell ref="AC7:AC8"/>
    <mergeCell ref="AD7:AD8"/>
    <mergeCell ref="AK7:AK8"/>
    <mergeCell ref="AM29:AO29"/>
    <mergeCell ref="AI11:AK11"/>
    <mergeCell ref="AE16:AG16"/>
    <mergeCell ref="AI16:AK16"/>
    <mergeCell ref="AE24:AE26"/>
    <mergeCell ref="AF24:AF26"/>
    <mergeCell ref="AI24:AI26"/>
    <mergeCell ref="AN24:AN26"/>
    <mergeCell ref="AO24:AO26"/>
    <mergeCell ref="AI23:AK23"/>
    <mergeCell ref="AE17:AG17"/>
    <mergeCell ref="AI17:AK17"/>
    <mergeCell ref="AJ24:AJ26"/>
    <mergeCell ref="AK24:AK26"/>
    <mergeCell ref="AM24:AM26"/>
    <mergeCell ref="AA28:AC28"/>
    <mergeCell ref="AE28:AG28"/>
    <mergeCell ref="AI28:AK28"/>
    <mergeCell ref="AE10:AG10"/>
    <mergeCell ref="AY51:AY52"/>
    <mergeCell ref="AZ51:AZ52"/>
    <mergeCell ref="BA51:BA52"/>
    <mergeCell ref="AV51:AV52"/>
    <mergeCell ref="AW51:AW52"/>
    <mergeCell ref="AX51:AX52"/>
    <mergeCell ref="AN51:AN52"/>
    <mergeCell ref="AO51:AO52"/>
    <mergeCell ref="AP51:AP52"/>
    <mergeCell ref="AQ51:AQ52"/>
    <mergeCell ref="AR51:AR52"/>
    <mergeCell ref="AS51:AS52"/>
    <mergeCell ref="AT51:AT52"/>
    <mergeCell ref="AU51:AU52"/>
    <mergeCell ref="AA16:AC16"/>
    <mergeCell ref="AA23:AC23"/>
    <mergeCell ref="AM28:AO28"/>
    <mergeCell ref="AA29:AC29"/>
    <mergeCell ref="AE29:AG29"/>
    <mergeCell ref="AI29:AK29"/>
    <mergeCell ref="W6:Z6"/>
    <mergeCell ref="AA6:AD6"/>
    <mergeCell ref="AE6:AH6"/>
    <mergeCell ref="K6:N6"/>
    <mergeCell ref="O6:R6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AF7:AF8"/>
    <mergeCell ref="AA7:AA8"/>
    <mergeCell ref="AB7:AB8"/>
    <mergeCell ref="A10:B10"/>
    <mergeCell ref="A28:B28"/>
    <mergeCell ref="B15:BA15"/>
    <mergeCell ref="B27:BA27"/>
    <mergeCell ref="A5:A8"/>
    <mergeCell ref="B5:B8"/>
    <mergeCell ref="C5:C8"/>
    <mergeCell ref="D5:E7"/>
    <mergeCell ref="F5:J5"/>
    <mergeCell ref="G7:G8"/>
    <mergeCell ref="H7:H8"/>
    <mergeCell ref="I7:I8"/>
    <mergeCell ref="F6:F8"/>
    <mergeCell ref="G6:I6"/>
    <mergeCell ref="J6:J8"/>
    <mergeCell ref="K5:R5"/>
    <mergeCell ref="S5:Z5"/>
    <mergeCell ref="AA5:AH5"/>
    <mergeCell ref="AI5:AP5"/>
    <mergeCell ref="AY5:BA6"/>
    <mergeCell ref="AM6:AP6"/>
    <mergeCell ref="AI6:AL6"/>
    <mergeCell ref="S6:V6"/>
    <mergeCell ref="AE23:AG23"/>
    <mergeCell ref="A16:B16"/>
    <mergeCell ref="K16:M16"/>
    <mergeCell ref="O16:Q16"/>
    <mergeCell ref="E51:E52"/>
    <mergeCell ref="D55:D56"/>
    <mergeCell ref="E55:E56"/>
    <mergeCell ref="F55:F56"/>
    <mergeCell ref="G55:G56"/>
    <mergeCell ref="H55:H56"/>
    <mergeCell ref="L51:L52"/>
    <mergeCell ref="M51:M52"/>
    <mergeCell ref="N51:N52"/>
    <mergeCell ref="O51:O52"/>
    <mergeCell ref="P51:P52"/>
    <mergeCell ref="Q51:Q52"/>
    <mergeCell ref="K50:M50"/>
    <mergeCell ref="O50:Q50"/>
    <mergeCell ref="I55:I56"/>
    <mergeCell ref="J55:J56"/>
    <mergeCell ref="D24:D26"/>
    <mergeCell ref="E24:E26"/>
    <mergeCell ref="F24:F26"/>
    <mergeCell ref="G24:G26"/>
    <mergeCell ref="H24:H26"/>
    <mergeCell ref="I24:I26"/>
    <mergeCell ref="J24:J26"/>
    <mergeCell ref="F51:F52"/>
    <mergeCell ref="G51:G52"/>
    <mergeCell ref="H51:H52"/>
    <mergeCell ref="I51:I52"/>
    <mergeCell ref="J51:J52"/>
    <mergeCell ref="AM16:AO16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S13:S14"/>
    <mergeCell ref="T13:T14"/>
    <mergeCell ref="S16:U16"/>
    <mergeCell ref="W16:Y16"/>
    <mergeCell ref="AG24:AG26"/>
    <mergeCell ref="AA24:AA26"/>
    <mergeCell ref="U51:U52"/>
  </mergeCells>
  <phoneticPr fontId="101" type="noConversion"/>
  <printOptions horizontalCentered="1" verticalCentered="1" gridLinesSet="0"/>
  <pageMargins left="0" right="0" top="0.59055118110236227" bottom="0" header="0.19685039370078741" footer="0"/>
  <pageSetup paperSize="9" scale="35" firstPageNumber="5" fitToWidth="420" fitToHeight="297" orientation="landscape" blackAndWhite="1" useFirstPageNumber="1" r:id="rId1"/>
  <headerFooter alignWithMargins="0">
    <oddFooter>&amp;R&amp;P</oddFooter>
  </headerFooter>
  <rowBreaks count="2" manualBreakCount="2">
    <brk id="27" max="52" man="1"/>
    <brk id="44" max="5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09"/>
  <sheetViews>
    <sheetView view="pageBreakPreview" zoomScale="120" zoomScaleNormal="100" zoomScaleSheetLayoutView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7" sqref="A27:XFD28"/>
    </sheetView>
  </sheetViews>
  <sheetFormatPr defaultColWidth="14.42578125" defaultRowHeight="15" customHeight="1"/>
  <cols>
    <col min="1" max="1" width="36.85546875" style="267" customWidth="1"/>
    <col min="2" max="2" width="10.7109375" style="267" customWidth="1"/>
    <col min="3" max="3" width="14.42578125" style="267"/>
    <col min="4" max="10" width="20.85546875" style="267" customWidth="1"/>
    <col min="11" max="12" width="14.42578125" style="267"/>
    <col min="13" max="13" width="26.140625" style="267" customWidth="1"/>
    <col min="14" max="14" width="22.85546875" style="267" customWidth="1"/>
    <col min="15" max="16384" width="14.42578125" style="267"/>
  </cols>
  <sheetData>
    <row r="1" spans="1:26" ht="25.5" customHeight="1">
      <c r="A1" s="1014" t="s">
        <v>225</v>
      </c>
      <c r="B1" s="1015"/>
      <c r="C1" s="1015"/>
      <c r="D1" s="1015"/>
      <c r="E1" s="1015"/>
      <c r="F1" s="1015"/>
      <c r="G1" s="1015"/>
      <c r="H1" s="1015"/>
      <c r="I1" s="1015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pans="1:26" ht="12.75">
      <c r="A2" s="161"/>
      <c r="B2" s="161"/>
      <c r="C2" s="161"/>
      <c r="D2" s="161"/>
      <c r="E2" s="161"/>
      <c r="F2" s="161"/>
      <c r="G2" s="161"/>
      <c r="H2" s="161"/>
      <c r="I2" s="161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 spans="1:26" ht="25.5">
      <c r="A3" s="162" t="s">
        <v>226</v>
      </c>
      <c r="B3" s="163" t="s">
        <v>227</v>
      </c>
      <c r="C3" s="164" t="s">
        <v>228</v>
      </c>
      <c r="D3" s="164" t="s">
        <v>229</v>
      </c>
      <c r="E3" s="164" t="s">
        <v>230</v>
      </c>
      <c r="F3" s="164" t="s">
        <v>231</v>
      </c>
      <c r="G3" s="164" t="s">
        <v>232</v>
      </c>
      <c r="H3" s="164" t="s">
        <v>233</v>
      </c>
      <c r="I3" s="164" t="s">
        <v>234</v>
      </c>
      <c r="J3" s="160"/>
      <c r="K3" s="165"/>
      <c r="L3" s="1016"/>
      <c r="M3" s="1017"/>
      <c r="N3" s="1017"/>
      <c r="O3" s="1017"/>
      <c r="P3" s="1017"/>
      <c r="Q3" s="165"/>
      <c r="R3" s="160"/>
      <c r="S3" s="160"/>
      <c r="T3" s="160"/>
      <c r="U3" s="160"/>
      <c r="V3" s="160"/>
      <c r="W3" s="160"/>
      <c r="X3" s="160"/>
      <c r="Y3" s="160"/>
      <c r="Z3" s="160"/>
    </row>
    <row r="4" spans="1:26" ht="25.5">
      <c r="A4" s="1007" t="s">
        <v>235</v>
      </c>
      <c r="B4" s="1009" t="s">
        <v>45</v>
      </c>
      <c r="C4" s="166" t="s">
        <v>236</v>
      </c>
      <c r="D4" s="167" t="s">
        <v>237</v>
      </c>
      <c r="E4" s="168"/>
      <c r="F4" s="169"/>
      <c r="G4" s="169"/>
      <c r="H4" s="169"/>
      <c r="I4" s="169"/>
      <c r="J4" s="160"/>
      <c r="K4" s="165"/>
      <c r="L4" s="1016"/>
      <c r="M4" s="265"/>
      <c r="N4" s="265"/>
      <c r="O4" s="265"/>
      <c r="P4" s="265"/>
      <c r="Q4" s="165"/>
      <c r="R4" s="160"/>
      <c r="S4" s="160"/>
      <c r="T4" s="160"/>
      <c r="U4" s="160"/>
      <c r="V4" s="160"/>
      <c r="W4" s="160"/>
      <c r="X4" s="160"/>
      <c r="Y4" s="160"/>
      <c r="Z4" s="160"/>
    </row>
    <row r="5" spans="1:26" ht="12.75">
      <c r="A5" s="1008"/>
      <c r="B5" s="1010"/>
      <c r="C5" s="170" t="s">
        <v>238</v>
      </c>
      <c r="D5" s="170" t="s">
        <v>238</v>
      </c>
      <c r="E5" s="171"/>
      <c r="F5" s="169"/>
      <c r="G5" s="169"/>
      <c r="H5" s="169"/>
      <c r="I5" s="169"/>
      <c r="J5" s="160"/>
      <c r="K5" s="165"/>
      <c r="L5" s="1013"/>
      <c r="M5" s="1011"/>
      <c r="N5" s="172"/>
      <c r="O5" s="268"/>
      <c r="P5" s="268"/>
      <c r="Q5" s="165"/>
      <c r="R5" s="160"/>
      <c r="S5" s="160"/>
      <c r="T5" s="160"/>
      <c r="U5" s="160"/>
      <c r="V5" s="160"/>
      <c r="W5" s="160"/>
      <c r="X5" s="160"/>
      <c r="Y5" s="160"/>
      <c r="Z5" s="160"/>
    </row>
    <row r="6" spans="1:26" ht="38.25">
      <c r="A6" s="1007" t="s">
        <v>239</v>
      </c>
      <c r="B6" s="1009" t="s">
        <v>46</v>
      </c>
      <c r="C6" s="167" t="s">
        <v>240</v>
      </c>
      <c r="D6" s="166" t="s">
        <v>236</v>
      </c>
      <c r="E6" s="169"/>
      <c r="F6" s="169"/>
      <c r="G6" s="169"/>
      <c r="H6" s="168" t="s">
        <v>1</v>
      </c>
      <c r="I6" s="169"/>
      <c r="J6" s="160"/>
      <c r="K6" s="165"/>
      <c r="L6" s="1013"/>
      <c r="M6" s="1011"/>
      <c r="N6" s="266"/>
      <c r="O6" s="268"/>
      <c r="P6" s="268"/>
      <c r="Q6" s="165"/>
      <c r="R6" s="160"/>
      <c r="S6" s="160"/>
      <c r="T6" s="160"/>
      <c r="U6" s="160"/>
      <c r="V6" s="160"/>
      <c r="W6" s="160"/>
      <c r="X6" s="160"/>
      <c r="Y6" s="160"/>
      <c r="Z6" s="160"/>
    </row>
    <row r="7" spans="1:26" ht="12.75">
      <c r="A7" s="1008"/>
      <c r="B7" s="1010"/>
      <c r="C7" s="170" t="s">
        <v>241</v>
      </c>
      <c r="D7" s="170" t="s">
        <v>241</v>
      </c>
      <c r="E7" s="169"/>
      <c r="F7" s="169"/>
      <c r="G7" s="169"/>
      <c r="H7" s="169"/>
      <c r="I7" s="169"/>
      <c r="J7" s="160"/>
      <c r="K7" s="165"/>
      <c r="L7" s="1013"/>
      <c r="M7" s="268"/>
      <c r="N7" s="266"/>
      <c r="O7" s="268"/>
      <c r="P7" s="266"/>
      <c r="Q7" s="165"/>
      <c r="R7" s="160"/>
      <c r="S7" s="160"/>
      <c r="T7" s="160"/>
      <c r="U7" s="160"/>
      <c r="V7" s="160"/>
      <c r="W7" s="160"/>
      <c r="X7" s="160"/>
      <c r="Y7" s="160"/>
      <c r="Z7" s="160"/>
    </row>
    <row r="8" spans="1:26" ht="25.5">
      <c r="A8" s="1007" t="s">
        <v>242</v>
      </c>
      <c r="B8" s="1009" t="s">
        <v>140</v>
      </c>
      <c r="C8" s="169"/>
      <c r="D8" s="169"/>
      <c r="E8" s="167" t="s">
        <v>240</v>
      </c>
      <c r="F8" s="166" t="s">
        <v>236</v>
      </c>
      <c r="G8" s="169"/>
      <c r="H8" s="169"/>
      <c r="I8" s="173"/>
      <c r="J8" s="160"/>
      <c r="K8" s="165"/>
      <c r="L8" s="1013"/>
      <c r="M8" s="1011"/>
      <c r="N8" s="1012"/>
      <c r="O8" s="1006"/>
      <c r="P8" s="1006"/>
      <c r="Q8" s="165"/>
      <c r="R8" s="160"/>
      <c r="S8" s="160"/>
      <c r="T8" s="160"/>
      <c r="U8" s="160"/>
      <c r="V8" s="160"/>
      <c r="W8" s="160"/>
      <c r="X8" s="160"/>
      <c r="Y8" s="160"/>
      <c r="Z8" s="160"/>
    </row>
    <row r="9" spans="1:26" ht="12.75">
      <c r="A9" s="1008"/>
      <c r="B9" s="1010"/>
      <c r="C9" s="169"/>
      <c r="D9" s="169"/>
      <c r="E9" s="170" t="s">
        <v>243</v>
      </c>
      <c r="F9" s="170" t="s">
        <v>243</v>
      </c>
      <c r="G9" s="171"/>
      <c r="H9" s="171"/>
      <c r="I9" s="173"/>
      <c r="J9" s="160"/>
      <c r="K9" s="165"/>
      <c r="L9" s="1013"/>
      <c r="M9" s="1011"/>
      <c r="N9" s="1012"/>
      <c r="O9" s="1006"/>
      <c r="P9" s="1006"/>
      <c r="Q9" s="165"/>
      <c r="R9" s="160"/>
      <c r="S9" s="160"/>
      <c r="T9" s="160"/>
      <c r="U9" s="160"/>
      <c r="V9" s="160"/>
      <c r="W9" s="160"/>
      <c r="X9" s="160"/>
      <c r="Y9" s="160"/>
      <c r="Z9" s="160"/>
    </row>
    <row r="10" spans="1:26" ht="25.5">
      <c r="A10" s="1007" t="s">
        <v>244</v>
      </c>
      <c r="B10" s="1009" t="s">
        <v>140</v>
      </c>
      <c r="C10" s="166" t="s">
        <v>236</v>
      </c>
      <c r="D10" s="167" t="s">
        <v>240</v>
      </c>
      <c r="E10" s="168"/>
      <c r="F10" s="168"/>
      <c r="G10" s="173"/>
      <c r="H10" s="173"/>
      <c r="I10" s="173"/>
      <c r="J10" s="160"/>
      <c r="K10" s="165"/>
      <c r="L10" s="269"/>
      <c r="M10" s="268"/>
      <c r="N10" s="174"/>
      <c r="O10" s="268"/>
      <c r="P10" s="268"/>
      <c r="Q10" s="165"/>
      <c r="R10" s="160"/>
      <c r="S10" s="160"/>
      <c r="T10" s="160"/>
      <c r="U10" s="160"/>
      <c r="V10" s="160"/>
      <c r="W10" s="160"/>
      <c r="X10" s="160"/>
      <c r="Y10" s="160"/>
      <c r="Z10" s="160"/>
    </row>
    <row r="11" spans="1:26" ht="24.75" customHeight="1">
      <c r="A11" s="1008"/>
      <c r="B11" s="1010"/>
      <c r="C11" s="170" t="s">
        <v>245</v>
      </c>
      <c r="D11" s="170" t="s">
        <v>245</v>
      </c>
      <c r="E11" s="170"/>
      <c r="F11" s="170"/>
      <c r="G11" s="173" t="s">
        <v>1</v>
      </c>
      <c r="H11" s="173"/>
      <c r="I11" s="173"/>
      <c r="J11" s="160"/>
      <c r="K11" s="165"/>
      <c r="L11" s="269"/>
      <c r="M11" s="268"/>
      <c r="N11" s="174"/>
      <c r="O11" s="268"/>
      <c r="P11" s="268"/>
      <c r="Q11" s="165"/>
      <c r="R11" s="160"/>
      <c r="S11" s="160"/>
      <c r="T11" s="160"/>
      <c r="U11" s="160"/>
      <c r="V11" s="160"/>
      <c r="W11" s="160"/>
      <c r="X11" s="160"/>
      <c r="Y11" s="160"/>
      <c r="Z11" s="160"/>
    </row>
    <row r="12" spans="1:26" ht="25.5">
      <c r="A12" s="1007" t="s">
        <v>246</v>
      </c>
      <c r="B12" s="1009" t="s">
        <v>140</v>
      </c>
      <c r="C12" s="166" t="s">
        <v>236</v>
      </c>
      <c r="D12" s="167" t="s">
        <v>240</v>
      </c>
      <c r="E12" s="168"/>
      <c r="F12" s="168"/>
      <c r="G12" s="173"/>
      <c r="H12" s="173"/>
      <c r="I12" s="173"/>
      <c r="J12" s="160"/>
      <c r="K12" s="165"/>
      <c r="L12" s="269"/>
      <c r="M12" s="268"/>
      <c r="N12" s="174"/>
      <c r="O12" s="268"/>
      <c r="P12" s="268"/>
      <c r="Q12" s="165"/>
      <c r="R12" s="160"/>
      <c r="S12" s="160"/>
      <c r="T12" s="160"/>
      <c r="U12" s="160"/>
      <c r="V12" s="160"/>
      <c r="W12" s="160"/>
      <c r="X12" s="160"/>
      <c r="Y12" s="160"/>
      <c r="Z12" s="160"/>
    </row>
    <row r="13" spans="1:26" ht="12.75">
      <c r="A13" s="1008"/>
      <c r="B13" s="1010"/>
      <c r="C13" s="170" t="s">
        <v>247</v>
      </c>
      <c r="D13" s="170" t="s">
        <v>247</v>
      </c>
      <c r="E13" s="170"/>
      <c r="F13" s="170"/>
      <c r="G13" s="173"/>
      <c r="H13" s="173"/>
      <c r="I13" s="173"/>
      <c r="J13" s="160"/>
      <c r="K13" s="165"/>
      <c r="L13" s="165"/>
      <c r="M13" s="165"/>
      <c r="N13" s="165"/>
      <c r="O13" s="165"/>
      <c r="P13" s="165"/>
      <c r="Q13" s="165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43.5" customHeight="1">
      <c r="A14" s="1007" t="s">
        <v>248</v>
      </c>
      <c r="B14" s="999" t="s">
        <v>249</v>
      </c>
      <c r="C14" s="167" t="s">
        <v>240</v>
      </c>
      <c r="D14" s="166" t="s">
        <v>236</v>
      </c>
      <c r="E14" s="168"/>
      <c r="F14" s="173"/>
      <c r="G14" s="173"/>
      <c r="H14" s="173"/>
      <c r="I14" s="173"/>
      <c r="J14" s="160"/>
      <c r="K14" s="165"/>
      <c r="L14" s="165"/>
      <c r="M14" s="165"/>
      <c r="N14" s="165"/>
      <c r="O14" s="165"/>
      <c r="P14" s="165"/>
      <c r="Q14" s="165"/>
      <c r="R14" s="160"/>
      <c r="S14" s="160"/>
      <c r="T14" s="160"/>
      <c r="U14" s="160"/>
      <c r="V14" s="160"/>
      <c r="W14" s="160"/>
      <c r="X14" s="160"/>
      <c r="Y14" s="160"/>
      <c r="Z14" s="160"/>
    </row>
    <row r="15" spans="1:26" ht="20.25" customHeight="1">
      <c r="A15" s="1008"/>
      <c r="B15" s="1000"/>
      <c r="C15" s="170" t="s">
        <v>247</v>
      </c>
      <c r="D15" s="170" t="s">
        <v>247</v>
      </c>
      <c r="E15" s="173"/>
      <c r="F15" s="173"/>
      <c r="G15" s="173"/>
      <c r="H15" s="173"/>
      <c r="I15" s="175" t="s">
        <v>1</v>
      </c>
      <c r="J15" s="160"/>
      <c r="K15" s="165"/>
      <c r="L15" s="165"/>
      <c r="M15" s="165"/>
      <c r="N15" s="165"/>
      <c r="O15" s="165"/>
      <c r="P15" s="165"/>
      <c r="Q15" s="165"/>
      <c r="R15" s="160"/>
      <c r="S15" s="160"/>
      <c r="T15" s="160"/>
      <c r="U15" s="160"/>
      <c r="V15" s="160"/>
      <c r="W15" s="160"/>
      <c r="X15" s="160"/>
      <c r="Y15" s="160"/>
      <c r="Z15" s="160"/>
    </row>
    <row r="16" spans="1:26" ht="54.75" customHeight="1">
      <c r="A16" s="1001" t="s">
        <v>250</v>
      </c>
      <c r="B16" s="1003" t="s">
        <v>145</v>
      </c>
      <c r="C16" s="176" t="s">
        <v>251</v>
      </c>
      <c r="D16" s="177" t="s">
        <v>252</v>
      </c>
      <c r="E16" s="173"/>
      <c r="F16" s="173"/>
      <c r="G16" s="173"/>
      <c r="H16" s="173"/>
      <c r="I16" s="175"/>
      <c r="J16" s="160"/>
      <c r="K16" s="165"/>
      <c r="L16" s="165"/>
      <c r="M16" s="165"/>
      <c r="N16" s="165"/>
      <c r="O16" s="165"/>
      <c r="P16" s="165"/>
      <c r="Q16" s="165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6" s="191" customFormat="1" ht="25.5">
      <c r="A17" s="997"/>
      <c r="B17" s="1004"/>
      <c r="C17" s="178" t="s">
        <v>253</v>
      </c>
      <c r="D17" s="179" t="s">
        <v>254</v>
      </c>
      <c r="E17" s="180"/>
      <c r="F17" s="181" t="s">
        <v>255</v>
      </c>
      <c r="G17" s="182"/>
      <c r="H17" s="183"/>
      <c r="I17" s="184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s="191" customFormat="1" ht="12.75">
      <c r="A18" s="1002"/>
      <c r="B18" s="1005"/>
      <c r="C18" s="170" t="s">
        <v>256</v>
      </c>
      <c r="D18" s="170" t="s">
        <v>256</v>
      </c>
      <c r="E18" s="184"/>
      <c r="F18" s="170" t="s">
        <v>256</v>
      </c>
      <c r="G18" s="187"/>
      <c r="H18" s="187"/>
      <c r="I18" s="188" t="s">
        <v>1</v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</row>
    <row r="19" spans="1:26" s="191" customFormat="1" ht="12.75">
      <c r="A19" s="997" t="s">
        <v>257</v>
      </c>
      <c r="B19" s="999" t="s">
        <v>145</v>
      </c>
      <c r="C19" s="178"/>
      <c r="D19" s="179"/>
      <c r="E19" s="180"/>
      <c r="F19" s="189" t="s">
        <v>1</v>
      </c>
      <c r="G19" s="182"/>
      <c r="H19" s="183"/>
      <c r="I19" s="184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</row>
    <row r="20" spans="1:26" s="191" customFormat="1" ht="12.75">
      <c r="A20" s="998"/>
      <c r="B20" s="1000"/>
      <c r="C20" s="190"/>
      <c r="D20" s="190"/>
      <c r="E20" s="184"/>
      <c r="F20" s="170" t="s">
        <v>256</v>
      </c>
      <c r="G20" s="187"/>
      <c r="H20" s="187"/>
      <c r="I20" s="188" t="s">
        <v>1</v>
      </c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</row>
    <row r="21" spans="1:26" s="191" customFormat="1" ht="25.5">
      <c r="A21" s="997" t="s">
        <v>258</v>
      </c>
      <c r="B21" s="999" t="s">
        <v>174</v>
      </c>
      <c r="C21" s="178"/>
      <c r="D21" s="179"/>
      <c r="E21" s="180"/>
      <c r="F21" s="184"/>
      <c r="G21" s="167" t="s">
        <v>240</v>
      </c>
      <c r="H21" s="166" t="s">
        <v>236</v>
      </c>
      <c r="I21" s="184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</row>
    <row r="22" spans="1:26" s="191" customFormat="1" ht="12.75">
      <c r="A22" s="998"/>
      <c r="B22" s="1000"/>
      <c r="C22" s="190"/>
      <c r="D22" s="190"/>
      <c r="E22" s="184"/>
      <c r="F22" s="184"/>
      <c r="G22" s="170" t="s">
        <v>256</v>
      </c>
      <c r="H22" s="170" t="s">
        <v>256</v>
      </c>
      <c r="I22" s="188" t="s">
        <v>1</v>
      </c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</row>
    <row r="23" spans="1:26" s="191" customFormat="1" ht="25.5">
      <c r="A23" s="997" t="s">
        <v>259</v>
      </c>
      <c r="B23" s="999" t="s">
        <v>146</v>
      </c>
      <c r="C23" s="178"/>
      <c r="D23" s="179"/>
      <c r="E23" s="180"/>
      <c r="F23" s="184"/>
      <c r="G23" s="166" t="s">
        <v>260</v>
      </c>
      <c r="H23" s="167" t="s">
        <v>240</v>
      </c>
      <c r="I23" s="184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</row>
    <row r="24" spans="1:26" s="191" customFormat="1" ht="12.75">
      <c r="A24" s="998"/>
      <c r="B24" s="1000"/>
      <c r="C24" s="190"/>
      <c r="D24" s="190"/>
      <c r="E24" s="184"/>
      <c r="F24" s="184"/>
      <c r="G24" s="170" t="s">
        <v>243</v>
      </c>
      <c r="H24" s="170" t="s">
        <v>243</v>
      </c>
      <c r="I24" s="188" t="s">
        <v>1</v>
      </c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</row>
    <row r="25" spans="1:26" s="191" customFormat="1" ht="25.5">
      <c r="A25" s="997" t="s">
        <v>326</v>
      </c>
      <c r="B25" s="999" t="s">
        <v>327</v>
      </c>
      <c r="C25" s="178"/>
      <c r="D25" s="305" t="s">
        <v>328</v>
      </c>
      <c r="E25" s="180" t="s">
        <v>329</v>
      </c>
      <c r="F25" s="189" t="s">
        <v>330</v>
      </c>
      <c r="G25" s="183"/>
      <c r="H25" s="182"/>
      <c r="I25" s="184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</row>
    <row r="26" spans="1:26" s="191" customFormat="1" ht="12.75">
      <c r="A26" s="998"/>
      <c r="B26" s="1000"/>
      <c r="C26" s="190"/>
      <c r="D26" s="170" t="s">
        <v>331</v>
      </c>
      <c r="E26" s="170" t="s">
        <v>331</v>
      </c>
      <c r="F26" s="170" t="s">
        <v>331</v>
      </c>
      <c r="G26" s="187"/>
      <c r="H26" s="187"/>
      <c r="I26" s="188" t="s">
        <v>1</v>
      </c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</row>
    <row r="27" spans="1:26" s="191" customFormat="1" ht="12.75">
      <c r="A27" s="997" t="s">
        <v>332</v>
      </c>
      <c r="B27" s="999" t="s">
        <v>327</v>
      </c>
      <c r="C27" s="178"/>
      <c r="D27" s="305">
        <v>710200</v>
      </c>
      <c r="E27" s="306">
        <v>510200</v>
      </c>
      <c r="F27" s="307" t="s">
        <v>333</v>
      </c>
      <c r="G27" s="183"/>
      <c r="H27" s="182"/>
      <c r="I27" s="184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</row>
    <row r="28" spans="1:26" s="191" customFormat="1" ht="12.75">
      <c r="A28" s="998"/>
      <c r="B28" s="1000"/>
      <c r="C28" s="190"/>
      <c r="D28" s="170" t="s">
        <v>331</v>
      </c>
      <c r="E28" s="170" t="s">
        <v>331</v>
      </c>
      <c r="F28" s="170" t="s">
        <v>331</v>
      </c>
      <c r="G28" s="187"/>
      <c r="H28" s="187"/>
      <c r="I28" s="188" t="s">
        <v>1</v>
      </c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</row>
    <row r="29" spans="1:26" s="191" customFormat="1" ht="12.75">
      <c r="A29" s="997" t="s">
        <v>334</v>
      </c>
      <c r="B29" s="999" t="s">
        <v>327</v>
      </c>
      <c r="C29" s="178"/>
      <c r="D29" s="305"/>
      <c r="E29" s="308"/>
      <c r="F29" s="307">
        <v>640200</v>
      </c>
      <c r="G29" s="183"/>
      <c r="H29" s="182"/>
      <c r="I29" s="184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</row>
    <row r="30" spans="1:26" s="191" customFormat="1" ht="12.75">
      <c r="A30" s="998"/>
      <c r="B30" s="1000"/>
      <c r="C30" s="190"/>
      <c r="D30" s="187"/>
      <c r="E30" s="187"/>
      <c r="F30" s="170" t="s">
        <v>331</v>
      </c>
      <c r="G30" s="187"/>
      <c r="H30" s="187"/>
      <c r="I30" s="188" t="s">
        <v>1</v>
      </c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</row>
    <row r="31" spans="1:26" ht="12.7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6" ht="12.75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spans="1:26" ht="12.75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ht="12.75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6" ht="12.75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  <row r="36" spans="1:26" ht="12.75">
      <c r="A36" s="160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spans="1:26" ht="12.75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spans="1:26" ht="12.75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spans="1:26" ht="12.75">
      <c r="A39" s="160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spans="1:26" ht="12.75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spans="1:26" ht="12.75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spans="1:26" ht="12.75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26" ht="12.75">
      <c r="A43" s="160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spans="1:26" ht="12.75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spans="1:26" ht="12.75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</row>
    <row r="46" spans="1:26" ht="12.75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</row>
    <row r="47" spans="1:26" ht="12.75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</row>
    <row r="48" spans="1:26" ht="12.75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</row>
    <row r="49" spans="1:26" ht="12.75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1:26" ht="12.75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</row>
    <row r="51" spans="1:26" ht="12.75">
      <c r="A51" s="160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1:26" ht="12.75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</row>
    <row r="53" spans="1:26" ht="12.75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</row>
    <row r="54" spans="1:26" ht="12.75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</row>
    <row r="55" spans="1:26" ht="12.75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spans="1:26" ht="12.75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spans="1:26" ht="12.75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</row>
    <row r="58" spans="1:26" ht="12.75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</row>
    <row r="59" spans="1:26" ht="12.7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</row>
    <row r="60" spans="1:26" ht="12.75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</row>
    <row r="61" spans="1:26" ht="12.75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</row>
    <row r="62" spans="1:26" ht="12.75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</row>
    <row r="63" spans="1:26" ht="12.75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</row>
    <row r="64" spans="1:26" ht="12.75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</row>
    <row r="65" spans="1:26" ht="12.75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</row>
    <row r="66" spans="1:26" ht="12.75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</row>
    <row r="67" spans="1:26" ht="12.75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</row>
    <row r="68" spans="1:26" ht="12.75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</row>
    <row r="69" spans="1:26" ht="12.75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</row>
    <row r="70" spans="1:26" ht="12.75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</row>
    <row r="71" spans="1:26" ht="12.75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</row>
    <row r="72" spans="1:26" ht="12.75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</row>
    <row r="73" spans="1:26" ht="12.75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</row>
    <row r="74" spans="1:26" ht="12.75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</row>
    <row r="75" spans="1:26" ht="12.75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</row>
    <row r="76" spans="1:26" ht="12.75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</row>
    <row r="77" spans="1:26" ht="12.75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</row>
    <row r="78" spans="1:26" ht="12.75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</row>
    <row r="79" spans="1:26" ht="12.75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</row>
    <row r="80" spans="1:26" ht="12.75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</row>
    <row r="81" spans="1:26" ht="12.75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</row>
    <row r="82" spans="1:26" ht="12.75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</row>
    <row r="83" spans="1:26" ht="12.75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</row>
    <row r="84" spans="1:26" ht="12.75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</row>
    <row r="85" spans="1:26" ht="12.75">
      <c r="A85" s="160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</row>
    <row r="86" spans="1:26" ht="12.75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</row>
    <row r="87" spans="1:26" ht="12.75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</row>
    <row r="88" spans="1:26" ht="12.75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</row>
    <row r="89" spans="1:26" ht="12.75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</row>
    <row r="90" spans="1:26" ht="12.75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</row>
    <row r="91" spans="1:26" ht="12.75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</row>
    <row r="92" spans="1:26" ht="12.75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</row>
    <row r="93" spans="1:26" ht="12.75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</row>
    <row r="94" spans="1:26" ht="12.75">
      <c r="A94" s="16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</row>
    <row r="95" spans="1:26" ht="12.75">
      <c r="A95" s="160"/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</row>
    <row r="96" spans="1:26" ht="12.75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</row>
    <row r="97" spans="1:26" ht="12.75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</row>
    <row r="98" spans="1:26" ht="12.75">
      <c r="A98" s="160"/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</row>
    <row r="99" spans="1:26" ht="12.75">
      <c r="A99" s="160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</row>
    <row r="100" spans="1:26" ht="12.75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</row>
    <row r="101" spans="1:26" ht="12.75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</row>
    <row r="102" spans="1:26" ht="12.75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</row>
    <row r="103" spans="1:26" ht="12.75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</row>
    <row r="104" spans="1:26" ht="12.75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</row>
    <row r="105" spans="1:26" ht="12.75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</row>
    <row r="106" spans="1:26" ht="12.75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</row>
    <row r="107" spans="1:26" ht="12.75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</row>
    <row r="108" spans="1:26" ht="12.75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</row>
    <row r="109" spans="1:26" ht="12.75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</row>
    <row r="110" spans="1:26" ht="12.75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</row>
    <row r="111" spans="1:26" ht="12.75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</row>
    <row r="112" spans="1:26" ht="12.75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</row>
    <row r="113" spans="1:26" ht="12.75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</row>
    <row r="114" spans="1:26" ht="12.75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</row>
    <row r="115" spans="1:26" ht="12.75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</row>
    <row r="116" spans="1:26" ht="12.75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</row>
    <row r="117" spans="1:26" ht="12.75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</row>
    <row r="118" spans="1:26" ht="12.75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</row>
    <row r="119" spans="1:26" ht="12.75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</row>
    <row r="120" spans="1:26" ht="12.75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</row>
    <row r="121" spans="1:26" ht="12.75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</row>
    <row r="122" spans="1:26" ht="12.75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</row>
    <row r="123" spans="1:26" ht="12.75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</row>
    <row r="124" spans="1:26" ht="12.75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</row>
    <row r="125" spans="1:26" ht="12.75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</row>
    <row r="126" spans="1:26" ht="12.75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</row>
    <row r="127" spans="1:26" ht="12.75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</row>
    <row r="128" spans="1:26" ht="12.75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</row>
    <row r="129" spans="1:26" ht="12.75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</row>
    <row r="130" spans="1:26" ht="12.75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</row>
    <row r="131" spans="1:26" ht="12.75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</row>
    <row r="132" spans="1:26" ht="12.75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</row>
    <row r="133" spans="1:26" ht="12.75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</row>
    <row r="134" spans="1:26" ht="12.75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</row>
    <row r="135" spans="1:26" ht="12.75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</row>
    <row r="136" spans="1:26" ht="12.75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</row>
    <row r="137" spans="1:26" ht="12.75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</row>
    <row r="138" spans="1:26" ht="12.75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</row>
    <row r="139" spans="1:26" ht="12.75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</row>
    <row r="140" spans="1:26" ht="12.75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</row>
    <row r="141" spans="1:26" ht="12.75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</row>
    <row r="142" spans="1:26" ht="12.75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</row>
    <row r="143" spans="1:26" ht="12.75">
      <c r="A143" s="160"/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</row>
    <row r="144" spans="1:26" ht="12.75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</row>
    <row r="145" spans="1:26" ht="12.75">
      <c r="A145" s="160"/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</row>
    <row r="146" spans="1:26" ht="12.75">
      <c r="A146" s="160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</row>
    <row r="147" spans="1:26" ht="12.75">
      <c r="A147" s="160"/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</row>
    <row r="148" spans="1:26" ht="12.75">
      <c r="A148" s="160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</row>
    <row r="149" spans="1:26" ht="12.75">
      <c r="A149" s="160"/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</row>
    <row r="150" spans="1:26" ht="12.75">
      <c r="A150" s="160"/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</row>
    <row r="151" spans="1:26" ht="12.75">
      <c r="A151" s="160"/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</row>
    <row r="152" spans="1:26" ht="12.75">
      <c r="A152" s="160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</row>
    <row r="153" spans="1:26" ht="12.75">
      <c r="A153" s="160"/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</row>
    <row r="154" spans="1:26" ht="12.75">
      <c r="A154" s="160"/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</row>
    <row r="155" spans="1:26" ht="12.75">
      <c r="A155" s="160"/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</row>
    <row r="156" spans="1:26" ht="12.75">
      <c r="A156" s="160"/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</row>
    <row r="157" spans="1:26" ht="12.75">
      <c r="A157" s="160"/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</row>
    <row r="158" spans="1:26" ht="12.75">
      <c r="A158" s="160"/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</row>
    <row r="159" spans="1:26" ht="12.75">
      <c r="A159" s="160"/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</row>
    <row r="160" spans="1:26" ht="12.75">
      <c r="A160" s="160"/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</row>
    <row r="161" spans="1:26" ht="12.75">
      <c r="A161" s="160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</row>
    <row r="162" spans="1:26" ht="12.75">
      <c r="A162" s="160"/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</row>
    <row r="163" spans="1:26" ht="12.75">
      <c r="A163" s="160"/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</row>
    <row r="164" spans="1:26" ht="12.75">
      <c r="A164" s="160"/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</row>
    <row r="165" spans="1:26" ht="12.75">
      <c r="A165" s="160"/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</row>
    <row r="166" spans="1:26" ht="12.75">
      <c r="A166" s="160"/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</row>
    <row r="167" spans="1:26" ht="12.75">
      <c r="A167" s="160"/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</row>
    <row r="168" spans="1:26" ht="12.75">
      <c r="A168" s="160"/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</row>
    <row r="169" spans="1:26" ht="12.75">
      <c r="A169" s="160"/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</row>
    <row r="170" spans="1:26" ht="12.75">
      <c r="A170" s="160"/>
      <c r="B170" s="160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</row>
    <row r="171" spans="1:26" ht="12.75">
      <c r="A171" s="160"/>
      <c r="B171" s="160"/>
      <c r="C171" s="160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</row>
    <row r="172" spans="1:26" ht="12.75">
      <c r="A172" s="160"/>
      <c r="B172" s="160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</row>
    <row r="173" spans="1:26" ht="12.75">
      <c r="A173" s="160"/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</row>
    <row r="174" spans="1:26" ht="12.75">
      <c r="A174" s="160"/>
      <c r="B174" s="160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</row>
    <row r="175" spans="1:26" ht="12.75">
      <c r="A175" s="160"/>
      <c r="B175" s="160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</row>
    <row r="176" spans="1:26" ht="12.75">
      <c r="A176" s="160"/>
      <c r="B176" s="160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</row>
    <row r="177" spans="1:26" ht="12.75">
      <c r="A177" s="160"/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</row>
    <row r="178" spans="1:26" ht="12.75">
      <c r="A178" s="160"/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</row>
    <row r="179" spans="1:26" ht="12.75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</row>
    <row r="180" spans="1:26" ht="12.75">
      <c r="A180" s="160"/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</row>
    <row r="181" spans="1:26" ht="12.75">
      <c r="A181" s="160"/>
      <c r="B181" s="160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</row>
    <row r="182" spans="1:26" ht="12.75">
      <c r="A182" s="160"/>
      <c r="B182" s="160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</row>
    <row r="183" spans="1:26" ht="12.75">
      <c r="A183" s="160"/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</row>
    <row r="184" spans="1:26" ht="12.75">
      <c r="A184" s="160"/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</row>
    <row r="185" spans="1:26" ht="12.75">
      <c r="A185" s="160"/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</row>
    <row r="186" spans="1:26" ht="12.75">
      <c r="A186" s="160"/>
      <c r="B186" s="160"/>
      <c r="C186" s="160"/>
      <c r="D186" s="160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</row>
    <row r="187" spans="1:26" ht="12.75">
      <c r="A187" s="160"/>
      <c r="B187" s="160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</row>
    <row r="188" spans="1:26" ht="12.75">
      <c r="A188" s="160"/>
      <c r="B188" s="160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</row>
    <row r="189" spans="1:26" ht="12.75">
      <c r="A189" s="160"/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</row>
    <row r="190" spans="1:26" ht="12.75">
      <c r="A190" s="160"/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</row>
    <row r="191" spans="1:26" ht="12.75">
      <c r="A191" s="160"/>
      <c r="B191" s="160"/>
      <c r="C191" s="160"/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</row>
    <row r="192" spans="1:26" ht="12.75">
      <c r="A192" s="160"/>
      <c r="B192" s="160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</row>
    <row r="193" spans="1:26" ht="12.75">
      <c r="A193" s="160"/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</row>
    <row r="194" spans="1:26" ht="12.75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</row>
    <row r="195" spans="1:26" ht="12.75">
      <c r="A195" s="160"/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</row>
    <row r="196" spans="1:26" ht="12.75">
      <c r="A196" s="160"/>
      <c r="B196" s="160"/>
      <c r="C196" s="160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</row>
    <row r="197" spans="1:26" ht="12.75">
      <c r="A197" s="160"/>
      <c r="B197" s="160"/>
      <c r="C197" s="160"/>
      <c r="D197" s="160"/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</row>
    <row r="198" spans="1:26" ht="12.75">
      <c r="A198" s="160"/>
      <c r="B198" s="160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</row>
    <row r="199" spans="1:26" ht="12.75">
      <c r="A199" s="160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</row>
    <row r="200" spans="1:26" ht="12.75">
      <c r="A200" s="160"/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</row>
    <row r="201" spans="1:26" ht="12.75">
      <c r="A201" s="160"/>
      <c r="B201" s="160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</row>
    <row r="202" spans="1:26" ht="12.75">
      <c r="A202" s="160"/>
      <c r="B202" s="160"/>
      <c r="C202" s="160"/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</row>
    <row r="203" spans="1:26" ht="12.75">
      <c r="A203" s="160"/>
      <c r="B203" s="160"/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</row>
    <row r="204" spans="1:26" ht="12.75">
      <c r="A204" s="160"/>
      <c r="B204" s="160"/>
      <c r="C204" s="160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</row>
    <row r="205" spans="1:26" ht="12.75">
      <c r="A205" s="160"/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</row>
    <row r="206" spans="1:26" ht="12.75">
      <c r="A206" s="160"/>
      <c r="B206" s="160"/>
      <c r="C206" s="160"/>
      <c r="D206" s="160"/>
      <c r="E206" s="160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</row>
    <row r="207" spans="1:26" ht="12.75">
      <c r="A207" s="160"/>
      <c r="B207" s="160"/>
      <c r="C207" s="160"/>
      <c r="D207" s="160"/>
      <c r="E207" s="160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</row>
    <row r="208" spans="1:26" ht="12.75">
      <c r="A208" s="160"/>
      <c r="B208" s="160"/>
      <c r="C208" s="160"/>
      <c r="D208" s="160"/>
      <c r="E208" s="160"/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</row>
    <row r="209" spans="1:26" ht="12.75">
      <c r="A209" s="160"/>
      <c r="B209" s="160"/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</row>
    <row r="210" spans="1:26" ht="12.75">
      <c r="A210" s="160"/>
      <c r="B210" s="160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</row>
    <row r="211" spans="1:26" ht="12.75">
      <c r="A211" s="160"/>
      <c r="B211" s="160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</row>
    <row r="212" spans="1:26" ht="12.75">
      <c r="A212" s="160"/>
      <c r="B212" s="160"/>
      <c r="C212" s="160"/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</row>
    <row r="213" spans="1:26" ht="12.75">
      <c r="A213" s="160"/>
      <c r="B213" s="160"/>
      <c r="C213" s="160"/>
      <c r="D213" s="160"/>
      <c r="E213" s="160"/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</row>
    <row r="214" spans="1:26" ht="12.75">
      <c r="A214" s="160"/>
      <c r="B214" s="160"/>
      <c r="C214" s="160"/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</row>
    <row r="215" spans="1:26" ht="12.75">
      <c r="A215" s="160"/>
      <c r="B215" s="160"/>
      <c r="C215" s="160"/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</row>
    <row r="216" spans="1:26" ht="12.75">
      <c r="A216" s="160"/>
      <c r="B216" s="160"/>
      <c r="C216" s="160"/>
      <c r="D216" s="160"/>
      <c r="E216" s="160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</row>
    <row r="217" spans="1:26" ht="12.75">
      <c r="A217" s="160"/>
      <c r="B217" s="160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</row>
    <row r="218" spans="1:26" ht="12.75">
      <c r="A218" s="160"/>
      <c r="B218" s="160"/>
      <c r="C218" s="160"/>
      <c r="D218" s="160"/>
      <c r="E218" s="160"/>
      <c r="F218" s="160"/>
      <c r="G218" s="160"/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</row>
    <row r="219" spans="1:26" ht="12.75">
      <c r="A219" s="160"/>
      <c r="B219" s="160"/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</row>
    <row r="220" spans="1:26" ht="12.75">
      <c r="A220" s="160"/>
      <c r="B220" s="160"/>
      <c r="C220" s="160"/>
      <c r="D220" s="160"/>
      <c r="E220" s="160"/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</row>
    <row r="221" spans="1:26" ht="12.75">
      <c r="A221" s="160"/>
      <c r="B221" s="160"/>
      <c r="C221" s="160"/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</row>
    <row r="222" spans="1:26" ht="12.75">
      <c r="A222" s="160"/>
      <c r="B222" s="160"/>
      <c r="C222" s="160"/>
      <c r="D222" s="160"/>
      <c r="E222" s="160"/>
      <c r="F222" s="160"/>
      <c r="G222" s="160"/>
      <c r="H222" s="160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</row>
    <row r="223" spans="1:26" ht="12.75">
      <c r="A223" s="160"/>
      <c r="B223" s="160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</row>
    <row r="224" spans="1:26" ht="12.75">
      <c r="A224" s="160"/>
      <c r="B224" s="160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</row>
    <row r="225" spans="1:26" ht="12.75">
      <c r="A225" s="160"/>
      <c r="B225" s="160"/>
      <c r="C225" s="160"/>
      <c r="D225" s="160"/>
      <c r="E225" s="160"/>
      <c r="F225" s="160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</row>
    <row r="226" spans="1:26" ht="12.75">
      <c r="A226" s="160"/>
      <c r="B226" s="160"/>
      <c r="C226" s="160"/>
      <c r="D226" s="160"/>
      <c r="E226" s="160"/>
      <c r="F226" s="160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</row>
    <row r="227" spans="1:26" ht="12.75">
      <c r="A227" s="160"/>
      <c r="B227" s="160"/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</row>
    <row r="228" spans="1:26" ht="12.75">
      <c r="A228" s="160"/>
      <c r="B228" s="160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</row>
    <row r="229" spans="1:26" ht="12.75">
      <c r="A229" s="160"/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</row>
    <row r="230" spans="1:26" ht="12.75">
      <c r="A230" s="160"/>
      <c r="B230" s="160"/>
      <c r="C230" s="160"/>
      <c r="D230" s="160"/>
      <c r="E230" s="160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</row>
    <row r="231" spans="1:26" ht="12.75">
      <c r="A231" s="160"/>
      <c r="B231" s="160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</row>
    <row r="232" spans="1:26" ht="12.75">
      <c r="A232" s="160"/>
      <c r="B232" s="160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</row>
    <row r="233" spans="1:26" ht="12.75">
      <c r="A233" s="160"/>
      <c r="B233" s="160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</row>
    <row r="234" spans="1:26" ht="12.75">
      <c r="A234" s="160"/>
      <c r="B234" s="160"/>
      <c r="C234" s="160"/>
      <c r="D234" s="160"/>
      <c r="E234" s="160"/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</row>
    <row r="235" spans="1:26" ht="12.75">
      <c r="A235" s="160"/>
      <c r="B235" s="160"/>
      <c r="C235" s="160"/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</row>
    <row r="236" spans="1:26" ht="12.75">
      <c r="A236" s="160"/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</row>
    <row r="237" spans="1:26" ht="12.75">
      <c r="A237" s="160"/>
      <c r="B237" s="160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</row>
    <row r="238" spans="1:26" ht="12.75">
      <c r="A238" s="160"/>
      <c r="B238" s="160"/>
      <c r="C238" s="160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</row>
    <row r="239" spans="1:26" ht="12.75">
      <c r="A239" s="160"/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</row>
    <row r="240" spans="1:26" ht="12.75">
      <c r="A240" s="160"/>
      <c r="B240" s="160"/>
      <c r="C240" s="160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</row>
    <row r="241" spans="1:26" ht="12.75">
      <c r="A241" s="160"/>
      <c r="B241" s="160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</row>
    <row r="242" spans="1:26" ht="12.75">
      <c r="A242" s="160"/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</row>
    <row r="243" spans="1:26" ht="12.75">
      <c r="A243" s="160"/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</row>
    <row r="244" spans="1:26" ht="12.75">
      <c r="A244" s="160"/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</row>
    <row r="245" spans="1:26" ht="12.75">
      <c r="A245" s="160"/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</row>
    <row r="246" spans="1:26" ht="12.75">
      <c r="A246" s="160"/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</row>
    <row r="247" spans="1:26" ht="12.75">
      <c r="A247" s="160"/>
      <c r="B247" s="160"/>
      <c r="C247" s="160"/>
      <c r="D247" s="160"/>
      <c r="E247" s="160"/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</row>
    <row r="248" spans="1:26" ht="12.75">
      <c r="A248" s="160"/>
      <c r="B248" s="160"/>
      <c r="C248" s="160"/>
      <c r="D248" s="160"/>
      <c r="E248" s="160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</row>
    <row r="249" spans="1:26" ht="12.75">
      <c r="A249" s="160"/>
      <c r="B249" s="160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</row>
    <row r="250" spans="1:26" ht="12.75">
      <c r="A250" s="160"/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</row>
    <row r="251" spans="1:26" ht="12.75">
      <c r="A251" s="160"/>
      <c r="B251" s="160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</row>
    <row r="252" spans="1:26" ht="12.75">
      <c r="A252" s="160"/>
      <c r="B252" s="160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</row>
    <row r="253" spans="1:26" ht="12.75">
      <c r="A253" s="160"/>
      <c r="B253" s="160"/>
      <c r="C253" s="160"/>
      <c r="D253" s="160"/>
      <c r="E253" s="160"/>
      <c r="F253" s="160"/>
      <c r="G253" s="160"/>
      <c r="H253" s="160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</row>
    <row r="254" spans="1:26" ht="12.75">
      <c r="A254" s="160"/>
      <c r="B254" s="160"/>
      <c r="C254" s="160"/>
      <c r="D254" s="160"/>
      <c r="E254" s="160"/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</row>
    <row r="255" spans="1:26" ht="12.75">
      <c r="A255" s="160"/>
      <c r="B255" s="160"/>
      <c r="C255" s="160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</row>
    <row r="256" spans="1:26" ht="12.75">
      <c r="A256" s="160"/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</row>
    <row r="257" spans="1:26" ht="12.75">
      <c r="A257" s="160"/>
      <c r="B257" s="160"/>
      <c r="C257" s="160"/>
      <c r="D257" s="160"/>
      <c r="E257" s="160"/>
      <c r="F257" s="160"/>
      <c r="G257" s="160"/>
      <c r="H257" s="160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</row>
    <row r="258" spans="1:26" ht="12.75">
      <c r="A258" s="160"/>
      <c r="B258" s="160"/>
      <c r="C258" s="160"/>
      <c r="D258" s="160"/>
      <c r="E258" s="160"/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</row>
    <row r="259" spans="1:26" ht="12.75">
      <c r="A259" s="160"/>
      <c r="B259" s="160"/>
      <c r="C259" s="160"/>
      <c r="D259" s="160"/>
      <c r="E259" s="160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</row>
    <row r="260" spans="1:26" ht="12.75">
      <c r="A260" s="160"/>
      <c r="B260" s="160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</row>
    <row r="261" spans="1:26" ht="12.75">
      <c r="A261" s="160"/>
      <c r="B261" s="160"/>
      <c r="C261" s="160"/>
      <c r="D261" s="160"/>
      <c r="E261" s="160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</row>
    <row r="262" spans="1:26" ht="12.75">
      <c r="A262" s="160"/>
      <c r="B262" s="160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</row>
    <row r="263" spans="1:26" ht="12.75">
      <c r="A263" s="160"/>
      <c r="B263" s="160"/>
      <c r="C263" s="160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</row>
    <row r="264" spans="1:26" ht="12.75">
      <c r="A264" s="160"/>
      <c r="B264" s="160"/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</row>
    <row r="265" spans="1:26" ht="12.75">
      <c r="A265" s="160"/>
      <c r="B265" s="160"/>
      <c r="C265" s="160"/>
      <c r="D265" s="160"/>
      <c r="E265" s="160"/>
      <c r="F265" s="16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</row>
    <row r="266" spans="1:26" ht="12.75">
      <c r="A266" s="160"/>
      <c r="B266" s="160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</row>
    <row r="267" spans="1:26" ht="12.75">
      <c r="A267" s="160"/>
      <c r="B267" s="160"/>
      <c r="C267" s="160"/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</row>
    <row r="268" spans="1:26" ht="12.75">
      <c r="A268" s="160"/>
      <c r="B268" s="160"/>
      <c r="C268" s="160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</row>
    <row r="269" spans="1:26" ht="12.75">
      <c r="A269" s="160"/>
      <c r="B269" s="160"/>
      <c r="C269" s="160"/>
      <c r="D269" s="160"/>
      <c r="E269" s="160"/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</row>
    <row r="270" spans="1:26" ht="12.75">
      <c r="A270" s="160"/>
      <c r="B270" s="160"/>
      <c r="C270" s="160"/>
      <c r="D270" s="160"/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</row>
    <row r="271" spans="1:26" ht="12.75">
      <c r="A271" s="160"/>
      <c r="B271" s="160"/>
      <c r="C271" s="160"/>
      <c r="D271" s="160"/>
      <c r="E271" s="160"/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</row>
    <row r="272" spans="1:26" ht="12.75">
      <c r="A272" s="160"/>
      <c r="B272" s="160"/>
      <c r="C272" s="160"/>
      <c r="D272" s="160"/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</row>
    <row r="273" spans="1:26" ht="12.75">
      <c r="A273" s="160"/>
      <c r="B273" s="160"/>
      <c r="C273" s="160"/>
      <c r="D273" s="160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</row>
    <row r="274" spans="1:26" ht="12.75">
      <c r="A274" s="160"/>
      <c r="B274" s="160"/>
      <c r="C274" s="160"/>
      <c r="D274" s="160"/>
      <c r="E274" s="160"/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</row>
    <row r="275" spans="1:26" ht="12.75">
      <c r="A275" s="160"/>
      <c r="B275" s="160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</row>
    <row r="276" spans="1:26" ht="12.75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</row>
    <row r="277" spans="1:26" ht="12.75">
      <c r="A277" s="160"/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</row>
    <row r="278" spans="1:26" ht="12.75">
      <c r="A278" s="160"/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</row>
    <row r="279" spans="1:26" ht="12.75">
      <c r="A279" s="160"/>
      <c r="B279" s="160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</row>
    <row r="280" spans="1:26" ht="12.75">
      <c r="A280" s="160"/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</row>
    <row r="281" spans="1:26" ht="12.75">
      <c r="A281" s="160"/>
      <c r="B281" s="160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</row>
    <row r="282" spans="1:26" ht="12.75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</row>
    <row r="283" spans="1:26" ht="12.75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</row>
    <row r="284" spans="1:26" ht="12.75">
      <c r="A284" s="160"/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</row>
    <row r="285" spans="1:26" ht="12.75">
      <c r="A285" s="160"/>
      <c r="B285" s="160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</row>
    <row r="286" spans="1:26" ht="12.75">
      <c r="A286" s="160"/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</row>
    <row r="287" spans="1:26" ht="12.75">
      <c r="A287" s="160"/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</row>
    <row r="288" spans="1:26" ht="12.75">
      <c r="A288" s="160"/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</row>
    <row r="289" spans="1:26" ht="12.75">
      <c r="A289" s="160"/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</row>
    <row r="290" spans="1:26" ht="12.75">
      <c r="A290" s="160"/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</row>
    <row r="291" spans="1:26" ht="12.75">
      <c r="A291" s="160"/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</row>
    <row r="292" spans="1:26" ht="12.75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</row>
    <row r="293" spans="1:26" ht="12.75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</row>
    <row r="294" spans="1:26" ht="12.75">
      <c r="A294" s="160"/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</row>
    <row r="295" spans="1:26" ht="12.75">
      <c r="A295" s="160"/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</row>
    <row r="296" spans="1:26" ht="12.75">
      <c r="A296" s="160"/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</row>
    <row r="297" spans="1:26" ht="12.75">
      <c r="A297" s="160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</row>
    <row r="298" spans="1:26" ht="12.75">
      <c r="A298" s="160"/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</row>
    <row r="299" spans="1:26" ht="12.75">
      <c r="A299" s="160"/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</row>
    <row r="300" spans="1:26" ht="12.75">
      <c r="A300" s="160"/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</row>
    <row r="301" spans="1:26" ht="12.75">
      <c r="A301" s="160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</row>
    <row r="302" spans="1:26" ht="12.75">
      <c r="A302" s="160"/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</row>
    <row r="303" spans="1:26" ht="12.75">
      <c r="A303" s="160"/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</row>
    <row r="304" spans="1:26" ht="12.75">
      <c r="A304" s="160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</row>
    <row r="305" spans="1:26" ht="12.75">
      <c r="A305" s="160"/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</row>
    <row r="306" spans="1:26" ht="12.75">
      <c r="A306" s="160"/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</row>
    <row r="307" spans="1:26" ht="12.75">
      <c r="A307" s="160"/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</row>
    <row r="308" spans="1:26" ht="12.75">
      <c r="A308" s="160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</row>
    <row r="309" spans="1:26" ht="12.75">
      <c r="A309" s="160"/>
      <c r="B309" s="160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</row>
    <row r="310" spans="1:26" ht="12.75">
      <c r="A310" s="160"/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</row>
    <row r="311" spans="1:26" ht="12.75">
      <c r="A311" s="160"/>
      <c r="B311" s="160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</row>
    <row r="312" spans="1:26" ht="12.75">
      <c r="A312" s="160"/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</row>
    <row r="313" spans="1:26" ht="12.75">
      <c r="A313" s="160"/>
      <c r="B313" s="16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</row>
    <row r="314" spans="1:26" ht="12.75">
      <c r="A314" s="160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</row>
    <row r="315" spans="1:26" ht="12.75">
      <c r="A315" s="160"/>
      <c r="B315" s="160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</row>
    <row r="316" spans="1:26" ht="12.75">
      <c r="A316" s="160"/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</row>
    <row r="317" spans="1:26" ht="12.75">
      <c r="A317" s="160"/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</row>
    <row r="318" spans="1:26" ht="12.75">
      <c r="A318" s="160"/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</row>
    <row r="319" spans="1:26" ht="12.75">
      <c r="A319" s="160"/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</row>
    <row r="320" spans="1:26" ht="12.75">
      <c r="A320" s="160"/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</row>
    <row r="321" spans="1:26" ht="12.75">
      <c r="A321" s="160"/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</row>
    <row r="322" spans="1:26" ht="12.75">
      <c r="A322" s="160"/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</row>
    <row r="323" spans="1:26" ht="12.75">
      <c r="A323" s="160"/>
      <c r="B323" s="160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</row>
    <row r="324" spans="1:26" ht="12.75">
      <c r="A324" s="160"/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</row>
    <row r="325" spans="1:26" ht="12.75">
      <c r="A325" s="160"/>
      <c r="B325" s="160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</row>
    <row r="326" spans="1:26" ht="12.75">
      <c r="A326" s="160"/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</row>
    <row r="327" spans="1:26" ht="12.75">
      <c r="A327" s="160"/>
      <c r="B327" s="160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</row>
    <row r="328" spans="1:26" ht="12.75">
      <c r="A328" s="160"/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</row>
    <row r="329" spans="1:26" ht="12.75">
      <c r="A329" s="160"/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</row>
    <row r="330" spans="1:26" ht="12.75">
      <c r="A330" s="160"/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</row>
    <row r="331" spans="1:26" ht="12.75">
      <c r="A331" s="160"/>
      <c r="B331" s="160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</row>
    <row r="332" spans="1:26" ht="12.75">
      <c r="A332" s="160"/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</row>
    <row r="333" spans="1:26" ht="12.75">
      <c r="A333" s="160"/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</row>
    <row r="334" spans="1:26" ht="12.75">
      <c r="A334" s="160"/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</row>
    <row r="335" spans="1:26" ht="12.75">
      <c r="A335" s="160"/>
      <c r="B335" s="160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</row>
    <row r="336" spans="1:26" ht="12.75">
      <c r="A336" s="160"/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</row>
    <row r="337" spans="1:26" ht="12.75">
      <c r="A337" s="160"/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</row>
    <row r="338" spans="1:26" ht="12.75">
      <c r="A338" s="160"/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</row>
    <row r="339" spans="1:26" ht="12.75">
      <c r="A339" s="160"/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</row>
    <row r="340" spans="1:26" ht="12.75">
      <c r="A340" s="160"/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</row>
    <row r="341" spans="1:26" ht="12.75">
      <c r="A341" s="160"/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</row>
    <row r="342" spans="1:26" ht="12.75">
      <c r="A342" s="160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</row>
    <row r="343" spans="1:26" ht="12.75">
      <c r="A343" s="160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</row>
    <row r="344" spans="1:26" ht="12.75">
      <c r="A344" s="160"/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</row>
    <row r="345" spans="1:26" ht="12.75">
      <c r="A345" s="160"/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</row>
    <row r="346" spans="1:26" ht="12.75">
      <c r="A346" s="160"/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</row>
    <row r="347" spans="1:26" ht="12.75">
      <c r="A347" s="160"/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</row>
    <row r="348" spans="1:26" ht="12.75">
      <c r="A348" s="160"/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</row>
    <row r="349" spans="1:26" ht="12.75">
      <c r="A349" s="160"/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</row>
    <row r="350" spans="1:26" ht="12.75">
      <c r="A350" s="160"/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</row>
    <row r="351" spans="1:26" ht="12.75">
      <c r="A351" s="160"/>
      <c r="B351" s="160"/>
      <c r="C351" s="160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</row>
    <row r="352" spans="1:26" ht="12.75">
      <c r="A352" s="160"/>
      <c r="B352" s="160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</row>
    <row r="353" spans="1:26" ht="12.75">
      <c r="A353" s="160"/>
      <c r="B353" s="160"/>
      <c r="C353" s="160"/>
      <c r="D353" s="160"/>
      <c r="E353" s="160"/>
      <c r="F353" s="160"/>
      <c r="G353" s="160"/>
      <c r="H353" s="160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</row>
    <row r="354" spans="1:26" ht="12.75">
      <c r="A354" s="160"/>
      <c r="B354" s="160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</row>
    <row r="355" spans="1:26" ht="12.75">
      <c r="A355" s="160"/>
      <c r="B355" s="160"/>
      <c r="C355" s="160"/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</row>
    <row r="356" spans="1:26" ht="12.75">
      <c r="A356" s="160"/>
      <c r="B356" s="160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</row>
    <row r="357" spans="1:26" ht="12.75">
      <c r="A357" s="160"/>
      <c r="B357" s="160"/>
      <c r="C357" s="160"/>
      <c r="D357" s="160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</row>
    <row r="358" spans="1:26" ht="12.75">
      <c r="A358" s="160"/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</row>
    <row r="359" spans="1:26" ht="12.75">
      <c r="A359" s="160"/>
      <c r="B359" s="160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</row>
    <row r="360" spans="1:26" ht="12.75">
      <c r="A360" s="160"/>
      <c r="B360" s="160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</row>
    <row r="361" spans="1:26" ht="12.75">
      <c r="A361" s="160"/>
      <c r="B361" s="160"/>
      <c r="C361" s="160"/>
      <c r="D361" s="160"/>
      <c r="E361" s="160"/>
      <c r="F361" s="160"/>
      <c r="G361" s="160"/>
      <c r="H361" s="160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</row>
    <row r="362" spans="1:26" ht="12.75">
      <c r="A362" s="160"/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</row>
    <row r="363" spans="1:26" ht="12.75">
      <c r="A363" s="160"/>
      <c r="B363" s="160"/>
      <c r="C363" s="160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</row>
    <row r="364" spans="1:26" ht="12.75">
      <c r="A364" s="160"/>
      <c r="B364" s="160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</row>
    <row r="365" spans="1:26" ht="12.75">
      <c r="A365" s="160"/>
      <c r="B365" s="160"/>
      <c r="C365" s="160"/>
      <c r="D365" s="160"/>
      <c r="E365" s="160"/>
      <c r="F365" s="160"/>
      <c r="G365" s="160"/>
      <c r="H365" s="160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</row>
    <row r="366" spans="1:26" ht="12.75">
      <c r="A366" s="160"/>
      <c r="B366" s="160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</row>
    <row r="367" spans="1:26" ht="12.75">
      <c r="A367" s="160"/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</row>
    <row r="368" spans="1:26" ht="12.75">
      <c r="A368" s="160"/>
      <c r="B368" s="160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</row>
    <row r="369" spans="1:26" ht="12.75">
      <c r="A369" s="160"/>
      <c r="B369" s="160"/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</row>
    <row r="370" spans="1:26" ht="12.75">
      <c r="A370" s="160"/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</row>
    <row r="371" spans="1:26" ht="12.75">
      <c r="A371" s="160"/>
      <c r="B371" s="160"/>
      <c r="C371" s="160"/>
      <c r="D371" s="160"/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</row>
    <row r="372" spans="1:26" ht="12.75">
      <c r="A372" s="160"/>
      <c r="B372" s="160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</row>
    <row r="373" spans="1:26" ht="12.75">
      <c r="A373" s="160"/>
      <c r="B373" s="160"/>
      <c r="C373" s="160"/>
      <c r="D373" s="160"/>
      <c r="E373" s="160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</row>
    <row r="374" spans="1:26" ht="12.75">
      <c r="A374" s="160"/>
      <c r="B374" s="160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</row>
    <row r="375" spans="1:26" ht="12.75">
      <c r="A375" s="160"/>
      <c r="B375" s="160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  <c r="Z375" s="160"/>
    </row>
    <row r="376" spans="1:26" ht="12.75">
      <c r="A376" s="160"/>
      <c r="B376" s="160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</row>
    <row r="377" spans="1:26" ht="12.75">
      <c r="A377" s="160"/>
      <c r="B377" s="160"/>
      <c r="C377" s="160"/>
      <c r="D377" s="160"/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</row>
    <row r="378" spans="1:26" ht="12.75">
      <c r="A378" s="160"/>
      <c r="B378" s="160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</row>
    <row r="379" spans="1:26" ht="12.75">
      <c r="A379" s="160"/>
      <c r="B379" s="160"/>
      <c r="C379" s="160"/>
      <c r="D379" s="160"/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</row>
    <row r="380" spans="1:26" ht="12.75">
      <c r="A380" s="160"/>
      <c r="B380" s="160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  <c r="Z380" s="160"/>
    </row>
    <row r="381" spans="1:26" ht="12.75">
      <c r="A381" s="160"/>
      <c r="B381" s="160"/>
      <c r="C381" s="160"/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  <c r="Z381" s="160"/>
    </row>
    <row r="382" spans="1:26" ht="12.75">
      <c r="A382" s="160"/>
      <c r="B382" s="160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  <c r="Z382" s="160"/>
    </row>
    <row r="383" spans="1:26" ht="12.75">
      <c r="A383" s="160"/>
      <c r="B383" s="160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</row>
    <row r="384" spans="1:26" ht="12.75">
      <c r="A384" s="160"/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</row>
    <row r="385" spans="1:26" ht="12.75">
      <c r="A385" s="160"/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</row>
    <row r="386" spans="1:26" ht="12.75">
      <c r="A386" s="160"/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</row>
    <row r="387" spans="1:26" ht="12.75">
      <c r="A387" s="160"/>
      <c r="B387" s="160"/>
      <c r="C387" s="160"/>
      <c r="D387" s="160"/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  <c r="Z387" s="160"/>
    </row>
    <row r="388" spans="1:26" ht="12.75">
      <c r="A388" s="160"/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  <c r="Z388" s="160"/>
    </row>
    <row r="389" spans="1:26" ht="12.75">
      <c r="A389" s="160"/>
      <c r="B389" s="160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  <c r="Z389" s="160"/>
    </row>
    <row r="390" spans="1:26" ht="12.75">
      <c r="A390" s="160"/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  <c r="Z390" s="160"/>
    </row>
    <row r="391" spans="1:26" ht="12.75">
      <c r="A391" s="160"/>
      <c r="B391" s="160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  <c r="Z391" s="160"/>
    </row>
    <row r="392" spans="1:26" ht="12.75">
      <c r="A392" s="160"/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  <c r="Z392" s="160"/>
    </row>
    <row r="393" spans="1:26" ht="12.75">
      <c r="A393" s="160"/>
      <c r="B393" s="160"/>
      <c r="C393" s="160"/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  <c r="Z393" s="160"/>
    </row>
    <row r="394" spans="1:26" ht="12.75">
      <c r="A394" s="160"/>
      <c r="B394" s="160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0"/>
      <c r="Z394" s="160"/>
    </row>
    <row r="395" spans="1:26" ht="12.75">
      <c r="A395" s="160"/>
      <c r="B395" s="160"/>
      <c r="C395" s="160"/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  <c r="W395" s="160"/>
      <c r="X395" s="160"/>
      <c r="Y395" s="160"/>
      <c r="Z395" s="160"/>
    </row>
    <row r="396" spans="1:26" ht="12.75">
      <c r="A396" s="160"/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  <c r="Z396" s="160"/>
    </row>
    <row r="397" spans="1:26" ht="12.75">
      <c r="A397" s="160"/>
      <c r="B397" s="160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  <c r="Z397" s="160"/>
    </row>
    <row r="398" spans="1:26" ht="12.75">
      <c r="A398" s="160"/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</row>
    <row r="399" spans="1:26" ht="12.75">
      <c r="A399" s="160"/>
      <c r="B399" s="160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</row>
    <row r="400" spans="1:26" ht="12.75">
      <c r="A400" s="160"/>
      <c r="B400" s="160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</row>
    <row r="401" spans="1:26" ht="12.75">
      <c r="A401" s="160"/>
      <c r="B401" s="160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</row>
    <row r="402" spans="1:26" ht="12.75">
      <c r="A402" s="160"/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</row>
    <row r="403" spans="1:26" ht="12.75">
      <c r="A403" s="160"/>
      <c r="B403" s="160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</row>
    <row r="404" spans="1:26" ht="12.75">
      <c r="A404" s="160"/>
      <c r="B404" s="160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</row>
    <row r="405" spans="1:26" ht="12.75">
      <c r="A405" s="160"/>
      <c r="B405" s="160"/>
      <c r="C405" s="160"/>
      <c r="D405" s="160"/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</row>
    <row r="406" spans="1:26" ht="12.75">
      <c r="A406" s="160"/>
      <c r="B406" s="160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</row>
    <row r="407" spans="1:26" ht="12.75">
      <c r="A407" s="160"/>
      <c r="B407" s="160"/>
      <c r="C407" s="160"/>
      <c r="D407" s="160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</row>
    <row r="408" spans="1:26" ht="12.75">
      <c r="A408" s="160"/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  <c r="Z408" s="160"/>
    </row>
    <row r="409" spans="1:26" ht="12.75">
      <c r="A409" s="160"/>
      <c r="B409" s="160"/>
      <c r="C409" s="160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</row>
    <row r="410" spans="1:26" ht="12.75">
      <c r="A410" s="160"/>
      <c r="B410" s="160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</row>
    <row r="411" spans="1:26" ht="12.75">
      <c r="A411" s="160"/>
      <c r="B411" s="160"/>
      <c r="C411" s="160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  <c r="Z411" s="160"/>
    </row>
    <row r="412" spans="1:26" ht="12.75">
      <c r="A412" s="160"/>
      <c r="B412" s="160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  <c r="Z412" s="160"/>
    </row>
    <row r="413" spans="1:26" ht="12.75">
      <c r="A413" s="160"/>
      <c r="B413" s="160"/>
      <c r="C413" s="160"/>
      <c r="D413" s="160"/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  <c r="W413" s="160"/>
      <c r="X413" s="160"/>
      <c r="Y413" s="160"/>
      <c r="Z413" s="160"/>
    </row>
    <row r="414" spans="1:26" ht="12.75">
      <c r="A414" s="160"/>
      <c r="B414" s="160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  <c r="W414" s="160"/>
      <c r="X414" s="160"/>
      <c r="Y414" s="160"/>
      <c r="Z414" s="160"/>
    </row>
    <row r="415" spans="1:26" ht="12.75">
      <c r="A415" s="160"/>
      <c r="B415" s="160"/>
      <c r="C415" s="160"/>
      <c r="D415" s="160"/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  <c r="W415" s="160"/>
      <c r="X415" s="160"/>
      <c r="Y415" s="160"/>
      <c r="Z415" s="160"/>
    </row>
    <row r="416" spans="1:26" ht="12.75">
      <c r="A416" s="160"/>
      <c r="B416" s="160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  <c r="W416" s="160"/>
      <c r="X416" s="160"/>
      <c r="Y416" s="160"/>
      <c r="Z416" s="160"/>
    </row>
    <row r="417" spans="1:26" ht="12.75">
      <c r="A417" s="160"/>
      <c r="B417" s="160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  <c r="Z417" s="160"/>
    </row>
    <row r="418" spans="1:26" ht="12.75">
      <c r="A418" s="160"/>
      <c r="B418" s="160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  <c r="W418" s="160"/>
      <c r="X418" s="160"/>
      <c r="Y418" s="160"/>
      <c r="Z418" s="160"/>
    </row>
    <row r="419" spans="1:26" ht="12.75">
      <c r="A419" s="160"/>
      <c r="B419" s="160"/>
      <c r="C419" s="160"/>
      <c r="D419" s="160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  <c r="W419" s="160"/>
      <c r="X419" s="160"/>
      <c r="Y419" s="160"/>
      <c r="Z419" s="160"/>
    </row>
    <row r="420" spans="1:26" ht="12.75">
      <c r="A420" s="160"/>
      <c r="B420" s="160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  <c r="W420" s="160"/>
      <c r="X420" s="160"/>
      <c r="Y420" s="160"/>
      <c r="Z420" s="160"/>
    </row>
    <row r="421" spans="1:26" ht="12.75">
      <c r="A421" s="160"/>
      <c r="B421" s="160"/>
      <c r="C421" s="160"/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  <c r="W421" s="160"/>
      <c r="X421" s="160"/>
      <c r="Y421" s="160"/>
      <c r="Z421" s="160"/>
    </row>
    <row r="422" spans="1:26" ht="12.75">
      <c r="A422" s="160"/>
      <c r="B422" s="160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  <c r="W422" s="160"/>
      <c r="X422" s="160"/>
      <c r="Y422" s="160"/>
      <c r="Z422" s="160"/>
    </row>
    <row r="423" spans="1:26" ht="12.75">
      <c r="A423" s="160"/>
      <c r="B423" s="160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  <c r="Z423" s="160"/>
    </row>
    <row r="424" spans="1:26" ht="12.75">
      <c r="A424" s="160"/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</row>
    <row r="425" spans="1:26" ht="12.75">
      <c r="A425" s="160"/>
      <c r="B425" s="160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</row>
    <row r="426" spans="1:26" ht="12.75">
      <c r="A426" s="160"/>
      <c r="B426" s="160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</row>
    <row r="427" spans="1:26" ht="12.75">
      <c r="A427" s="160"/>
      <c r="B427" s="160"/>
      <c r="C427" s="160"/>
      <c r="D427" s="160"/>
      <c r="E427" s="160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  <c r="Z427" s="160"/>
    </row>
    <row r="428" spans="1:26" ht="12.75">
      <c r="A428" s="160"/>
      <c r="B428" s="160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</row>
    <row r="429" spans="1:26" ht="12.75">
      <c r="A429" s="160"/>
      <c r="B429" s="160"/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  <c r="Z429" s="160"/>
    </row>
    <row r="430" spans="1:26" ht="12.75">
      <c r="A430" s="160"/>
      <c r="B430" s="160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  <c r="Z430" s="160"/>
    </row>
    <row r="431" spans="1:26" ht="12.75">
      <c r="A431" s="160"/>
      <c r="B431" s="160"/>
      <c r="C431" s="160"/>
      <c r="D431" s="160"/>
      <c r="E431" s="160"/>
      <c r="F431" s="160"/>
      <c r="G431" s="160"/>
      <c r="H431" s="160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  <c r="W431" s="160"/>
      <c r="X431" s="160"/>
      <c r="Y431" s="160"/>
      <c r="Z431" s="160"/>
    </row>
    <row r="432" spans="1:26" ht="12.75">
      <c r="A432" s="160"/>
      <c r="B432" s="160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  <c r="Z432" s="160"/>
    </row>
    <row r="433" spans="1:26" ht="12.75">
      <c r="A433" s="160"/>
      <c r="B433" s="160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  <c r="Z433" s="160"/>
    </row>
    <row r="434" spans="1:26" ht="12.75">
      <c r="A434" s="160"/>
      <c r="B434" s="160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  <c r="Z434" s="160"/>
    </row>
    <row r="435" spans="1:26" ht="12.75">
      <c r="A435" s="160"/>
      <c r="B435" s="160"/>
      <c r="C435" s="160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  <c r="Z435" s="160"/>
    </row>
    <row r="436" spans="1:26" ht="12.75">
      <c r="A436" s="160"/>
      <c r="B436" s="160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  <c r="Z436" s="160"/>
    </row>
    <row r="437" spans="1:26" ht="12.75">
      <c r="A437" s="160"/>
      <c r="B437" s="160"/>
      <c r="C437" s="160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  <c r="Z437" s="160"/>
    </row>
    <row r="438" spans="1:26" ht="12.75">
      <c r="A438" s="160"/>
      <c r="B438" s="160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  <c r="Z438" s="160"/>
    </row>
    <row r="439" spans="1:26" ht="12.75">
      <c r="A439" s="160"/>
      <c r="B439" s="160"/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</row>
    <row r="440" spans="1:26" ht="12.75">
      <c r="A440" s="160"/>
      <c r="B440" s="160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</row>
    <row r="441" spans="1:26" ht="12.75">
      <c r="A441" s="160"/>
      <c r="B441" s="160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</row>
    <row r="442" spans="1:26" ht="12.75">
      <c r="A442" s="160"/>
      <c r="B442" s="160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</row>
    <row r="443" spans="1:26" ht="12.75">
      <c r="A443" s="160"/>
      <c r="B443" s="160"/>
      <c r="C443" s="160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</row>
    <row r="444" spans="1:26" ht="12.75">
      <c r="A444" s="160"/>
      <c r="B444" s="160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</row>
    <row r="445" spans="1:26" ht="12.75">
      <c r="A445" s="160"/>
      <c r="B445" s="160"/>
      <c r="C445" s="160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</row>
    <row r="446" spans="1:26" ht="12.75">
      <c r="A446" s="160"/>
      <c r="B446" s="160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</row>
    <row r="447" spans="1:26" ht="12.75">
      <c r="A447" s="160"/>
      <c r="B447" s="160"/>
      <c r="C447" s="160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  <c r="Z447" s="160"/>
    </row>
    <row r="448" spans="1:26" ht="12.75">
      <c r="A448" s="160"/>
      <c r="B448" s="160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  <c r="Z448" s="160"/>
    </row>
    <row r="449" spans="1:26" ht="12.75">
      <c r="A449" s="160"/>
      <c r="B449" s="160"/>
      <c r="C449" s="160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  <c r="Z449" s="160"/>
    </row>
    <row r="450" spans="1:26" ht="12.75">
      <c r="A450" s="160"/>
      <c r="B450" s="160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  <c r="Z450" s="160"/>
    </row>
    <row r="451" spans="1:26" ht="12.75">
      <c r="A451" s="160"/>
      <c r="B451" s="160"/>
      <c r="C451" s="160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  <c r="Z451" s="160"/>
    </row>
    <row r="452" spans="1:26" ht="12.75">
      <c r="A452" s="160"/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  <c r="Z452" s="160"/>
    </row>
    <row r="453" spans="1:26" ht="12.75">
      <c r="A453" s="160"/>
      <c r="B453" s="160"/>
      <c r="C453" s="160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  <c r="Z453" s="160"/>
    </row>
    <row r="454" spans="1:26" ht="12.75">
      <c r="A454" s="160"/>
      <c r="B454" s="160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</row>
    <row r="455" spans="1:26" ht="12.75">
      <c r="A455" s="160"/>
      <c r="B455" s="160"/>
      <c r="C455" s="160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</row>
    <row r="456" spans="1:26" ht="12.75">
      <c r="A456" s="160"/>
      <c r="B456" s="160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</row>
    <row r="457" spans="1:26" ht="12.75">
      <c r="A457" s="160"/>
      <c r="B457" s="160"/>
      <c r="C457" s="160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</row>
    <row r="458" spans="1:26" ht="12.75">
      <c r="A458" s="160"/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</row>
    <row r="459" spans="1:26" ht="12.75">
      <c r="A459" s="160"/>
      <c r="B459" s="160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</row>
    <row r="460" spans="1:26" ht="12.75">
      <c r="A460" s="160"/>
      <c r="B460" s="160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</row>
    <row r="461" spans="1:26" ht="12.75">
      <c r="A461" s="160"/>
      <c r="B461" s="160"/>
      <c r="C461" s="160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</row>
    <row r="462" spans="1:26" ht="12.75">
      <c r="A462" s="160"/>
      <c r="B462" s="160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</row>
    <row r="463" spans="1:26" ht="12.75">
      <c r="A463" s="160"/>
      <c r="B463" s="160"/>
      <c r="C463" s="160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</row>
    <row r="464" spans="1:26" ht="12.75">
      <c r="A464" s="160"/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</row>
    <row r="465" spans="1:26" ht="12.75">
      <c r="A465" s="160"/>
      <c r="B465" s="160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</row>
    <row r="466" spans="1:26" ht="12.75">
      <c r="A466" s="160"/>
      <c r="B466" s="160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  <c r="Z466" s="160"/>
    </row>
    <row r="467" spans="1:26" ht="12.75">
      <c r="A467" s="160"/>
      <c r="B467" s="160"/>
      <c r="C467" s="160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  <c r="Z467" s="160"/>
    </row>
    <row r="468" spans="1:26" ht="12.75">
      <c r="A468" s="160"/>
      <c r="B468" s="160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  <c r="Z468" s="160"/>
    </row>
    <row r="469" spans="1:26" ht="12.75">
      <c r="A469" s="160"/>
      <c r="B469" s="160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  <c r="Z469" s="160"/>
    </row>
    <row r="470" spans="1:26" ht="12.75">
      <c r="A470" s="160"/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</row>
    <row r="471" spans="1:26" ht="12.75">
      <c r="A471" s="160"/>
      <c r="B471" s="160"/>
      <c r="C471" s="160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</row>
    <row r="472" spans="1:26" ht="12.75">
      <c r="A472" s="160"/>
      <c r="B472" s="160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</row>
    <row r="473" spans="1:26" ht="12.75">
      <c r="A473" s="160"/>
      <c r="B473" s="160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</row>
    <row r="474" spans="1:26" ht="12.75">
      <c r="A474" s="160"/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</row>
    <row r="475" spans="1:26" ht="12.75">
      <c r="A475" s="160"/>
      <c r="B475" s="160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</row>
    <row r="476" spans="1:26" ht="12.75">
      <c r="A476" s="160"/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</row>
    <row r="477" spans="1:26" ht="12.75">
      <c r="A477" s="160"/>
      <c r="B477" s="160"/>
      <c r="C477" s="160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  <c r="Z477" s="160"/>
    </row>
    <row r="478" spans="1:26" ht="12.75">
      <c r="A478" s="160"/>
      <c r="B478" s="160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  <c r="Z478" s="160"/>
    </row>
    <row r="479" spans="1:26" ht="12.75">
      <c r="A479" s="160"/>
      <c r="B479" s="160"/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60"/>
    </row>
    <row r="480" spans="1:26" ht="12.75">
      <c r="A480" s="160"/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  <c r="Z480" s="160"/>
    </row>
    <row r="481" spans="1:26" ht="12.75">
      <c r="A481" s="160"/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  <c r="Z481" s="160"/>
    </row>
    <row r="482" spans="1:26" ht="12.75">
      <c r="A482" s="160"/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  <c r="Z482" s="160"/>
    </row>
    <row r="483" spans="1:26" ht="12.75">
      <c r="A483" s="160"/>
      <c r="B483" s="160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  <c r="Z483" s="160"/>
    </row>
    <row r="484" spans="1:26" ht="12.75">
      <c r="A484" s="160"/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  <c r="Z484" s="160"/>
    </row>
    <row r="485" spans="1:26" ht="12.75">
      <c r="A485" s="160"/>
      <c r="B485" s="160"/>
      <c r="C485" s="160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  <c r="Z485" s="160"/>
    </row>
    <row r="486" spans="1:26" ht="12.75">
      <c r="A486" s="160"/>
      <c r="B486" s="160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  <c r="Z486" s="160"/>
    </row>
    <row r="487" spans="1:26" ht="12.75">
      <c r="A487" s="160"/>
      <c r="B487" s="160"/>
      <c r="C487" s="160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  <c r="Z487" s="160"/>
    </row>
    <row r="488" spans="1:26" ht="12.75">
      <c r="A488" s="160"/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  <c r="Z488" s="160"/>
    </row>
    <row r="489" spans="1:26" ht="12.75">
      <c r="A489" s="160"/>
      <c r="B489" s="160"/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  <c r="Z489" s="160"/>
    </row>
    <row r="490" spans="1:26" ht="12.75">
      <c r="A490" s="160"/>
      <c r="B490" s="160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  <c r="Z490" s="160"/>
    </row>
    <row r="491" spans="1:26" ht="12.75">
      <c r="A491" s="160"/>
      <c r="B491" s="160"/>
      <c r="C491" s="160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  <c r="Z491" s="160"/>
    </row>
    <row r="492" spans="1:26" ht="12.75">
      <c r="A492" s="160"/>
      <c r="B492" s="160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</row>
    <row r="493" spans="1:26" ht="12.75">
      <c r="A493" s="160"/>
      <c r="B493" s="160"/>
      <c r="C493" s="160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</row>
    <row r="494" spans="1:26" ht="12.75">
      <c r="A494" s="160"/>
      <c r="B494" s="160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</row>
    <row r="495" spans="1:26" ht="12.75">
      <c r="A495" s="160"/>
      <c r="B495" s="160"/>
      <c r="C495" s="160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</row>
    <row r="496" spans="1:26" ht="12.75">
      <c r="A496" s="160"/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</row>
    <row r="497" spans="1:26" ht="12.75">
      <c r="A497" s="160"/>
      <c r="B497" s="160"/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</row>
    <row r="498" spans="1:26" ht="12.75">
      <c r="A498" s="160"/>
      <c r="B498" s="160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</row>
    <row r="499" spans="1:26" ht="12.75">
      <c r="A499" s="160"/>
      <c r="B499" s="160"/>
      <c r="C499" s="160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</row>
    <row r="500" spans="1:26" ht="12.75">
      <c r="A500" s="160"/>
      <c r="B500" s="160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</row>
    <row r="501" spans="1:26" ht="12.75">
      <c r="A501" s="160"/>
      <c r="B501" s="160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</row>
    <row r="502" spans="1:26" ht="12.75">
      <c r="A502" s="160"/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</row>
    <row r="503" spans="1:26" ht="12.75">
      <c r="A503" s="160"/>
      <c r="B503" s="160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  <c r="Z503" s="160"/>
    </row>
    <row r="504" spans="1:26" ht="12.75">
      <c r="A504" s="160"/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  <c r="Z504" s="160"/>
    </row>
    <row r="505" spans="1:26" ht="12.75">
      <c r="A505" s="160"/>
      <c r="B505" s="160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  <c r="Z505" s="160"/>
    </row>
    <row r="506" spans="1:26" ht="12.75">
      <c r="A506" s="160"/>
      <c r="B506" s="160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  <c r="Z506" s="160"/>
    </row>
    <row r="507" spans="1:26" ht="12.75">
      <c r="A507" s="160"/>
      <c r="B507" s="160"/>
      <c r="C507" s="160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</row>
    <row r="508" spans="1:26" ht="12.75">
      <c r="A508" s="160"/>
      <c r="B508" s="160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  <c r="Z508" s="160"/>
    </row>
    <row r="509" spans="1:26" ht="12.75">
      <c r="A509" s="160"/>
      <c r="B509" s="160"/>
      <c r="C509" s="160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  <c r="Z509" s="160"/>
    </row>
    <row r="510" spans="1:26" ht="12.75">
      <c r="A510" s="160"/>
      <c r="B510" s="160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</row>
    <row r="511" spans="1:26" ht="12.75">
      <c r="A511" s="160"/>
      <c r="B511" s="160"/>
      <c r="C511" s="160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</row>
    <row r="512" spans="1:26" ht="12.75">
      <c r="A512" s="160"/>
      <c r="B512" s="160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</row>
    <row r="513" spans="1:26" ht="12.75">
      <c r="A513" s="160"/>
      <c r="B513" s="160"/>
      <c r="C513" s="160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</row>
    <row r="514" spans="1:26" ht="12.75">
      <c r="A514" s="160"/>
      <c r="B514" s="160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</row>
    <row r="515" spans="1:26" ht="12.75">
      <c r="A515" s="160"/>
      <c r="B515" s="160"/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</row>
    <row r="516" spans="1:26" ht="12.75">
      <c r="A516" s="160"/>
      <c r="B516" s="160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</row>
    <row r="517" spans="1:26" ht="12.75">
      <c r="A517" s="160"/>
      <c r="B517" s="160"/>
      <c r="C517" s="160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</row>
    <row r="518" spans="1:26" ht="12.75">
      <c r="A518" s="160"/>
      <c r="B518" s="160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</row>
    <row r="519" spans="1:26" ht="12.75">
      <c r="A519" s="160"/>
      <c r="B519" s="160"/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</row>
    <row r="520" spans="1:26" ht="12.75">
      <c r="A520" s="160"/>
      <c r="B520" s="160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  <c r="Z520" s="160"/>
    </row>
    <row r="521" spans="1:26" ht="12.75">
      <c r="A521" s="160"/>
      <c r="B521" s="160"/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  <c r="Z521" s="160"/>
    </row>
    <row r="522" spans="1:26" ht="12.75">
      <c r="A522" s="160"/>
      <c r="B522" s="160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  <c r="Z522" s="160"/>
    </row>
    <row r="523" spans="1:26" ht="12.75">
      <c r="A523" s="160"/>
      <c r="B523" s="160"/>
      <c r="C523" s="160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  <c r="Z523" s="160"/>
    </row>
    <row r="524" spans="1:26" ht="12.75">
      <c r="A524" s="160"/>
      <c r="B524" s="160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  <c r="Z524" s="160"/>
    </row>
    <row r="525" spans="1:26" ht="12.75">
      <c r="A525" s="160"/>
      <c r="B525" s="160"/>
      <c r="C525" s="160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  <c r="Z525" s="160"/>
    </row>
    <row r="526" spans="1:26" ht="12.75">
      <c r="A526" s="160"/>
      <c r="B526" s="160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  <c r="Z526" s="160"/>
    </row>
    <row r="527" spans="1:26" ht="12.75">
      <c r="A527" s="160"/>
      <c r="B527" s="160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  <c r="Z527" s="160"/>
    </row>
    <row r="528" spans="1:26" ht="12.75">
      <c r="A528" s="160"/>
      <c r="B528" s="160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  <c r="Z528" s="160"/>
    </row>
    <row r="529" spans="1:26" ht="12.75">
      <c r="A529" s="160"/>
      <c r="B529" s="160"/>
      <c r="C529" s="160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</row>
    <row r="530" spans="1:26" ht="12.75">
      <c r="A530" s="160"/>
      <c r="B530" s="160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</row>
    <row r="531" spans="1:26" ht="12.75">
      <c r="A531" s="160"/>
      <c r="B531" s="160"/>
      <c r="C531" s="160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</row>
    <row r="532" spans="1:26" ht="12.75">
      <c r="A532" s="160"/>
      <c r="B532" s="160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</row>
    <row r="533" spans="1:26" ht="12.75">
      <c r="A533" s="160"/>
      <c r="B533" s="160"/>
      <c r="C533" s="160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</row>
    <row r="534" spans="1:26" ht="12.75">
      <c r="A534" s="160"/>
      <c r="B534" s="160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</row>
    <row r="535" spans="1:26" ht="12.75">
      <c r="A535" s="160"/>
      <c r="B535" s="160"/>
      <c r="C535" s="160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</row>
    <row r="536" spans="1:26" ht="12.75">
      <c r="A536" s="160"/>
      <c r="B536" s="160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</row>
    <row r="537" spans="1:26" ht="12.75">
      <c r="A537" s="160"/>
      <c r="B537" s="160"/>
      <c r="C537" s="160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  <c r="Z537" s="160"/>
    </row>
    <row r="538" spans="1:26" ht="12.75">
      <c r="A538" s="160"/>
      <c r="B538" s="160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  <c r="Z538" s="160"/>
    </row>
    <row r="539" spans="1:26" ht="12.75">
      <c r="A539" s="160"/>
      <c r="B539" s="160"/>
      <c r="C539" s="160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</row>
    <row r="540" spans="1:26" ht="12.75">
      <c r="A540" s="160"/>
      <c r="B540" s="160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  <c r="Z540" s="160"/>
    </row>
    <row r="541" spans="1:26" ht="12.75">
      <c r="A541" s="160"/>
      <c r="B541" s="160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  <c r="Z541" s="160"/>
    </row>
    <row r="542" spans="1:26" ht="12.75">
      <c r="A542" s="160"/>
      <c r="B542" s="160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  <c r="Z542" s="160"/>
    </row>
    <row r="543" spans="1:26" ht="12.75">
      <c r="A543" s="160"/>
      <c r="B543" s="160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  <c r="Z543" s="160"/>
    </row>
    <row r="544" spans="1:26" ht="12.75">
      <c r="A544" s="160"/>
      <c r="B544" s="160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  <c r="Z544" s="160"/>
    </row>
    <row r="545" spans="1:26" ht="12.75">
      <c r="A545" s="160"/>
      <c r="B545" s="160"/>
      <c r="C545" s="160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  <c r="Z545" s="160"/>
    </row>
    <row r="546" spans="1:26" ht="12.75">
      <c r="A546" s="160"/>
      <c r="B546" s="160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  <c r="Z546" s="160"/>
    </row>
    <row r="547" spans="1:26" ht="12.75">
      <c r="A547" s="160"/>
      <c r="B547" s="160"/>
      <c r="C547" s="160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  <c r="Z547" s="160"/>
    </row>
    <row r="548" spans="1:26" ht="12.75">
      <c r="A548" s="160"/>
      <c r="B548" s="160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  <c r="Z548" s="160"/>
    </row>
    <row r="549" spans="1:26" ht="12.75">
      <c r="A549" s="160"/>
      <c r="B549" s="160"/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  <c r="Z549" s="160"/>
    </row>
    <row r="550" spans="1:26" ht="12.75">
      <c r="A550" s="160"/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  <c r="Z550" s="160"/>
    </row>
    <row r="551" spans="1:26" ht="12.75">
      <c r="A551" s="160"/>
      <c r="B551" s="160"/>
      <c r="C551" s="160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</row>
    <row r="552" spans="1:26" ht="12.75">
      <c r="A552" s="160"/>
      <c r="B552" s="160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  <c r="Z552" s="160"/>
    </row>
    <row r="553" spans="1:26" ht="12.75">
      <c r="A553" s="160"/>
      <c r="B553" s="160"/>
      <c r="C553" s="160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  <c r="Z553" s="160"/>
    </row>
    <row r="554" spans="1:26" ht="12.75">
      <c r="A554" s="160"/>
      <c r="B554" s="160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  <c r="Z554" s="160"/>
    </row>
    <row r="555" spans="1:26" ht="12.75">
      <c r="A555" s="160"/>
      <c r="B555" s="160"/>
      <c r="C555" s="160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  <c r="Z555" s="160"/>
    </row>
    <row r="556" spans="1:26" ht="12.75">
      <c r="A556" s="160"/>
      <c r="B556" s="160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  <c r="Z556" s="160"/>
    </row>
    <row r="557" spans="1:26" ht="12.75">
      <c r="A557" s="160"/>
      <c r="B557" s="160"/>
      <c r="C557" s="160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  <c r="Z557" s="160"/>
    </row>
    <row r="558" spans="1:26" ht="12.75">
      <c r="A558" s="160"/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  <c r="Z558" s="160"/>
    </row>
    <row r="559" spans="1:26" ht="12.75">
      <c r="A559" s="160"/>
      <c r="B559" s="160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  <c r="Z559" s="160"/>
    </row>
    <row r="560" spans="1:26" ht="12.75">
      <c r="A560" s="160"/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  <c r="Z560" s="160"/>
    </row>
    <row r="561" spans="1:26" ht="12.75">
      <c r="A561" s="160"/>
      <c r="B561" s="160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  <c r="Z561" s="160"/>
    </row>
    <row r="562" spans="1:26" ht="12.75">
      <c r="A562" s="160"/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  <c r="Z562" s="160"/>
    </row>
    <row r="563" spans="1:26" ht="12.75">
      <c r="A563" s="160"/>
      <c r="B563" s="160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</row>
    <row r="564" spans="1:26" ht="12.75">
      <c r="A564" s="160"/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</row>
    <row r="565" spans="1:26" ht="12.75">
      <c r="A565" s="160"/>
      <c r="B565" s="160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</row>
    <row r="566" spans="1:26" ht="12.75">
      <c r="A566" s="160"/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</row>
    <row r="567" spans="1:26" ht="12.75">
      <c r="A567" s="160"/>
      <c r="B567" s="160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</row>
    <row r="568" spans="1:26" ht="12.75">
      <c r="A568" s="160"/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</row>
    <row r="569" spans="1:26" ht="12.75">
      <c r="A569" s="160"/>
      <c r="B569" s="160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</row>
    <row r="570" spans="1:26" ht="12.75">
      <c r="A570" s="160"/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</row>
    <row r="571" spans="1:26" ht="12.75">
      <c r="A571" s="160"/>
      <c r="B571" s="160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</row>
    <row r="572" spans="1:26" ht="12.75">
      <c r="A572" s="160"/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</row>
    <row r="573" spans="1:26" ht="12.75">
      <c r="A573" s="160"/>
      <c r="B573" s="160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  <c r="Z573" s="160"/>
    </row>
    <row r="574" spans="1:26" ht="12.75">
      <c r="A574" s="160"/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  <c r="Z574" s="160"/>
    </row>
    <row r="575" spans="1:26" ht="12.75">
      <c r="A575" s="160"/>
      <c r="B575" s="160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  <c r="Z575" s="160"/>
    </row>
    <row r="576" spans="1:26" ht="12.75">
      <c r="A576" s="160"/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  <c r="Z576" s="160"/>
    </row>
    <row r="577" spans="1:26" ht="12.75">
      <c r="A577" s="160"/>
      <c r="B577" s="160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  <c r="Z577" s="160"/>
    </row>
    <row r="578" spans="1:26" ht="12.75">
      <c r="A578" s="160"/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  <c r="Z578" s="160"/>
    </row>
    <row r="579" spans="1:26" ht="12.75">
      <c r="A579" s="160"/>
      <c r="B579" s="160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  <c r="Z579" s="160"/>
    </row>
    <row r="580" spans="1:26" ht="12.75">
      <c r="A580" s="160"/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  <c r="Z580" s="160"/>
    </row>
    <row r="581" spans="1:26" ht="12.75">
      <c r="A581" s="160"/>
      <c r="B581" s="160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  <c r="Z581" s="160"/>
    </row>
    <row r="582" spans="1:26" ht="12.75">
      <c r="A582" s="160"/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</row>
    <row r="583" spans="1:26" ht="12.75">
      <c r="A583" s="160"/>
      <c r="B583" s="160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</row>
    <row r="584" spans="1:26" ht="12.75">
      <c r="A584" s="160"/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</row>
    <row r="585" spans="1:26" ht="12.75">
      <c r="A585" s="160"/>
      <c r="B585" s="160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</row>
    <row r="586" spans="1:26" ht="12.75">
      <c r="A586" s="160"/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</row>
    <row r="587" spans="1:26" ht="12.75">
      <c r="A587" s="160"/>
      <c r="B587" s="160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</row>
    <row r="588" spans="1:26" ht="12.75">
      <c r="A588" s="160"/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</row>
    <row r="589" spans="1:26" ht="12.75">
      <c r="A589" s="160"/>
      <c r="B589" s="160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</row>
    <row r="590" spans="1:26" ht="12.75">
      <c r="A590" s="160"/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</row>
    <row r="591" spans="1:26" ht="12.75">
      <c r="A591" s="160"/>
      <c r="B591" s="160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  <c r="Z591" s="160"/>
    </row>
    <row r="592" spans="1:26" ht="12.75">
      <c r="A592" s="160"/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  <c r="Z592" s="160"/>
    </row>
    <row r="593" spans="1:26" ht="12.75">
      <c r="A593" s="160"/>
      <c r="B593" s="160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  <c r="Z593" s="160"/>
    </row>
    <row r="594" spans="1:26" ht="12.75">
      <c r="A594" s="160"/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  <c r="Z594" s="160"/>
    </row>
    <row r="595" spans="1:26" ht="12.75">
      <c r="A595" s="160"/>
      <c r="B595" s="160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  <c r="Z595" s="160"/>
    </row>
    <row r="596" spans="1:26" ht="12.75">
      <c r="A596" s="160"/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  <c r="Z596" s="160"/>
    </row>
    <row r="597" spans="1:26" ht="12.75">
      <c r="A597" s="160"/>
      <c r="B597" s="160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  <c r="Z597" s="160"/>
    </row>
    <row r="598" spans="1:26" ht="12.75">
      <c r="A598" s="160"/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  <c r="Z598" s="160"/>
    </row>
    <row r="599" spans="1:26" ht="12.75">
      <c r="A599" s="160"/>
      <c r="B599" s="160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  <c r="Z599" s="160"/>
    </row>
    <row r="600" spans="1:26" ht="12.75">
      <c r="A600" s="160"/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  <c r="Z600" s="160"/>
    </row>
    <row r="601" spans="1:26" ht="12.75">
      <c r="A601" s="160"/>
      <c r="B601" s="160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  <c r="Z601" s="160"/>
    </row>
    <row r="602" spans="1:26" ht="12.75">
      <c r="A602" s="160"/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  <c r="Z602" s="160"/>
    </row>
    <row r="603" spans="1:26" ht="12.75">
      <c r="A603" s="160"/>
      <c r="B603" s="160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  <c r="Z603" s="160"/>
    </row>
    <row r="604" spans="1:26" ht="12.75">
      <c r="A604" s="160"/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  <c r="Z604" s="160"/>
    </row>
    <row r="605" spans="1:26" ht="12.75">
      <c r="A605" s="160"/>
      <c r="B605" s="160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  <c r="Z605" s="160"/>
    </row>
    <row r="606" spans="1:26" ht="12.75">
      <c r="A606" s="160"/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  <c r="Z606" s="160"/>
    </row>
    <row r="607" spans="1:26" ht="12.75">
      <c r="A607" s="160"/>
      <c r="B607" s="160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  <c r="Z607" s="160"/>
    </row>
    <row r="608" spans="1:26" ht="12.75">
      <c r="A608" s="160"/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  <c r="Z608" s="160"/>
    </row>
    <row r="609" spans="1:26" ht="12.75">
      <c r="A609" s="160"/>
      <c r="B609" s="160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  <c r="Z609" s="160"/>
    </row>
    <row r="610" spans="1:26" ht="12.75">
      <c r="A610" s="160"/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  <c r="Z610" s="160"/>
    </row>
    <row r="611" spans="1:26" ht="12.75">
      <c r="A611" s="160"/>
      <c r="B611" s="160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  <c r="Z611" s="160"/>
    </row>
    <row r="612" spans="1:26" ht="12.75">
      <c r="A612" s="160"/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  <c r="Z612" s="160"/>
    </row>
    <row r="613" spans="1:26" ht="12.75">
      <c r="A613" s="160"/>
      <c r="B613" s="160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</row>
    <row r="614" spans="1:26" ht="12.75">
      <c r="A614" s="160"/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  <c r="Z614" s="160"/>
    </row>
    <row r="615" spans="1:26" ht="12.75">
      <c r="A615" s="160"/>
      <c r="B615" s="160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</row>
    <row r="616" spans="1:26" ht="12.75">
      <c r="A616" s="160"/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  <c r="Z616" s="160"/>
    </row>
    <row r="617" spans="1:26" ht="12.75">
      <c r="A617" s="160"/>
      <c r="B617" s="160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  <c r="Z617" s="160"/>
    </row>
    <row r="618" spans="1:26" ht="12.75">
      <c r="A618" s="160"/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</row>
    <row r="619" spans="1:26" ht="12.75">
      <c r="A619" s="160"/>
      <c r="B619" s="160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  <c r="Z619" s="160"/>
    </row>
    <row r="620" spans="1:26" ht="12.75">
      <c r="A620" s="160"/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  <c r="Z620" s="160"/>
    </row>
    <row r="621" spans="1:26" ht="12.75">
      <c r="A621" s="160"/>
      <c r="B621" s="160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  <c r="Z621" s="160"/>
    </row>
    <row r="622" spans="1:26" ht="12.75">
      <c r="A622" s="160"/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  <c r="Z622" s="160"/>
    </row>
    <row r="623" spans="1:26" ht="12.75">
      <c r="A623" s="160"/>
      <c r="B623" s="160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  <c r="Z623" s="160"/>
    </row>
    <row r="624" spans="1:26" ht="12.75">
      <c r="A624" s="160"/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  <c r="Z624" s="160"/>
    </row>
    <row r="625" spans="1:26" ht="12.75">
      <c r="A625" s="160"/>
      <c r="B625" s="160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  <c r="Z625" s="160"/>
    </row>
    <row r="626" spans="1:26" ht="12.75">
      <c r="A626" s="160"/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  <c r="Z626" s="160"/>
    </row>
    <row r="627" spans="1:26" ht="12.75">
      <c r="A627" s="160"/>
      <c r="B627" s="160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  <c r="Z627" s="160"/>
    </row>
    <row r="628" spans="1:26" ht="12.75">
      <c r="A628" s="160"/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  <c r="Z628" s="160"/>
    </row>
    <row r="629" spans="1:26" ht="12.75">
      <c r="A629" s="160"/>
      <c r="B629" s="160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  <c r="Z629" s="160"/>
    </row>
    <row r="630" spans="1:26" ht="12.75">
      <c r="A630" s="160"/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  <c r="Z630" s="160"/>
    </row>
    <row r="631" spans="1:26" ht="12.75">
      <c r="A631" s="160"/>
      <c r="B631" s="160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  <c r="Z631" s="160"/>
    </row>
    <row r="632" spans="1:26" ht="12.75">
      <c r="A632" s="160"/>
      <c r="B632" s="160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  <c r="Z632" s="160"/>
    </row>
    <row r="633" spans="1:26" ht="12.75">
      <c r="A633" s="160"/>
      <c r="B633" s="160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  <c r="Z633" s="160"/>
    </row>
    <row r="634" spans="1:26" ht="12.75">
      <c r="A634" s="160"/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  <c r="Z634" s="160"/>
    </row>
    <row r="635" spans="1:26" ht="12.75">
      <c r="A635" s="160"/>
      <c r="B635" s="160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  <c r="Z635" s="160"/>
    </row>
    <row r="636" spans="1:26" ht="12.75">
      <c r="A636" s="160"/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  <c r="Z636" s="160"/>
    </row>
    <row r="637" spans="1:26" ht="12.75">
      <c r="A637" s="160"/>
      <c r="B637" s="160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</row>
    <row r="638" spans="1:26" ht="12.75">
      <c r="A638" s="160"/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</row>
    <row r="639" spans="1:26" ht="12.75">
      <c r="A639" s="160"/>
      <c r="B639" s="160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</row>
    <row r="640" spans="1:26" ht="12.75">
      <c r="A640" s="160"/>
      <c r="B640" s="160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</row>
    <row r="641" spans="1:26" ht="12.75">
      <c r="A641" s="160"/>
      <c r="B641" s="160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</row>
    <row r="642" spans="1:26" ht="12.75">
      <c r="A642" s="160"/>
      <c r="B642" s="160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</row>
    <row r="643" spans="1:26" ht="12.75">
      <c r="A643" s="160"/>
      <c r="B643" s="160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</row>
    <row r="644" spans="1:26" ht="12.75">
      <c r="A644" s="160"/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</row>
    <row r="645" spans="1:26" ht="12.75">
      <c r="A645" s="160"/>
      <c r="B645" s="160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  <c r="Z645" s="160"/>
    </row>
    <row r="646" spans="1:26" ht="12.75">
      <c r="A646" s="160"/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  <c r="Z646" s="160"/>
    </row>
    <row r="647" spans="1:26" ht="12.75">
      <c r="A647" s="160"/>
      <c r="B647" s="160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  <c r="Z647" s="160"/>
    </row>
    <row r="648" spans="1:26" ht="12.75">
      <c r="A648" s="160"/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  <c r="Z648" s="160"/>
    </row>
    <row r="649" spans="1:26" ht="12.75">
      <c r="A649" s="160"/>
      <c r="B649" s="160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  <c r="Z649" s="160"/>
    </row>
    <row r="650" spans="1:26" ht="12.75">
      <c r="A650" s="160"/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  <c r="Z650" s="160"/>
    </row>
    <row r="651" spans="1:26" ht="12.75">
      <c r="A651" s="160"/>
      <c r="B651" s="160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  <c r="Z651" s="160"/>
    </row>
    <row r="652" spans="1:26" ht="12.75">
      <c r="A652" s="160"/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</row>
    <row r="653" spans="1:26" ht="12.75">
      <c r="A653" s="160"/>
      <c r="B653" s="160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  <c r="Z653" s="160"/>
    </row>
    <row r="654" spans="1:26" ht="12.75">
      <c r="A654" s="160"/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  <c r="Z654" s="160"/>
    </row>
    <row r="655" spans="1:26" ht="12.75">
      <c r="A655" s="160"/>
      <c r="B655" s="160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</row>
    <row r="656" spans="1:26" ht="12.75">
      <c r="A656" s="160"/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</row>
    <row r="657" spans="1:26" ht="12.75">
      <c r="A657" s="160"/>
      <c r="B657" s="160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</row>
    <row r="658" spans="1:26" ht="12.75">
      <c r="A658" s="160"/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</row>
    <row r="659" spans="1:26" ht="12.75">
      <c r="A659" s="160"/>
      <c r="B659" s="160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</row>
    <row r="660" spans="1:26" ht="12.75">
      <c r="A660" s="160"/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</row>
    <row r="661" spans="1:26" ht="12.75">
      <c r="A661" s="160"/>
      <c r="B661" s="160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</row>
    <row r="662" spans="1:26" ht="12.75">
      <c r="A662" s="160"/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</row>
    <row r="663" spans="1:26" ht="12.75">
      <c r="A663" s="160"/>
      <c r="B663" s="160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</row>
    <row r="664" spans="1:26" ht="12.75">
      <c r="A664" s="160"/>
      <c r="B664" s="160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</row>
    <row r="665" spans="1:26" ht="12.75">
      <c r="A665" s="160"/>
      <c r="B665" s="160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</row>
    <row r="666" spans="1:26" ht="12.75">
      <c r="A666" s="160"/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</row>
    <row r="667" spans="1:26" ht="12.75">
      <c r="A667" s="160"/>
      <c r="B667" s="160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</row>
    <row r="668" spans="1:26" ht="12.75">
      <c r="A668" s="160"/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</row>
    <row r="669" spans="1:26" ht="12.75">
      <c r="A669" s="160"/>
      <c r="B669" s="160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  <c r="Z669" s="160"/>
    </row>
    <row r="670" spans="1:26" ht="12.75">
      <c r="A670" s="160"/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  <c r="Z670" s="160"/>
    </row>
    <row r="671" spans="1:26" ht="12.75">
      <c r="A671" s="160"/>
      <c r="B671" s="160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  <c r="Z671" s="160"/>
    </row>
    <row r="672" spans="1:26" ht="12.75">
      <c r="A672" s="160"/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  <c r="Z672" s="160"/>
    </row>
    <row r="673" spans="1:26" ht="12.75">
      <c r="A673" s="160"/>
      <c r="B673" s="160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/>
    </row>
    <row r="674" spans="1:26" ht="12.75">
      <c r="A674" s="160"/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  <c r="Z674" s="160"/>
    </row>
    <row r="675" spans="1:26" ht="12.75">
      <c r="A675" s="160"/>
      <c r="B675" s="160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  <c r="Z675" s="160"/>
    </row>
    <row r="676" spans="1:26" ht="12.75">
      <c r="A676" s="160"/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  <c r="Z676" s="160"/>
    </row>
    <row r="677" spans="1:26" ht="12.75">
      <c r="A677" s="160"/>
      <c r="B677" s="160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  <c r="Z677" s="160"/>
    </row>
    <row r="678" spans="1:26" ht="12.75">
      <c r="A678" s="160"/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</row>
    <row r="679" spans="1:26" ht="12.75">
      <c r="A679" s="160"/>
      <c r="B679" s="160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</row>
    <row r="680" spans="1:26" ht="12.75">
      <c r="A680" s="160"/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</row>
    <row r="681" spans="1:26" ht="12.75">
      <c r="A681" s="160"/>
      <c r="B681" s="160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</row>
    <row r="682" spans="1:26" ht="12.75">
      <c r="A682" s="160"/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  <c r="Z682" s="160"/>
    </row>
    <row r="683" spans="1:26" ht="12.75">
      <c r="A683" s="160"/>
      <c r="B683" s="160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  <c r="Z683" s="160"/>
    </row>
    <row r="684" spans="1:26" ht="12.75">
      <c r="A684" s="160"/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  <c r="Z684" s="160"/>
    </row>
    <row r="685" spans="1:26" ht="12.75">
      <c r="A685" s="160"/>
      <c r="B685" s="160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  <c r="Z685" s="160"/>
    </row>
    <row r="686" spans="1:26" ht="12.75">
      <c r="A686" s="160"/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  <c r="Z686" s="160"/>
    </row>
    <row r="687" spans="1:26" ht="12.75">
      <c r="A687" s="160"/>
      <c r="B687" s="160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  <c r="Z687" s="160"/>
    </row>
    <row r="688" spans="1:26" ht="12.75">
      <c r="A688" s="160"/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  <c r="Z688" s="160"/>
    </row>
    <row r="689" spans="1:26" ht="12.75">
      <c r="A689" s="160"/>
      <c r="B689" s="160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  <c r="Z689" s="160"/>
    </row>
    <row r="690" spans="1:26" ht="12.75">
      <c r="A690" s="160"/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</row>
    <row r="691" spans="1:26" ht="12.75">
      <c r="A691" s="160"/>
      <c r="B691" s="160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</row>
    <row r="692" spans="1:26" ht="12.75">
      <c r="A692" s="160"/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</row>
    <row r="693" spans="1:26" ht="12.75">
      <c r="A693" s="160"/>
      <c r="B693" s="160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</row>
    <row r="694" spans="1:26" ht="12.75">
      <c r="A694" s="160"/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</row>
    <row r="695" spans="1:26" ht="12.75">
      <c r="A695" s="160"/>
      <c r="B695" s="160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</row>
    <row r="696" spans="1:26" ht="12.75">
      <c r="A696" s="160"/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</row>
    <row r="697" spans="1:26" ht="12.75">
      <c r="A697" s="160"/>
      <c r="B697" s="160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</row>
    <row r="698" spans="1:26" ht="12.75">
      <c r="A698" s="160"/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</row>
    <row r="699" spans="1:26" ht="12.75">
      <c r="A699" s="160"/>
      <c r="B699" s="160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  <c r="Z699" s="160"/>
    </row>
    <row r="700" spans="1:26" ht="12.75">
      <c r="A700" s="160"/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  <c r="Z700" s="160"/>
    </row>
    <row r="701" spans="1:26" ht="12.75">
      <c r="A701" s="160"/>
      <c r="B701" s="160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  <c r="Z701" s="160"/>
    </row>
    <row r="702" spans="1:26" ht="12.75">
      <c r="A702" s="160"/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  <c r="Z702" s="160"/>
    </row>
    <row r="703" spans="1:26" ht="12.75">
      <c r="A703" s="160"/>
      <c r="B703" s="160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  <c r="Z703" s="160"/>
    </row>
    <row r="704" spans="1:26" ht="12.75">
      <c r="A704" s="160"/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  <c r="Z704" s="160"/>
    </row>
    <row r="705" spans="1:26" ht="12.75">
      <c r="A705" s="160"/>
      <c r="B705" s="160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  <c r="Z705" s="160"/>
    </row>
    <row r="706" spans="1:26" ht="12.75">
      <c r="A706" s="160"/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  <c r="Z706" s="160"/>
    </row>
    <row r="707" spans="1:26" ht="12.75">
      <c r="A707" s="160"/>
      <c r="B707" s="160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</row>
    <row r="708" spans="1:26" ht="12.75">
      <c r="A708" s="160"/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</row>
    <row r="709" spans="1:26" ht="12.75">
      <c r="A709" s="160"/>
      <c r="B709" s="160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</row>
    <row r="710" spans="1:26" ht="12.75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</row>
    <row r="711" spans="1:26" ht="12.75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</row>
    <row r="712" spans="1:26" ht="12.75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</row>
    <row r="713" spans="1:26" ht="12.75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</row>
    <row r="714" spans="1:26" ht="12.75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</row>
    <row r="715" spans="1:26" ht="12.75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</row>
    <row r="716" spans="1:26" ht="12.75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</row>
    <row r="717" spans="1:26" ht="12.75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</row>
    <row r="718" spans="1:26" ht="12.75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</row>
    <row r="719" spans="1:26" ht="12.75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  <c r="Z719" s="160"/>
    </row>
    <row r="720" spans="1:26" ht="12.75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</row>
    <row r="721" spans="1:26" ht="12.75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  <c r="Z721" s="160"/>
    </row>
    <row r="722" spans="1:26" ht="12.75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  <c r="Z722" s="160"/>
    </row>
    <row r="723" spans="1:26" ht="12.75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  <c r="Z723" s="160"/>
    </row>
    <row r="724" spans="1:26" ht="12.75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  <c r="Z724" s="160"/>
    </row>
    <row r="725" spans="1:26" ht="12.75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  <c r="Z725" s="160"/>
    </row>
    <row r="726" spans="1:26" ht="12.75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</row>
    <row r="727" spans="1:26" ht="12.75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</row>
    <row r="728" spans="1:26" ht="12.75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</row>
    <row r="729" spans="1:26" ht="12.75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</row>
    <row r="730" spans="1:26" ht="12.75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</row>
    <row r="731" spans="1:26" ht="12.75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</row>
    <row r="732" spans="1:26" ht="12.75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</row>
    <row r="733" spans="1:26" ht="12.75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</row>
    <row r="734" spans="1:26" ht="12.75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</row>
    <row r="735" spans="1:26" ht="12.75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</row>
    <row r="736" spans="1:26" ht="12.75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  <c r="Z736" s="160"/>
    </row>
    <row r="737" spans="1:26" ht="12.75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  <c r="Z737" s="160"/>
    </row>
    <row r="738" spans="1:26" ht="12.75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  <c r="Z738" s="160"/>
    </row>
    <row r="739" spans="1:26" ht="12.75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  <c r="Z739" s="160"/>
    </row>
    <row r="740" spans="1:26" ht="12.75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</row>
    <row r="741" spans="1:26" ht="12.75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</row>
    <row r="742" spans="1:26" ht="12.75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</row>
    <row r="743" spans="1:26" ht="12.75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  <c r="Z743" s="160"/>
    </row>
    <row r="744" spans="1:26" ht="12.75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</row>
    <row r="745" spans="1:26" ht="12.75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</row>
    <row r="746" spans="1:26" ht="12.75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</row>
    <row r="747" spans="1:26" ht="12.75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</row>
    <row r="748" spans="1:26" ht="12.75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</row>
    <row r="749" spans="1:26" ht="12.75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</row>
    <row r="750" spans="1:26" ht="12.75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</row>
    <row r="751" spans="1:26" ht="12.75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</row>
    <row r="752" spans="1:26" ht="12.75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</row>
    <row r="753" spans="1:26" ht="12.75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</row>
    <row r="754" spans="1:26" ht="12.75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</row>
    <row r="755" spans="1:26" ht="12.75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  <c r="Z755" s="160"/>
    </row>
    <row r="756" spans="1:26" ht="12.75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  <c r="Z756" s="160"/>
    </row>
    <row r="757" spans="1:26" ht="12.75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  <c r="Z757" s="160"/>
    </row>
    <row r="758" spans="1:26" ht="12.75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  <c r="Z758" s="160"/>
    </row>
    <row r="759" spans="1:26" ht="12.75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  <c r="Z759" s="160"/>
    </row>
    <row r="760" spans="1:26" ht="12.75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  <c r="Z760" s="160"/>
    </row>
    <row r="761" spans="1:26" ht="12.75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  <c r="Z761" s="160"/>
    </row>
    <row r="762" spans="1:26" ht="12.75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  <c r="Z762" s="160"/>
    </row>
    <row r="763" spans="1:26" ht="12.75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  <c r="Z763" s="160"/>
    </row>
    <row r="764" spans="1:26" ht="12.75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  <c r="Z764" s="160"/>
    </row>
    <row r="765" spans="1:26" ht="12.75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  <c r="Z765" s="160"/>
    </row>
    <row r="766" spans="1:26" ht="12.75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  <c r="Z766" s="160"/>
    </row>
    <row r="767" spans="1:26" ht="12.75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  <c r="Z767" s="160"/>
    </row>
    <row r="768" spans="1:26" ht="12.75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  <c r="Z768" s="160"/>
    </row>
    <row r="769" spans="1:26" ht="12.75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  <c r="Z769" s="160"/>
    </row>
    <row r="770" spans="1:26" ht="12.75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  <c r="Z770" s="160"/>
    </row>
    <row r="771" spans="1:26" ht="12.75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  <c r="Z771" s="160"/>
    </row>
    <row r="772" spans="1:26" ht="12.75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  <c r="Z772" s="160"/>
    </row>
    <row r="773" spans="1:26" ht="12.75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  <c r="Z773" s="160"/>
    </row>
    <row r="774" spans="1:26" ht="12.75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  <c r="Z774" s="160"/>
    </row>
    <row r="775" spans="1:26" ht="12.75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  <c r="Z775" s="160"/>
    </row>
    <row r="776" spans="1:26" ht="12.75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  <c r="Z776" s="160"/>
    </row>
    <row r="777" spans="1:26" ht="12.75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  <c r="Z777" s="160"/>
    </row>
    <row r="778" spans="1:26" ht="12.75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  <c r="Z778" s="160"/>
    </row>
    <row r="779" spans="1:26" ht="12.75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  <c r="Z779" s="160"/>
    </row>
    <row r="780" spans="1:26" ht="12.75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</row>
    <row r="781" spans="1:26" ht="12.75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</row>
    <row r="782" spans="1:26" ht="12.75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</row>
    <row r="783" spans="1:26" ht="12.75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</row>
    <row r="784" spans="1:26" ht="12.75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</row>
    <row r="785" spans="1:26" ht="12.75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</row>
    <row r="786" spans="1:26" ht="12.75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</row>
    <row r="787" spans="1:26" ht="12.75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</row>
    <row r="788" spans="1:26" ht="12.75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</row>
    <row r="789" spans="1:26" ht="12.75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</row>
    <row r="790" spans="1:26" ht="12.75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</row>
    <row r="791" spans="1:26" ht="12.75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  <c r="Z791" s="160"/>
    </row>
    <row r="792" spans="1:26" ht="12.75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  <c r="Z792" s="160"/>
    </row>
    <row r="793" spans="1:26" ht="12.75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  <c r="Z793" s="160"/>
    </row>
    <row r="794" spans="1:26" ht="12.75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  <c r="Z794" s="160"/>
    </row>
    <row r="795" spans="1:26" ht="12.75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  <c r="Z795" s="160"/>
    </row>
    <row r="796" spans="1:26" ht="12.75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  <c r="Z796" s="160"/>
    </row>
    <row r="797" spans="1:26" ht="12.75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  <c r="Z797" s="160"/>
    </row>
    <row r="798" spans="1:26" ht="12.75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  <c r="Z798" s="160"/>
    </row>
    <row r="799" spans="1:26" ht="12.75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  <c r="Z799" s="160"/>
    </row>
    <row r="800" spans="1:26" ht="12.75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  <c r="Z800" s="160"/>
    </row>
    <row r="801" spans="1:26" ht="12.75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</row>
    <row r="802" spans="1:26" ht="12.75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</row>
    <row r="803" spans="1:26" ht="12.75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</row>
    <row r="804" spans="1:26" ht="12.75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</row>
    <row r="805" spans="1:26" ht="12.75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</row>
    <row r="806" spans="1:26" ht="12.75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</row>
    <row r="807" spans="1:26" ht="12.75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</row>
    <row r="808" spans="1:26" ht="12.75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</row>
    <row r="809" spans="1:26" ht="12.75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</row>
    <row r="810" spans="1:26" ht="12.75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  <c r="Z810" s="160"/>
    </row>
    <row r="811" spans="1:26" ht="12.75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  <c r="Z811" s="160"/>
    </row>
    <row r="812" spans="1:26" ht="12.75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  <c r="Z812" s="160"/>
    </row>
    <row r="813" spans="1:26" ht="12.75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  <c r="Z813" s="160"/>
    </row>
    <row r="814" spans="1:26" ht="12.75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  <c r="Z814" s="160"/>
    </row>
    <row r="815" spans="1:26" ht="12.75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  <c r="Z815" s="160"/>
    </row>
    <row r="816" spans="1:26" ht="12.75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  <c r="Z816" s="160"/>
    </row>
    <row r="817" spans="1:26" ht="12.75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  <c r="Z817" s="160"/>
    </row>
    <row r="818" spans="1:26" ht="12.75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  <c r="Z818" s="160"/>
    </row>
    <row r="819" spans="1:26" ht="12.75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  <c r="Z819" s="160"/>
    </row>
    <row r="820" spans="1:26" ht="12.75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  <c r="Z820" s="160"/>
    </row>
    <row r="821" spans="1:26" ht="12.75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  <c r="Z821" s="160"/>
    </row>
    <row r="822" spans="1:26" ht="12.75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  <c r="Z822" s="160"/>
    </row>
    <row r="823" spans="1:26" ht="12.75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  <c r="Z823" s="160"/>
    </row>
    <row r="824" spans="1:26" ht="12.75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  <c r="Z824" s="160"/>
    </row>
    <row r="825" spans="1:26" ht="12.75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  <c r="Z825" s="160"/>
    </row>
    <row r="826" spans="1:26" ht="12.75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  <c r="Z826" s="160"/>
    </row>
    <row r="827" spans="1:26" ht="12.75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  <c r="Z827" s="160"/>
    </row>
    <row r="828" spans="1:26" ht="12.75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  <c r="Z828" s="160"/>
    </row>
    <row r="829" spans="1:26" ht="12.75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  <c r="Z829" s="160"/>
    </row>
    <row r="830" spans="1:26" ht="12.75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  <c r="Z830" s="160"/>
    </row>
    <row r="831" spans="1:26" ht="12.75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  <c r="Z831" s="160"/>
    </row>
    <row r="832" spans="1:26" ht="12.75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  <c r="Z832" s="160"/>
    </row>
    <row r="833" spans="1:26" ht="12.75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  <c r="Z833" s="160"/>
    </row>
    <row r="834" spans="1:26" ht="12.75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  <c r="Z834" s="160"/>
    </row>
    <row r="835" spans="1:26" ht="12.75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  <c r="Z835" s="160"/>
    </row>
    <row r="836" spans="1:26" ht="12.75">
      <c r="A836" s="160"/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  <c r="Z836" s="160"/>
    </row>
    <row r="837" spans="1:26" ht="12.75">
      <c r="A837" s="160"/>
      <c r="B837" s="160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  <c r="Z837" s="160"/>
    </row>
    <row r="838" spans="1:26" ht="12.75">
      <c r="A838" s="160"/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  <c r="Z838" s="160"/>
    </row>
    <row r="839" spans="1:26" ht="12.75">
      <c r="A839" s="160"/>
      <c r="B839" s="160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  <c r="Z839" s="160"/>
    </row>
    <row r="840" spans="1:26" ht="12.75">
      <c r="A840" s="160"/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  <c r="Z840" s="160"/>
    </row>
    <row r="841" spans="1:26" ht="12.75">
      <c r="A841" s="160"/>
      <c r="B841" s="160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</row>
    <row r="842" spans="1:26" ht="12.75">
      <c r="A842" s="160"/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  <c r="Z842" s="160"/>
    </row>
    <row r="843" spans="1:26" ht="12.75">
      <c r="A843" s="160"/>
      <c r="B843" s="160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  <c r="Z843" s="160"/>
    </row>
    <row r="844" spans="1:26" ht="12.75">
      <c r="A844" s="160"/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</row>
    <row r="845" spans="1:26" ht="12.75">
      <c r="A845" s="160"/>
      <c r="B845" s="160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  <c r="Z845" s="160"/>
    </row>
    <row r="846" spans="1:26" ht="12.75">
      <c r="A846" s="160"/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  <c r="Z846" s="160"/>
    </row>
    <row r="847" spans="1:26" ht="12.75">
      <c r="A847" s="160"/>
      <c r="B847" s="160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  <c r="Z847" s="160"/>
    </row>
    <row r="848" spans="1:26" ht="12.75">
      <c r="A848" s="160"/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  <c r="Z848" s="160"/>
    </row>
    <row r="849" spans="1:26" ht="12.75">
      <c r="A849" s="160"/>
      <c r="B849" s="160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  <c r="Z849" s="160"/>
    </row>
    <row r="850" spans="1:26" ht="12.75">
      <c r="A850" s="160"/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  <c r="Z850" s="160"/>
    </row>
    <row r="851" spans="1:26" ht="12.75">
      <c r="A851" s="160"/>
      <c r="B851" s="160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  <c r="Z851" s="160"/>
    </row>
    <row r="852" spans="1:26" ht="12.75">
      <c r="A852" s="160"/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  <c r="Z852" s="160"/>
    </row>
    <row r="853" spans="1:26" ht="12.75">
      <c r="A853" s="160"/>
      <c r="B853" s="160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  <c r="Z853" s="160"/>
    </row>
    <row r="854" spans="1:26" ht="12.75">
      <c r="A854" s="160"/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  <c r="Z854" s="160"/>
    </row>
    <row r="855" spans="1:26" ht="12.75">
      <c r="A855" s="160"/>
      <c r="B855" s="160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  <c r="Z855" s="160"/>
    </row>
    <row r="856" spans="1:26" ht="12.75">
      <c r="A856" s="160"/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  <c r="Z856" s="160"/>
    </row>
    <row r="857" spans="1:26" ht="12.75">
      <c r="A857" s="160"/>
      <c r="B857" s="160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  <c r="Z857" s="160"/>
    </row>
    <row r="858" spans="1:26" ht="12.75">
      <c r="A858" s="160"/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  <c r="Z858" s="160"/>
    </row>
    <row r="859" spans="1:26" ht="12.75">
      <c r="A859" s="160"/>
      <c r="B859" s="160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  <c r="Z859" s="160"/>
    </row>
    <row r="860" spans="1:26" ht="12.75">
      <c r="A860" s="160"/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</row>
    <row r="861" spans="1:26" ht="12.75">
      <c r="A861" s="160"/>
      <c r="B861" s="160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  <c r="Z861" s="160"/>
    </row>
    <row r="862" spans="1:26" ht="12.75">
      <c r="A862" s="160"/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  <c r="Z862" s="160"/>
    </row>
    <row r="863" spans="1:26" ht="12.75">
      <c r="A863" s="160"/>
      <c r="B863" s="160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  <c r="Z863" s="160"/>
    </row>
    <row r="864" spans="1:26" ht="12.75">
      <c r="A864" s="160"/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  <c r="Z864" s="160"/>
    </row>
    <row r="865" spans="1:26" ht="12.75">
      <c r="A865" s="160"/>
      <c r="B865" s="160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  <c r="Z865" s="160"/>
    </row>
    <row r="866" spans="1:26" ht="12.75">
      <c r="A866" s="160"/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  <c r="Z866" s="160"/>
    </row>
    <row r="867" spans="1:26" ht="12.75">
      <c r="A867" s="160"/>
      <c r="B867" s="160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  <c r="Z867" s="160"/>
    </row>
    <row r="868" spans="1:26" ht="12.75">
      <c r="A868" s="160"/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  <c r="Z868" s="160"/>
    </row>
    <row r="869" spans="1:26" ht="12.75">
      <c r="A869" s="160"/>
      <c r="B869" s="160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  <c r="Z869" s="160"/>
    </row>
    <row r="870" spans="1:26" ht="12.75">
      <c r="A870" s="160"/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</row>
    <row r="871" spans="1:26" ht="12.75">
      <c r="A871" s="160"/>
      <c r="B871" s="160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</row>
    <row r="872" spans="1:26" ht="12.75">
      <c r="A872" s="160"/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</row>
    <row r="873" spans="1:26" ht="12.75">
      <c r="A873" s="160"/>
      <c r="B873" s="160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</row>
    <row r="874" spans="1:26" ht="12.75">
      <c r="A874" s="160"/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</row>
    <row r="875" spans="1:26" ht="12.75">
      <c r="A875" s="160"/>
      <c r="B875" s="160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</row>
    <row r="876" spans="1:26" ht="12.75">
      <c r="A876" s="160"/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</row>
    <row r="877" spans="1:26" ht="12.75">
      <c r="A877" s="160"/>
      <c r="B877" s="160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</row>
    <row r="878" spans="1:26" ht="12.75">
      <c r="A878" s="160"/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</row>
    <row r="879" spans="1:26" ht="12.75">
      <c r="A879" s="160"/>
      <c r="B879" s="160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</row>
    <row r="880" spans="1:26" ht="12.75">
      <c r="A880" s="160"/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  <c r="Z880" s="160"/>
    </row>
    <row r="881" spans="1:26" ht="12.75">
      <c r="A881" s="160"/>
      <c r="B881" s="160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  <c r="Z881" s="160"/>
    </row>
    <row r="882" spans="1:26" ht="12.75">
      <c r="A882" s="160"/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  <c r="Z882" s="160"/>
    </row>
    <row r="883" spans="1:26" ht="12.75">
      <c r="A883" s="160"/>
      <c r="B883" s="160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  <c r="Z883" s="160"/>
    </row>
    <row r="884" spans="1:26" ht="12.75">
      <c r="A884" s="160"/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  <c r="Z884" s="160"/>
    </row>
    <row r="885" spans="1:26" ht="12.75">
      <c r="A885" s="160"/>
      <c r="B885" s="160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  <c r="Z885" s="160"/>
    </row>
    <row r="886" spans="1:26" ht="12.75">
      <c r="A886" s="160"/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  <c r="Z886" s="160"/>
    </row>
    <row r="887" spans="1:26" ht="12.75">
      <c r="A887" s="160"/>
      <c r="B887" s="160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  <c r="Z887" s="160"/>
    </row>
    <row r="888" spans="1:26" ht="12.75">
      <c r="A888" s="160"/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  <c r="Z888" s="160"/>
    </row>
    <row r="889" spans="1:26" ht="12.75">
      <c r="A889" s="160"/>
      <c r="B889" s="160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  <c r="Z889" s="160"/>
    </row>
    <row r="890" spans="1:26" ht="12.75">
      <c r="A890" s="160"/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  <c r="Z890" s="160"/>
    </row>
    <row r="891" spans="1:26" ht="12.75">
      <c r="A891" s="160"/>
      <c r="B891" s="160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  <c r="Z891" s="160"/>
    </row>
    <row r="892" spans="1:26" ht="12.75">
      <c r="A892" s="160"/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  <c r="Z892" s="160"/>
    </row>
    <row r="893" spans="1:26" ht="12.75">
      <c r="A893" s="160"/>
      <c r="B893" s="160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  <c r="Z893" s="160"/>
    </row>
    <row r="894" spans="1:26" ht="12.75">
      <c r="A894" s="160"/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  <c r="Z894" s="160"/>
    </row>
    <row r="895" spans="1:26" ht="12.75">
      <c r="A895" s="160"/>
      <c r="B895" s="160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  <c r="Z895" s="160"/>
    </row>
    <row r="896" spans="1:26" ht="12.75">
      <c r="A896" s="160"/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  <c r="Z896" s="160"/>
    </row>
    <row r="897" spans="1:26" ht="12.75">
      <c r="A897" s="160"/>
      <c r="B897" s="160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  <c r="Z897" s="160"/>
    </row>
    <row r="898" spans="1:26" ht="12.75">
      <c r="A898" s="160"/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  <c r="Z898" s="160"/>
    </row>
    <row r="899" spans="1:26" ht="12.75">
      <c r="A899" s="160"/>
      <c r="B899" s="160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  <c r="Z899" s="160"/>
    </row>
    <row r="900" spans="1:26" ht="12.75">
      <c r="A900" s="160"/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  <c r="Z900" s="160"/>
    </row>
    <row r="901" spans="1:26" ht="12.75">
      <c r="A901" s="160"/>
      <c r="B901" s="160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  <c r="Z901" s="160"/>
    </row>
    <row r="902" spans="1:26" ht="12.75">
      <c r="A902" s="160"/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  <c r="Z902" s="160"/>
    </row>
    <row r="903" spans="1:26" ht="12.75">
      <c r="A903" s="160"/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  <c r="Z903" s="160"/>
    </row>
    <row r="904" spans="1:26" ht="12.75">
      <c r="A904" s="160"/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  <c r="Z904" s="160"/>
    </row>
    <row r="905" spans="1:26" ht="12.75">
      <c r="A905" s="160"/>
      <c r="B905" s="160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  <c r="Z905" s="160"/>
    </row>
    <row r="906" spans="1:26" ht="12.75">
      <c r="A906" s="160"/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</row>
    <row r="907" spans="1:26" ht="12.75">
      <c r="A907" s="160"/>
      <c r="B907" s="160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</row>
    <row r="908" spans="1:26" ht="12.75">
      <c r="A908" s="160"/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</row>
    <row r="909" spans="1:26" ht="12.75">
      <c r="A909" s="160"/>
      <c r="B909" s="160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</row>
  </sheetData>
  <mergeCells count="37">
    <mergeCell ref="A1:I1"/>
    <mergeCell ref="L3:L4"/>
    <mergeCell ref="M3:N3"/>
    <mergeCell ref="O3:P3"/>
    <mergeCell ref="A4:A5"/>
    <mergeCell ref="B4:B5"/>
    <mergeCell ref="L5:L7"/>
    <mergeCell ref="M5:M6"/>
    <mergeCell ref="A6:A7"/>
    <mergeCell ref="B6:B7"/>
    <mergeCell ref="A14:A15"/>
    <mergeCell ref="B14:B15"/>
    <mergeCell ref="A8:A9"/>
    <mergeCell ref="B8:B9"/>
    <mergeCell ref="L8:L9"/>
    <mergeCell ref="P8:P9"/>
    <mergeCell ref="A10:A11"/>
    <mergeCell ref="B10:B11"/>
    <mergeCell ref="A12:A13"/>
    <mergeCell ref="B12:B13"/>
    <mergeCell ref="M8:M9"/>
    <mergeCell ref="N8:N9"/>
    <mergeCell ref="O8:O9"/>
    <mergeCell ref="A16:A18"/>
    <mergeCell ref="B16:B18"/>
    <mergeCell ref="A19:A20"/>
    <mergeCell ref="B19:B20"/>
    <mergeCell ref="A21:A22"/>
    <mergeCell ref="B21:B22"/>
    <mergeCell ref="A29:A30"/>
    <mergeCell ref="B29:B30"/>
    <mergeCell ref="A23:A24"/>
    <mergeCell ref="B23:B24"/>
    <mergeCell ref="A25:A26"/>
    <mergeCell ref="B25:B26"/>
    <mergeCell ref="A27:A28"/>
    <mergeCell ref="B27:B28"/>
  </mergeCells>
  <printOptions horizontalCentered="1" verticalCentered="1"/>
  <pageMargins left="0" right="0" top="0" bottom="0" header="0.31496062992125984" footer="0.31496062992125984"/>
  <pageSetup paperSize="9" scale="78" orientation="landscape" verticalDpi="0" r:id="rId1"/>
  <rowBreaks count="2" manualBreakCount="2">
    <brk id="24" max="16383" man="1"/>
    <brk id="51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2"/>
  <sheetViews>
    <sheetView view="pageBreakPreview" zoomScale="90" zoomScaleNormal="100" zoomScaleSheetLayoutView="90" workbookViewId="0">
      <selection activeCell="B8" sqref="B8:B9"/>
    </sheetView>
  </sheetViews>
  <sheetFormatPr defaultRowHeight="12.75"/>
  <cols>
    <col min="1" max="1" width="17.5703125" style="191" customWidth="1"/>
    <col min="2" max="2" width="17.140625" style="191" customWidth="1"/>
    <col min="3" max="3" width="15.7109375" style="191" customWidth="1"/>
    <col min="4" max="4" width="16.5703125" style="191" customWidth="1"/>
    <col min="5" max="5" width="12.7109375" style="191" customWidth="1"/>
    <col min="6" max="16384" width="9.140625" style="191"/>
  </cols>
  <sheetData>
    <row r="2" spans="1:8" ht="21">
      <c r="A2" s="1018" t="s">
        <v>261</v>
      </c>
      <c r="B2" s="1018"/>
      <c r="C2" s="1018"/>
      <c r="D2" s="1018"/>
      <c r="E2" s="1018"/>
      <c r="F2" s="1018"/>
      <c r="G2" s="1018"/>
    </row>
    <row r="3" spans="1:8" ht="13.5" thickBot="1"/>
    <row r="4" spans="1:8" ht="17.25" thickTop="1" thickBot="1">
      <c r="A4" s="1019"/>
      <c r="B4" s="1021" t="s">
        <v>262</v>
      </c>
      <c r="C4" s="1022"/>
      <c r="D4" s="1021" t="s">
        <v>263</v>
      </c>
      <c r="E4" s="1022"/>
    </row>
    <row r="5" spans="1:8" ht="33" thickTop="1" thickBot="1">
      <c r="A5" s="1020"/>
      <c r="B5" s="192" t="s">
        <v>227</v>
      </c>
      <c r="C5" s="193" t="s">
        <v>264</v>
      </c>
      <c r="D5" s="192" t="s">
        <v>227</v>
      </c>
      <c r="E5" s="193" t="s">
        <v>264</v>
      </c>
    </row>
    <row r="6" spans="1:8" ht="28.5" customHeight="1" thickBot="1">
      <c r="A6" s="1023" t="s">
        <v>265</v>
      </c>
      <c r="B6" s="194" t="s">
        <v>266</v>
      </c>
      <c r="C6" s="195" t="s">
        <v>265</v>
      </c>
      <c r="D6" s="196" t="s">
        <v>266</v>
      </c>
      <c r="E6" s="197" t="s">
        <v>265</v>
      </c>
    </row>
    <row r="7" spans="1:8" ht="32.25" thickBot="1">
      <c r="A7" s="1024"/>
      <c r="B7" s="198" t="s">
        <v>267</v>
      </c>
      <c r="C7" s="199" t="s">
        <v>268</v>
      </c>
      <c r="D7" s="198" t="s">
        <v>267</v>
      </c>
      <c r="E7" s="199" t="s">
        <v>268</v>
      </c>
    </row>
    <row r="8" spans="1:8" ht="15.75" customHeight="1">
      <c r="A8" s="1025" t="s">
        <v>269</v>
      </c>
      <c r="B8" s="1028" t="s">
        <v>270</v>
      </c>
      <c r="C8" s="1030" t="s">
        <v>271</v>
      </c>
      <c r="D8" s="1032"/>
      <c r="E8" s="1034"/>
      <c r="H8" s="186" t="s">
        <v>272</v>
      </c>
    </row>
    <row r="9" spans="1:8" ht="13.5" thickBot="1">
      <c r="A9" s="1026"/>
      <c r="B9" s="1029"/>
      <c r="C9" s="1031"/>
      <c r="D9" s="1033"/>
      <c r="E9" s="1035"/>
    </row>
    <row r="10" spans="1:8" ht="16.5" thickBot="1">
      <c r="A10" s="1026"/>
      <c r="B10" s="200" t="s">
        <v>273</v>
      </c>
      <c r="C10" s="201" t="s">
        <v>253</v>
      </c>
      <c r="D10" s="200"/>
      <c r="E10" s="202"/>
    </row>
    <row r="11" spans="1:8" ht="17.25" thickTop="1" thickBot="1">
      <c r="A11" s="1027"/>
      <c r="B11" s="200" t="s">
        <v>274</v>
      </c>
      <c r="C11" s="201" t="s">
        <v>275</v>
      </c>
      <c r="D11" s="200" t="s">
        <v>274</v>
      </c>
      <c r="E11" s="202" t="s">
        <v>275</v>
      </c>
    </row>
    <row r="12" spans="1:8" ht="32.25" thickBot="1">
      <c r="A12" s="203" t="s">
        <v>276</v>
      </c>
      <c r="B12" s="204" t="s">
        <v>267</v>
      </c>
      <c r="C12" s="205" t="s">
        <v>277</v>
      </c>
      <c r="D12" s="204" t="s">
        <v>267</v>
      </c>
      <c r="E12" s="206" t="s">
        <v>277</v>
      </c>
    </row>
  </sheetData>
  <mergeCells count="10">
    <mergeCell ref="A8:A11"/>
    <mergeCell ref="B8:B9"/>
    <mergeCell ref="C8:C9"/>
    <mergeCell ref="D8:D9"/>
    <mergeCell ref="E8:E9"/>
    <mergeCell ref="A2:G2"/>
    <mergeCell ref="A4:A5"/>
    <mergeCell ref="B4:C4"/>
    <mergeCell ref="D4:E4"/>
    <mergeCell ref="A6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Титул РУП_Спец</vt:lpstr>
      <vt:lpstr>Базовая часть РУП_Спец</vt:lpstr>
      <vt:lpstr>Вариативная часть РУП_Спец</vt:lpstr>
      <vt:lpstr>Распред.дисц._Бак_Инж</vt:lpstr>
      <vt:lpstr>дисц.Информатика</vt:lpstr>
      <vt:lpstr>'Базовая часть РУП_Спец'!Заголовки_для_печати</vt:lpstr>
      <vt:lpstr>'Вариативная часть РУП_Спец'!Заголовки_для_печати</vt:lpstr>
      <vt:lpstr>'Базовая часть РУП_Спец'!Область_печати</vt:lpstr>
      <vt:lpstr>'Вариативная часть РУП_Спец'!Область_печати</vt:lpstr>
      <vt:lpstr>дисц.Информатика!Область_печати</vt:lpstr>
      <vt:lpstr>'Титул РУП_Спец'!Область_печати</vt:lpstr>
    </vt:vector>
  </TitlesOfParts>
  <Manager>Давлятов У.Р.</Manager>
  <Company>Кафедра "Автомобильный транспорт"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РУП 670200 "ЭТТМиК"для бакалавров</dc:title>
  <dc:creator>Дресвянников С.Ю.</dc:creator>
  <cp:lastModifiedBy>Nurgul</cp:lastModifiedBy>
  <cp:lastPrinted>2026-03-31T05:18:14Z</cp:lastPrinted>
  <dcterms:created xsi:type="dcterms:W3CDTF">1999-08-17T06:17:32Z</dcterms:created>
  <dcterms:modified xsi:type="dcterms:W3CDTF">2026-03-31T05:19:03Z</dcterms:modified>
</cp:coreProperties>
</file>