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 tabRatio="878"/>
  </bookViews>
  <sheets>
    <sheet name="Титул" sheetId="19" r:id="rId1"/>
    <sheet name="Базовая часть РУП маг" sheetId="7" r:id="rId2"/>
    <sheet name="ПГС" sheetId="20" r:id="rId3"/>
    <sheet name="ПЭАД" sheetId="21" r:id="rId4"/>
    <sheet name="ТНП" sheetId="22" r:id="rId5"/>
    <sheet name="ВВ" sheetId="23" r:id="rId6"/>
    <sheet name="СТСЭ" sheetId="24" r:id="rId7"/>
  </sheets>
  <definedNames>
    <definedName name="_xlnm.Print_Area" localSheetId="1">'Базовая часть РУП маг'!$A$1:$AG$48</definedName>
    <definedName name="_xlnm.Print_Area" localSheetId="5">ВВ!$E$11</definedName>
    <definedName name="_xlnm.Print_Area" localSheetId="2">ПГС!$A$1:$AG$37</definedName>
    <definedName name="_xlnm.Print_Area" localSheetId="3">ПЭАД!$B$41</definedName>
    <definedName name="_xlnm.Print_Area" localSheetId="6">СТСЭ!$F$6:$F$8</definedName>
    <definedName name="_xlnm.Print_Area" localSheetId="0">Титул!$A$1:$BH$38</definedName>
    <definedName name="_xlnm.Print_Area" localSheetId="4">ТНП!$AJ$14</definedName>
  </definedNames>
  <calcPr calcId="191029"/>
</workbook>
</file>

<file path=xl/calcChain.xml><?xml version="1.0" encoding="utf-8"?>
<calcChain xmlns="http://schemas.openxmlformats.org/spreadsheetml/2006/main">
  <c r="E28" i="24" l="1"/>
  <c r="J28" i="24" s="1"/>
  <c r="E26" i="24"/>
  <c r="J26" i="24" s="1"/>
  <c r="AD25" i="24"/>
  <c r="AD19" i="24" s="1"/>
  <c r="AA25" i="24"/>
  <c r="Z25" i="24"/>
  <c r="W25" i="24"/>
  <c r="V25" i="24"/>
  <c r="V19" i="24" s="1"/>
  <c r="S25" i="24"/>
  <c r="R25" i="24"/>
  <c r="R19" i="24" s="1"/>
  <c r="O25" i="24"/>
  <c r="O19" i="24" s="1"/>
  <c r="N25" i="24"/>
  <c r="K25" i="24"/>
  <c r="D25" i="24"/>
  <c r="D19" i="24" s="1"/>
  <c r="E24" i="24"/>
  <c r="J24" i="24" s="1"/>
  <c r="J23" i="24"/>
  <c r="E23" i="24"/>
  <c r="J22" i="24"/>
  <c r="E22" i="24"/>
  <c r="J21" i="24"/>
  <c r="E21" i="24"/>
  <c r="AD20" i="24"/>
  <c r="AA20" i="24"/>
  <c r="Z20" i="24"/>
  <c r="W20" i="24"/>
  <c r="W19" i="24" s="1"/>
  <c r="V20" i="24"/>
  <c r="S20" i="24"/>
  <c r="R20" i="24"/>
  <c r="O20" i="24"/>
  <c r="N20" i="24"/>
  <c r="K20" i="24"/>
  <c r="E20" i="24"/>
  <c r="D20" i="24"/>
  <c r="AA19" i="24"/>
  <c r="Z19" i="24"/>
  <c r="S19" i="24"/>
  <c r="N19" i="24"/>
  <c r="K19" i="24"/>
  <c r="E15" i="24"/>
  <c r="J15" i="24" s="1"/>
  <c r="AD14" i="24"/>
  <c r="AD10" i="24" s="1"/>
  <c r="AA14" i="24"/>
  <c r="AA10" i="24" s="1"/>
  <c r="Z14" i="24"/>
  <c r="W14" i="24"/>
  <c r="W10" i="24" s="1"/>
  <c r="V14" i="24"/>
  <c r="S14" i="24"/>
  <c r="R14" i="24"/>
  <c r="R10" i="24" s="1"/>
  <c r="O14" i="24"/>
  <c r="N14" i="24"/>
  <c r="N10" i="24" s="1"/>
  <c r="K14" i="24"/>
  <c r="F13" i="24"/>
  <c r="E13" i="24"/>
  <c r="J13" i="24" s="1"/>
  <c r="F12" i="24"/>
  <c r="E12" i="24"/>
  <c r="J12" i="24" s="1"/>
  <c r="J11" i="24" s="1"/>
  <c r="J10" i="24" s="1"/>
  <c r="N11" i="24"/>
  <c r="K11" i="24"/>
  <c r="F11" i="24"/>
  <c r="F10" i="24" s="1"/>
  <c r="D11" i="24"/>
  <c r="Z10" i="24"/>
  <c r="V10" i="24"/>
  <c r="S10" i="24"/>
  <c r="O10" i="24"/>
  <c r="K10" i="24"/>
  <c r="D10" i="24"/>
  <c r="E28" i="23"/>
  <c r="J28" i="23" s="1"/>
  <c r="J26" i="23"/>
  <c r="E26" i="23"/>
  <c r="AD25" i="23"/>
  <c r="AD19" i="23" s="1"/>
  <c r="AA25" i="23"/>
  <c r="AA19" i="23" s="1"/>
  <c r="Z25" i="23"/>
  <c r="Z19" i="23" s="1"/>
  <c r="W25" i="23"/>
  <c r="W19" i="23" s="1"/>
  <c r="V25" i="23"/>
  <c r="V19" i="23" s="1"/>
  <c r="S25" i="23"/>
  <c r="R25" i="23"/>
  <c r="O25" i="23"/>
  <c r="O19" i="23" s="1"/>
  <c r="N25" i="23"/>
  <c r="K25" i="23"/>
  <c r="E25" i="23"/>
  <c r="D25" i="23"/>
  <c r="E24" i="23"/>
  <c r="J24" i="23" s="1"/>
  <c r="J23" i="23"/>
  <c r="E23" i="23"/>
  <c r="E22" i="23"/>
  <c r="J22" i="23" s="1"/>
  <c r="J21" i="23"/>
  <c r="E21" i="23"/>
  <c r="AD20" i="23"/>
  <c r="AA20" i="23"/>
  <c r="Z20" i="23"/>
  <c r="W20" i="23"/>
  <c r="V20" i="23"/>
  <c r="S20" i="23"/>
  <c r="S19" i="23" s="1"/>
  <c r="R20" i="23"/>
  <c r="R19" i="23" s="1"/>
  <c r="O20" i="23"/>
  <c r="N20" i="23"/>
  <c r="N19" i="23" s="1"/>
  <c r="K20" i="23"/>
  <c r="K19" i="23" s="1"/>
  <c r="E20" i="23"/>
  <c r="E19" i="23" s="1"/>
  <c r="D20" i="23"/>
  <c r="D19" i="23"/>
  <c r="E15" i="23"/>
  <c r="J15" i="23" s="1"/>
  <c r="AD14" i="23"/>
  <c r="AD10" i="23" s="1"/>
  <c r="AA14" i="23"/>
  <c r="Z14" i="23"/>
  <c r="Z10" i="23" s="1"/>
  <c r="W14" i="23"/>
  <c r="W10" i="23" s="1"/>
  <c r="V14" i="23"/>
  <c r="V10" i="23" s="1"/>
  <c r="S14" i="23"/>
  <c r="S10" i="23" s="1"/>
  <c r="R14" i="23"/>
  <c r="R10" i="23" s="1"/>
  <c r="O14" i="23"/>
  <c r="O10" i="23" s="1"/>
  <c r="N14" i="23"/>
  <c r="N10" i="23" s="1"/>
  <c r="K14" i="23"/>
  <c r="K10" i="23" s="1"/>
  <c r="F13" i="23"/>
  <c r="E13" i="23"/>
  <c r="J13" i="23" s="1"/>
  <c r="F12" i="23"/>
  <c r="E12" i="23"/>
  <c r="J12" i="23" s="1"/>
  <c r="N11" i="23"/>
  <c r="K11" i="23"/>
  <c r="F11" i="23"/>
  <c r="F10" i="23" s="1"/>
  <c r="E11" i="23"/>
  <c r="D11" i="23"/>
  <c r="AA10" i="23"/>
  <c r="D10" i="23"/>
  <c r="E28" i="22"/>
  <c r="J28" i="22" s="1"/>
  <c r="J26" i="22"/>
  <c r="E26" i="22"/>
  <c r="AD25" i="22"/>
  <c r="AA25" i="22"/>
  <c r="Z25" i="22"/>
  <c r="W25" i="22"/>
  <c r="V25" i="22"/>
  <c r="S25" i="22"/>
  <c r="R25" i="22"/>
  <c r="R19" i="22" s="1"/>
  <c r="O25" i="22"/>
  <c r="N25" i="22"/>
  <c r="K25" i="22"/>
  <c r="K19" i="22" s="1"/>
  <c r="E25" i="22"/>
  <c r="D25" i="22"/>
  <c r="E24" i="22"/>
  <c r="J24" i="22" s="1"/>
  <c r="E23" i="22"/>
  <c r="J23" i="22" s="1"/>
  <c r="J22" i="22"/>
  <c r="E22" i="22"/>
  <c r="J21" i="22"/>
  <c r="E21" i="22"/>
  <c r="AD20" i="22"/>
  <c r="AA20" i="22"/>
  <c r="Z20" i="22"/>
  <c r="Z19" i="22" s="1"/>
  <c r="W20" i="22"/>
  <c r="V20" i="22"/>
  <c r="S20" i="22"/>
  <c r="R20" i="22"/>
  <c r="O20" i="22"/>
  <c r="N20" i="22"/>
  <c r="K20" i="22"/>
  <c r="E20" i="22"/>
  <c r="E19" i="22" s="1"/>
  <c r="D20" i="22"/>
  <c r="AD19" i="22"/>
  <c r="AA19" i="22"/>
  <c r="W19" i="22"/>
  <c r="V19" i="22"/>
  <c r="S19" i="22"/>
  <c r="O19" i="22"/>
  <c r="N19" i="22"/>
  <c r="D19" i="22"/>
  <c r="E15" i="22"/>
  <c r="J15" i="22" s="1"/>
  <c r="AD14" i="22"/>
  <c r="AD10" i="22" s="1"/>
  <c r="AA14" i="22"/>
  <c r="Z14" i="22"/>
  <c r="W14" i="22"/>
  <c r="V14" i="22"/>
  <c r="S14" i="22"/>
  <c r="R14" i="22"/>
  <c r="O14" i="22"/>
  <c r="N14" i="22"/>
  <c r="N10" i="22" s="1"/>
  <c r="K14" i="22"/>
  <c r="F13" i="22"/>
  <c r="J13" i="22" s="1"/>
  <c r="E13" i="22"/>
  <c r="F12" i="22"/>
  <c r="J12" i="22" s="1"/>
  <c r="J11" i="22" s="1"/>
  <c r="J10" i="22" s="1"/>
  <c r="E12" i="22"/>
  <c r="E11" i="22" s="1"/>
  <c r="N11" i="22"/>
  <c r="K11" i="22"/>
  <c r="D11" i="22"/>
  <c r="AA10" i="22"/>
  <c r="Z10" i="22"/>
  <c r="W10" i="22"/>
  <c r="V10" i="22"/>
  <c r="S10" i="22"/>
  <c r="R10" i="22"/>
  <c r="O10" i="22"/>
  <c r="K10" i="22"/>
  <c r="D10" i="22"/>
  <c r="E28" i="21"/>
  <c r="J28" i="21" s="1"/>
  <c r="J26" i="21"/>
  <c r="E26" i="21"/>
  <c r="AD25" i="21"/>
  <c r="AA25" i="21"/>
  <c r="Z25" i="21"/>
  <c r="W25" i="21"/>
  <c r="V25" i="21"/>
  <c r="S25" i="21"/>
  <c r="R25" i="21"/>
  <c r="R19" i="21" s="1"/>
  <c r="O25" i="21"/>
  <c r="N25" i="21"/>
  <c r="K25" i="21"/>
  <c r="K19" i="21" s="1"/>
  <c r="E25" i="21"/>
  <c r="E19" i="21" s="1"/>
  <c r="D25" i="21"/>
  <c r="D19" i="21" s="1"/>
  <c r="E24" i="21"/>
  <c r="J24" i="21" s="1"/>
  <c r="E23" i="21"/>
  <c r="J23" i="21" s="1"/>
  <c r="J22" i="21"/>
  <c r="E22" i="21"/>
  <c r="J21" i="21"/>
  <c r="E21" i="21"/>
  <c r="AD20" i="21"/>
  <c r="AA20" i="21"/>
  <c r="Z20" i="21"/>
  <c r="Z19" i="21" s="1"/>
  <c r="W20" i="21"/>
  <c r="V20" i="21"/>
  <c r="S20" i="21"/>
  <c r="R20" i="21"/>
  <c r="O20" i="21"/>
  <c r="N20" i="21"/>
  <c r="N19" i="21" s="1"/>
  <c r="K20" i="21"/>
  <c r="E20" i="21"/>
  <c r="D20" i="21"/>
  <c r="AD19" i="21"/>
  <c r="AA19" i="21"/>
  <c r="W19" i="21"/>
  <c r="V19" i="21"/>
  <c r="S19" i="21"/>
  <c r="O19" i="21"/>
  <c r="E15" i="21"/>
  <c r="J15" i="21" s="1"/>
  <c r="AD14" i="21"/>
  <c r="AD10" i="21" s="1"/>
  <c r="AA14" i="21"/>
  <c r="Z14" i="21"/>
  <c r="W14" i="21"/>
  <c r="V14" i="21"/>
  <c r="S14" i="21"/>
  <c r="R14" i="21"/>
  <c r="R10" i="21" s="1"/>
  <c r="O14" i="21"/>
  <c r="N14" i="21"/>
  <c r="N10" i="21" s="1"/>
  <c r="K14" i="21"/>
  <c r="F13" i="21"/>
  <c r="F11" i="21" s="1"/>
  <c r="F10" i="21" s="1"/>
  <c r="E13" i="21"/>
  <c r="J13" i="21" s="1"/>
  <c r="F12" i="21"/>
  <c r="J12" i="21" s="1"/>
  <c r="E12" i="21"/>
  <c r="E11" i="21" s="1"/>
  <c r="N11" i="21"/>
  <c r="K11" i="21"/>
  <c r="D11" i="21"/>
  <c r="AA10" i="21"/>
  <c r="Z10" i="21"/>
  <c r="W10" i="21"/>
  <c r="V10" i="21"/>
  <c r="S10" i="21"/>
  <c r="O10" i="21"/>
  <c r="K10" i="21"/>
  <c r="D10" i="21"/>
  <c r="E11" i="24" l="1"/>
  <c r="E25" i="24"/>
  <c r="E19" i="24" s="1"/>
  <c r="E14" i="24"/>
  <c r="J11" i="23"/>
  <c r="J10" i="23" s="1"/>
  <c r="E14" i="23"/>
  <c r="E10" i="23" s="1"/>
  <c r="E10" i="22"/>
  <c r="F11" i="22"/>
  <c r="F10" i="22" s="1"/>
  <c r="E14" i="22"/>
  <c r="J11" i="21"/>
  <c r="J10" i="21" s="1"/>
  <c r="E14" i="21"/>
  <c r="E10" i="21" s="1"/>
  <c r="E10" i="24" l="1"/>
  <c r="AD25" i="20" l="1"/>
  <c r="AA25" i="20"/>
  <c r="AD20" i="20"/>
  <c r="AD19" i="20" s="1"/>
  <c r="AD19" i="7" s="1"/>
  <c r="AD20" i="7" s="1"/>
  <c r="AA20" i="20"/>
  <c r="AD14" i="20"/>
  <c r="AA14" i="20"/>
  <c r="AA10" i="20" s="1"/>
  <c r="AA11" i="7" s="1"/>
  <c r="AA12" i="7" s="1"/>
  <c r="AD10" i="20"/>
  <c r="AD14" i="7"/>
  <c r="AA14" i="7"/>
  <c r="AD11" i="7"/>
  <c r="AD12" i="7" s="1"/>
  <c r="AD7" i="7"/>
  <c r="AA7" i="7"/>
  <c r="AA19" i="20" l="1"/>
  <c r="AA19" i="7" s="1"/>
  <c r="AA20" i="7" s="1"/>
  <c r="AA24" i="7" s="1"/>
  <c r="AD24" i="7"/>
  <c r="BB29" i="19" l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E22" i="20"/>
  <c r="J11" i="20" l="1"/>
  <c r="J22" i="20"/>
  <c r="Z25" i="20"/>
  <c r="E23" i="20" l="1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F9" i="7" l="1"/>
  <c r="F10" i="7"/>
  <c r="E9" i="7"/>
  <c r="E10" i="7"/>
  <c r="E8" i="7"/>
  <c r="BH30" i="19"/>
  <c r="BG30" i="19"/>
  <c r="BF30" i="19"/>
  <c r="BE30" i="19"/>
  <c r="BD30" i="19"/>
  <c r="BC30" i="19"/>
  <c r="BB28" i="19"/>
  <c r="BB27" i="19"/>
  <c r="F8" i="7" l="1"/>
  <c r="E7" i="7"/>
  <c r="J10" i="7"/>
  <c r="J9" i="7"/>
  <c r="E11" i="7"/>
  <c r="BB30" i="19"/>
  <c r="J8" i="7" l="1"/>
  <c r="E12" i="7"/>
  <c r="E24" i="7" l="1"/>
  <c r="E23" i="7"/>
</calcChain>
</file>

<file path=xl/sharedStrings.xml><?xml version="1.0" encoding="utf-8"?>
<sst xmlns="http://schemas.openxmlformats.org/spreadsheetml/2006/main" count="814" uniqueCount="275">
  <si>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</si>
  <si>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</si>
  <si>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</si>
  <si>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</si>
  <si>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</si>
  <si>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</si>
  <si>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</si>
  <si>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</si>
  <si>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</si>
  <si>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</si>
  <si>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</si>
  <si>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</si>
  <si>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</si>
  <si>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</si>
  <si>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</si>
  <si>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</si>
  <si>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</si>
  <si>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</si>
  <si>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</si>
  <si>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</si>
  <si>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</si>
  <si>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</si>
  <si>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</si>
  <si>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</si>
  <si>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</si>
  <si>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</si>
  <si>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</si>
  <si>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</si>
  <si>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</si>
  <si>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</si>
  <si>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</si>
  <si>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</si>
  <si>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</si>
  <si>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</si>
  <si>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</si>
  <si>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</si>
  <si>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</si>
  <si>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</si>
  <si>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</si>
  <si>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</si>
  <si>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</si>
  <si>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</si>
  <si>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</si>
  <si>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</si>
  <si>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</si>
  <si>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</si>
  <si>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</si>
  <si>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</si>
  <si>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</si>
  <si>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</si>
  <si>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</si>
  <si>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</si>
  <si>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</si>
  <si>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</si>
  <si>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</si>
  <si>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</si>
  <si>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</si>
  <si>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</si>
  <si>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</si>
  <si>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</si>
  <si>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</si>
  <si>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</si>
  <si>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</si>
  <si>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</si>
  <si>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</si>
  <si>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</si>
  <si>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</si>
  <si>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</si>
  <si>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</si>
  <si>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</si>
  <si>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</si>
  <si>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</si>
  <si>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</si>
  <si>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</si>
  <si>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</si>
  <si>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</si>
  <si>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</si>
  <si>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</si>
  <si>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</si>
  <si>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</si>
  <si>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</si>
  <si>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</si>
  <si>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</si>
  <si>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</si>
  <si>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</si>
  <si>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</si>
  <si>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</si>
  <si>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</si>
  <si>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</si>
  <si>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</si>
  <si>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</si>
  <si>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</si>
  <si>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</si>
  <si>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</si>
  <si>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</si>
  <si>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</si>
  <si>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</si>
  <si>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</si>
  <si>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</si>
  <si>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</si>
  <si>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</si>
  <si>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</si>
  <si>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</si>
  <si>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</si>
  <si>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</si>
  <si>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</si>
  <si>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</si>
  <si>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</si>
  <si>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</si>
  <si>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</si>
  <si>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</si>
  <si>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</si>
  <si>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</si>
  <si>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</si>
  <si>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</si>
  <si>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</si>
  <si>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</si>
  <si>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</si>
  <si>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</si>
  <si>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</si>
  <si>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</si>
  <si>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</si>
  <si>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</si>
  <si>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</si>
  <si>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</si>
  <si>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</si>
  <si>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</si>
  <si>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</si>
  <si>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</si>
  <si>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Б1.2.4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</si>
  <si>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</si>
  <si>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</si>
  <si>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</si>
  <si>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</si>
  <si>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</si>
  <si>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</si>
  <si>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</si>
  <si>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</si>
  <si>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</si>
  <si>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</si>
  <si>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</si>
  <si>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</si>
  <si>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</si>
  <si>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</si>
  <si>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</si>
  <si>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</si>
  <si>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>Планирование, организация эксперимента и обработка экспериментальных данных</t>
    </r>
    <r>
      <rPr>
        <sz val="14"/>
        <rFont val="Times New Roman"/>
        <family val="1"/>
        <charset val="204"/>
      </rPr>
      <t xml:space="preserve"> / Planning, organization of the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</si>
  <si>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psychology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</si>
  <si>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</si>
  <si>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</si>
  <si>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</si>
  <si>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Техникалык чет тили / Технический иностранный язык / Technical foreign language</t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</si>
  <si>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</si>
  <si>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</si>
  <si>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</si>
  <si>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</si>
  <si>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</si>
  <si>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</si>
  <si>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</si>
  <si>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</si>
  <si>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</si>
  <si>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</si>
  <si>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</si>
  <si>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</si>
  <si>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</si>
  <si>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</si>
  <si>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</si>
  <si>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</si>
  <si>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</si>
  <si>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</si>
  <si>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</si>
  <si>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</si>
  <si>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</si>
  <si>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</si>
  <si>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</si>
  <si>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2,5 жыл / 2,5 года / 2,5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</si>
  <si>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</si>
  <si>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</si>
  <si>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</si>
  <si>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r>
      <t xml:space="preserve">Pedagogical practice </t>
    </r>
    <r>
      <rPr>
        <i/>
        <sz val="9"/>
        <rFont val="Times New Roman"/>
        <family val="1"/>
        <charset val="204"/>
      </rPr>
      <t>(совмещена с самостоятельным обучением)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</si>
  <si>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</si>
  <si>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 xml:space="preserve">Педагогикалык практика / </t>
    </r>
    <r>
      <rPr>
        <b/>
        <sz val="9"/>
        <rFont val="Times New Roman"/>
        <family val="1"/>
        <charset val="204"/>
      </rPr>
      <t>Педагогическая практика</t>
    </r>
    <r>
      <rPr>
        <sz val="9"/>
        <rFont val="Times New Roman"/>
        <family val="1"/>
        <charset val="204"/>
      </rPr>
      <t xml:space="preserve"> / </t>
    </r>
  </si>
  <si>
    <r>
      <t xml:space="preserve">Илимий изилдөө практикасы / </t>
    </r>
    <r>
      <rPr>
        <b/>
        <sz val="9"/>
        <rFont val="Times New Roman"/>
        <family val="1"/>
        <charset val="204"/>
      </rPr>
      <t xml:space="preserve">Научно-исследовательская </t>
    </r>
  </si>
  <si>
    <r>
      <rPr>
        <b/>
        <sz val="9"/>
        <rFont val="Times New Roman"/>
        <family val="1"/>
        <charset val="204"/>
      </rPr>
      <t>практика</t>
    </r>
    <r>
      <rPr>
        <sz val="9"/>
        <rFont val="Times New Roman"/>
        <family val="1"/>
        <charset val="204"/>
      </rPr>
      <t xml:space="preserve"> / Research practice</t>
    </r>
    <r>
      <rPr>
        <i/>
        <sz val="9"/>
        <rFont val="Times New Roman"/>
        <family val="1"/>
        <charset val="204"/>
      </rPr>
      <t xml:space="preserve"> (совмещена с самостоятельным обучением)</t>
    </r>
  </si>
  <si>
    <r>
      <t xml:space="preserve">МД аткаруу / </t>
    </r>
    <r>
      <rPr>
        <b/>
        <sz val="9"/>
        <rFont val="Times New Roman"/>
        <family val="1"/>
        <charset val="204"/>
      </rPr>
      <t>Выполнение МД</t>
    </r>
    <r>
      <rPr>
        <sz val="9"/>
        <rFont val="Times New Roman"/>
        <family val="1"/>
        <charset val="204"/>
      </rPr>
      <t xml:space="preserve"> / Execution of MD</t>
    </r>
  </si>
  <si>
    <r>
      <t xml:space="preserve">МД коргоо / </t>
    </r>
    <r>
      <rPr>
        <b/>
        <sz val="9"/>
        <rFont val="Times New Roman"/>
        <family val="1"/>
        <charset val="204"/>
      </rPr>
      <t>Защита МД</t>
    </r>
    <r>
      <rPr>
        <sz val="9"/>
        <rFont val="Times New Roman"/>
        <family val="1"/>
        <charset val="204"/>
      </rPr>
      <t xml:space="preserve"> / Рrotection of MD</t>
    </r>
  </si>
  <si>
    <t>өз алдынча окутуу /самостоят. обуч./ independent education</t>
  </si>
  <si>
    <t>Окутуунун 3-ж./  3-й г. обуч./  3nd year of study</t>
  </si>
  <si>
    <t xml:space="preserve">1 сем/sem (КС/ОС/AS) </t>
  </si>
  <si>
    <t>2 сем/sem (ЖС/ВС/SS)</t>
  </si>
  <si>
    <t xml:space="preserve">3 сем/sem (КС/ОС/AS) </t>
  </si>
  <si>
    <t>4 сем/sem (ЖС/ВС/SS)</t>
  </si>
  <si>
    <t xml:space="preserve">5 сем/sem (КС/ОС/AS) </t>
  </si>
  <si>
    <r>
      <t>750500 - Курулуш/</t>
    </r>
    <r>
      <rPr>
        <b/>
        <sz val="11"/>
        <rFont val="Times New Roman"/>
        <family val="1"/>
        <charset val="204"/>
      </rPr>
      <t>Строительство</t>
    </r>
    <r>
      <rPr>
        <sz val="11"/>
        <rFont val="Times New Roman"/>
        <family val="1"/>
        <charset val="204"/>
      </rPr>
      <t>/Civil Engineering</t>
    </r>
  </si>
  <si>
    <t>Вып. кафедра</t>
  </si>
  <si>
    <r>
      <t>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</si>
  <si>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t>Строймех и ГТС</t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</si>
  <si>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</si>
  <si>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t>АЖДМТ</t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</si>
  <si>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 xml:space="preserve">/Normative legal acts in construction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(KG, KZ, EU, US, RU)</t>
    </r>
  </si>
  <si>
    <t>ПВЗСС</t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</si>
  <si>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</si>
  <si>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 xml:space="preserve">СКЗС </t>
  </si>
  <si>
    <r>
      <t>Магистрдик диссертацияны даярдоо/</t>
    </r>
    <r>
      <rPr>
        <b/>
        <sz val="14"/>
        <rFont val="Times New Roman"/>
        <family val="1"/>
        <charset val="204"/>
      </rPr>
      <t>Выполнение магистерской диссертации</t>
    </r>
    <r>
      <rPr>
        <sz val="14"/>
        <rFont val="Times New Roman"/>
        <family val="1"/>
        <charset val="204"/>
      </rPr>
      <t>/Completion of a master's thesis</t>
    </r>
  </si>
  <si>
    <t>"Курулуш" багытынын башчысы / Руководитель направления "Строительство"/ Head of EP "Construction"  _________  Bolotbek,T./Болотбек, Т.</t>
  </si>
  <si>
    <t>ОУКтун төрайымы / Председатель УМК / The chairman of the ECM_________ Нышанбаева А.Б./Nyshanbaeva, A.B.</t>
  </si>
  <si>
    <t>ОБ башчысы / Начальник УУ / Head of ED_____________Дыканалиев К.М./Dykanaliev, K. M.</t>
  </si>
  <si>
    <r>
      <t>ПРОГРАММА / ПРОГРАММА / PROGRAMM: 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  <r>
      <rPr>
        <sz val="18"/>
        <rFont val="Times New Roman"/>
        <family val="1"/>
        <charset val="204"/>
      </rPr>
      <t>/Civil Engineering</t>
    </r>
  </si>
  <si>
    <r>
      <t>Курулуш механика боюнча атайын курс/</t>
    </r>
    <r>
      <rPr>
        <b/>
        <sz val="14"/>
        <rFont val="Times New Roman"/>
        <family val="1"/>
        <charset val="204"/>
      </rPr>
      <t>Специальный курс строительной механики</t>
    </r>
    <r>
      <rPr>
        <sz val="14"/>
        <rFont val="Times New Roman"/>
        <family val="1"/>
        <charset val="204"/>
      </rPr>
      <t>/Special Course in Structural Mechanics</t>
    </r>
  </si>
  <si>
    <r>
      <t>Чектүү элементтер ыкмасы (FEM) менен курулуш конструкцияларынын структуралык анализи/</t>
    </r>
    <r>
      <rPr>
        <b/>
        <sz val="14"/>
        <rFont val="Times New Roman"/>
        <family val="1"/>
        <charset val="204"/>
      </rPr>
      <t>Структурный анализ строительных конструкций методом конечных элементов (МКЭ)</t>
    </r>
    <r>
      <rPr>
        <sz val="14"/>
        <rFont val="Times New Roman"/>
        <family val="1"/>
        <charset val="204"/>
      </rPr>
      <t>/Structural analysis of building structures by the finite element method (FEM)</t>
    </r>
  </si>
  <si>
    <r>
      <t>Курулуш конструкцияларын эсептөөнүн сандык ыкмалары/</t>
    </r>
    <r>
      <rPr>
        <b/>
        <sz val="14"/>
        <rFont val="Times New Roman"/>
        <family val="1"/>
        <charset val="204"/>
      </rPr>
      <t>Численные методы расчета строительных конструкций</t>
    </r>
    <r>
      <rPr>
        <sz val="14"/>
        <rFont val="Times New Roman"/>
        <family val="1"/>
        <charset val="204"/>
      </rPr>
      <t>/Numerical methods for calculating building structures</t>
    </r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</si>
  <si>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</si>
  <si>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t>СКЗС</t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</si>
  <si>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</si>
  <si>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</si>
  <si>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</si>
  <si>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</si>
  <si>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</si>
  <si>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</si>
  <si>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</si>
  <si>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"ККИК" кафедрасынын башчысы / Заведующий кафедрой "СКЗС"/ The head of Department "CE"  ____ Bolotbek, T./Болотбек, Т.</t>
  </si>
  <si>
    <r>
      <t xml:space="preserve">Магистрдик диссертацияны жактоо / </t>
    </r>
    <r>
      <rPr>
        <b/>
        <sz val="14"/>
        <rFont val="Times New Roman"/>
        <family val="1"/>
        <charset val="204"/>
      </rPr>
      <t>Защита магистерской диссертации</t>
    </r>
    <r>
      <rPr>
        <sz val="14"/>
        <rFont val="Times New Roman"/>
        <family val="1"/>
        <charset val="204"/>
      </rPr>
      <t xml:space="preserve"> / Defense of a master's dissertation</t>
    </r>
  </si>
  <si>
    <r>
      <t>1. Жарандык жана өнөр жай курулуш/</t>
    </r>
    <r>
      <rPr>
        <b/>
        <sz val="10"/>
        <rFont val="Times New Roman"/>
        <family val="1"/>
        <charset val="204"/>
      </rPr>
      <t>Промышленное и гражданское строительство</t>
    </r>
    <r>
      <rPr>
        <sz val="10"/>
        <rFont val="Times New Roman"/>
        <family val="1"/>
        <charset val="204"/>
      </rPr>
      <t>/Civil Engineering</t>
    </r>
  </si>
  <si>
    <r>
      <t>2. Автомобил жолдорун долбоорлоо, куруу жана эксплуатациялоо/</t>
    </r>
    <r>
      <rPr>
        <b/>
        <sz val="10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10"/>
        <rFont val="Times New Roman"/>
        <family val="1"/>
        <charset val="204"/>
      </rPr>
      <t>/Design, construction and operation of vehicle roads</t>
    </r>
  </si>
  <si>
    <r>
      <t>3. Калктуу пункттарды жана ишканаларды жылуулук жана газ менен камсыз кылуу/</t>
    </r>
    <r>
      <rPr>
        <b/>
        <sz val="10"/>
        <rFont val="Times New Roman"/>
        <family val="1"/>
        <charset val="204"/>
      </rPr>
      <t>Теплогазоснабжение населенных пунктов и предприятий</t>
    </r>
    <r>
      <rPr>
        <sz val="10"/>
        <rFont val="Times New Roman"/>
        <family val="1"/>
        <charset val="204"/>
      </rPr>
      <t>/Heat and gas supply of settlements and enterprises</t>
    </r>
  </si>
  <si>
    <r>
      <t>4. Шаарларды жана өнөр жай ишканаларын суу менен жабдуу жана суу агызуу/</t>
    </r>
    <r>
      <rPr>
        <b/>
        <sz val="10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10"/>
        <rFont val="Times New Roman"/>
        <family val="1"/>
        <charset val="204"/>
      </rPr>
      <t>/Water supply and sanitation of cities and industrial enterprises</t>
    </r>
  </si>
  <si>
    <r>
      <t>5. Кыймылсыз мүлк объектилеринин соттук, курулуш-техникалык жана нарктык экспертизасы/</t>
    </r>
    <r>
      <rPr>
        <b/>
        <sz val="10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10"/>
        <rFont val="Times New Roman"/>
        <family val="1"/>
        <charset val="204"/>
      </rPr>
      <t>/Judicial, construction and technical and cost expertise of real estate objects</t>
    </r>
  </si>
  <si>
    <r>
      <t>ПРОГРАММА / ПРОГРАММА / PROGRAMM: 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18"/>
        <rFont val="Times New Roman"/>
        <family val="1"/>
        <charset val="204"/>
      </rPr>
      <t>/Design, construction and operation of vehicle roads</t>
    </r>
  </si>
  <si>
    <t xml:space="preserve">2-тиркеме/Прил. 2/Annex 2 - 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</si>
  <si>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</si>
  <si>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t>АиЖД,МТ</t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</si>
  <si>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</si>
  <si>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</si>
  <si>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</si>
  <si>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</si>
  <si>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</si>
  <si>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</si>
  <si>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</si>
  <si>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>"АТЖКТ" кафедрасынын башчысы / Заведующий кафедрой "АЖДМТ"/ The head of Department "RRBT"  ________ Курбанбаев А.Б./Kurbanbaev, A.B.</t>
  </si>
  <si>
    <t xml:space="preserve">3-тиркеме/Прил. 3/Annex 3 - </t>
  </si>
  <si>
    <r>
      <t>ПРОГРАММА / ПРОГРАММА / PROGRAMM: Калктуу пункттарды жана ишканаларды жылуулук жана газ менен камсыздоо/</t>
    </r>
    <r>
      <rPr>
        <b/>
        <sz val="18"/>
        <rFont val="Times New Roman"/>
        <family val="1"/>
        <charset val="204"/>
      </rPr>
      <t>Теплогазоснабжение населенных пунктов и предприятий</t>
    </r>
    <r>
      <rPr>
        <sz val="18"/>
        <rFont val="Times New Roman"/>
        <family val="1"/>
        <charset val="204"/>
      </rPr>
      <t>/Heat and gas supply of settlements and enterprises</t>
    </r>
  </si>
  <si>
    <t>"ЖГКЖ" кафедрасынын башчысы / Заведующий кафедрой "ТВ"/ The head of Department "HGSV"________Абдылдаева А.М.Abdyldaeva, A.M.</t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</si>
  <si>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</si>
  <si>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t>ТВ</t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</si>
  <si>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 xml:space="preserve">Теплогазоснабжение района  и промышленных предприятий </t>
    </r>
    <r>
      <rPr>
        <sz val="14"/>
        <rFont val="Times New Roman"/>
        <family val="1"/>
        <charset val="204"/>
      </rPr>
      <t xml:space="preserve">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</si>
  <si>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</si>
  <si>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rPr>
        <sz val="14"/>
        <rFont val="Times New Roman"/>
        <family val="1"/>
        <charset val="204"/>
      </rP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</si>
  <si>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</si>
  <si>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 xml:space="preserve">Энергоэффективность систем теплоснабжения и изменение климата </t>
    </r>
    <r>
      <rPr>
        <sz val="14"/>
        <rFont val="Times New Roman"/>
        <family val="1"/>
        <charset val="204"/>
      </rPr>
      <t xml:space="preserve">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</si>
  <si>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</si>
  <si>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</si>
  <si>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t xml:space="preserve">4-тиркеме/Прил. 4/Annex 4 - </t>
  </si>
  <si>
    <r>
      <t>ПРОГРАММА / ПРОГРАММА / PROGRAMM: Шаарларды жана өнөр жай ишканаларын суу менен жабдуу жана суу агызуу/</t>
    </r>
    <r>
      <rPr>
        <b/>
        <sz val="18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18"/>
        <rFont val="Times New Roman"/>
        <family val="1"/>
        <charset val="204"/>
      </rPr>
      <t>/Water supply and sanitation of cities and industrial enterprises</t>
    </r>
  </si>
  <si>
    <t>"СКСА" кафедрасынын башчысы/Заведующий кафедрой "ВВ"/The head of Department "Water supply and Sewerage"  ________ Каримов Т.Х./Karimov, T.H.</t>
  </si>
  <si>
    <r>
      <t xml:space="preserve">Табигый сууларды тазалоо үчүн тутумдар жана курулуштар / </t>
    </r>
    <r>
      <rPr>
        <b/>
        <sz val="14"/>
        <color theme="1"/>
        <rFont val="Times New Roman"/>
        <family val="1"/>
        <charset val="204"/>
      </rPr>
      <t>Системы и сооружения очистки природных вод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/ Systems and facilities for natural water treatment</t>
    </r>
  </si>
  <si>
    <t>ВВ</t>
  </si>
  <si>
    <r>
      <t>Саркынды сууларды агызуу үчүн тутумдар жана түзүлүштөр /</t>
    </r>
    <r>
      <rPr>
        <b/>
        <sz val="14"/>
        <color theme="1"/>
        <rFont val="Times New Roman"/>
        <family val="1"/>
        <charset val="204"/>
      </rPr>
      <t xml:space="preserve"> Системы и сооружения отведения сточных вод / </t>
    </r>
    <r>
      <rPr>
        <sz val="14"/>
        <color theme="1"/>
        <rFont val="Times New Roman"/>
        <family val="1"/>
        <charset val="204"/>
      </rPr>
      <t>Systems and facilities for wastewater disposal</t>
    </r>
  </si>
  <si>
    <r>
      <t xml:space="preserve">Суу менен камсыздоо жана агызуу системаларынын жана курулуштарынын долбоорлорунун техникалык экспертизасы / </t>
    </r>
    <r>
      <rPr>
        <b/>
        <sz val="14"/>
        <rFont val="Times New Roman"/>
        <family val="1"/>
        <charset val="204"/>
      </rPr>
      <t xml:space="preserve">Техническая экспертиза проектов систем и сооружении водоснабжения и водоотведения / </t>
    </r>
    <r>
      <rPr>
        <sz val="14"/>
        <rFont val="Times New Roman"/>
        <family val="1"/>
        <charset val="204"/>
      </rPr>
      <t>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</si>
  <si>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 xml:space="preserve">Моделирование систем водоснабжения и водоотведения / </t>
    </r>
    <r>
      <rPr>
        <sz val="14"/>
        <rFont val="Times New Roman"/>
        <family val="1"/>
        <charset val="204"/>
      </rPr>
      <t>Modeling of water supply and sanitation systems</t>
    </r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</si>
  <si>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</si>
  <si>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>Суу менен камсыздоо жана бөлүштүрүү системалары</t>
    </r>
    <r>
      <rPr>
        <b/>
        <sz val="14"/>
        <rFont val="Times New Roman"/>
        <family val="1"/>
        <charset val="204"/>
      </rPr>
      <t xml:space="preserve"> / 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</si>
  <si>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rPr>
        <sz val="14"/>
        <color theme="1"/>
        <rFont val="Times New Roman"/>
        <family val="1"/>
        <charset val="204"/>
      </rPr>
      <t xml:space="preserve">Суу менен камсыздоо жана сууларды агызуу үчүн түтүк тутумдары жана курулуштары </t>
    </r>
    <r>
      <rPr>
        <b/>
        <sz val="14"/>
        <color theme="1"/>
        <rFont val="Times New Roman"/>
        <family val="1"/>
        <charset val="204"/>
      </rPr>
      <t xml:space="preserve">/ Трубопроводные системы и сооружения водоснабжения и водоотведения / </t>
    </r>
    <r>
      <rPr>
        <sz val="14"/>
        <color theme="1"/>
        <rFont val="Times New Roman"/>
        <family val="1"/>
        <charset val="204"/>
      </rPr>
      <t>Pipeline systems and facilities for water supply and sanitation</t>
    </r>
  </si>
  <si>
    <r>
      <rPr>
        <sz val="14"/>
        <color theme="1"/>
        <rFont val="Times New Roman"/>
        <family val="1"/>
        <charset val="204"/>
      </rPr>
      <t>Түтүк тутумдарын жана курулмаларын долбоорлоонун теориялык негиздери жана методдору</t>
    </r>
    <r>
      <rPr>
        <b/>
        <sz val="14"/>
        <color theme="1"/>
        <rFont val="Times New Roman"/>
        <family val="1"/>
        <charset val="204"/>
      </rPr>
      <t xml:space="preserve"> /  Теоретические основы и методы проектирования трубопроводных систем и сооружений</t>
    </r>
    <r>
      <rPr>
        <sz val="14"/>
        <color theme="1"/>
        <rFont val="Times New Roman"/>
        <family val="1"/>
        <charset val="204"/>
      </rPr>
      <t xml:space="preserve"> / Theoretical foundations and methods for designing pipeline systems and structures</t>
    </r>
  </si>
  <si>
    <t xml:space="preserve">5-тиркеме/Прил. 5/Annex 5 - </t>
  </si>
  <si>
    <r>
      <t>ПРОГРАММА / ПРОГРАММА / PROGRAMM: Кыймылсыз мүлк объектилеринин соттук, курулуш-техникалык жана нарктык экспертизасы/</t>
    </r>
    <r>
      <rPr>
        <b/>
        <sz val="18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18"/>
        <rFont val="Times New Roman"/>
        <family val="1"/>
        <charset val="204"/>
      </rPr>
      <t xml:space="preserve">/Judicial, construction and objectstechnical and cost expertise of real estate </t>
    </r>
  </si>
  <si>
    <t>"КМЧӨЭ " кафедрасынын башчысы/Заведующий кафедрой "ПЭСМИК"/The head of Department " PEBMPS "_______Болотов Т.Т./Bolotov, T.</t>
  </si>
  <si>
    <r>
      <t>Соттук экспертизанын жалпы теориясы/</t>
    </r>
    <r>
      <rPr>
        <b/>
        <sz val="14"/>
        <rFont val="Times New Roman"/>
        <family val="1"/>
        <charset val="204"/>
      </rPr>
      <t>Общая теория судебной экспертизы</t>
    </r>
    <r>
      <rPr>
        <sz val="14"/>
        <rFont val="Times New Roman"/>
        <family val="1"/>
        <charset val="204"/>
      </rPr>
      <t xml:space="preserve"> / General Theory of Forensics</t>
    </r>
  </si>
  <si>
    <t>ПЭСМИК</t>
  </si>
  <si>
    <r>
      <t>Кыймылсыз мүлк объекттерин изилдөөнүн инструменталдык жана статистикалык ыкмалары/</t>
    </r>
    <r>
      <rPr>
        <b/>
        <sz val="14"/>
        <rFont val="Times New Roman"/>
        <family val="1"/>
        <charset val="204"/>
      </rPr>
      <t>Инструментальные и статистические методы исследования объектов недвижимости</t>
    </r>
    <r>
      <rPr>
        <sz val="14"/>
        <rFont val="Times New Roman"/>
        <family val="1"/>
        <charset val="204"/>
      </rPr>
      <t>/ Instrumental and statistical methods for researching real estate objects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</si>
  <si>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</si>
  <si>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Эксперттик изилдөөнүн багыттары/</t>
    </r>
    <r>
      <rPr>
        <b/>
        <sz val="14"/>
        <rFont val="Times New Roman"/>
        <family val="1"/>
        <charset val="204"/>
      </rPr>
      <t>Направления стоимостных экспертных исследований</t>
    </r>
    <r>
      <rPr>
        <sz val="14"/>
        <rFont val="Times New Roman"/>
        <family val="1"/>
        <charset val="204"/>
      </rPr>
      <t>/Directions of cost expert research</t>
    </r>
  </si>
  <si>
    <r>
      <t>Сот курулушунун багыттары жана техникалык, эксперттик изилдөөлөр/</t>
    </r>
    <r>
      <rPr>
        <b/>
        <sz val="14"/>
        <rFont val="Times New Roman"/>
        <family val="1"/>
        <charset val="204"/>
      </rPr>
      <t>Направления судебных строительно-технических, экспертных исследований</t>
    </r>
    <r>
      <rPr>
        <sz val="14"/>
        <rFont val="Times New Roman"/>
        <family val="1"/>
        <charset val="204"/>
      </rPr>
      <t>/Directions of judicial construction and technical, expert research</t>
    </r>
  </si>
  <si>
    <r>
      <t xml:space="preserve"> Соттук курулуштун жана техникалык экспертизанын негиздери/</t>
    </r>
    <r>
      <rPr>
        <b/>
        <sz val="14"/>
        <rFont val="Times New Roman"/>
        <family val="1"/>
        <charset val="204"/>
      </rPr>
      <t>Основы судебной строительно-технической экспертизы</t>
    </r>
    <r>
      <rPr>
        <sz val="14"/>
        <rFont val="Times New Roman"/>
        <family val="1"/>
        <charset val="204"/>
      </rPr>
      <t>/Fundamentals of judicial construction and technical expertise</t>
    </r>
  </si>
  <si>
    <r>
      <t>Соттук экспертиза/</t>
    </r>
    <r>
      <rPr>
        <b/>
        <sz val="14"/>
        <rFont val="Times New Roman"/>
        <family val="1"/>
        <charset val="204"/>
      </rPr>
      <t>Судебная стоимостная экспертиза</t>
    </r>
    <r>
      <rPr>
        <sz val="14"/>
        <rFont val="Times New Roman"/>
        <family val="1"/>
        <charset val="204"/>
      </rPr>
      <t>/ Forensic valuation</t>
    </r>
  </si>
  <si>
    <r>
      <t>Нарк экспертизасынын теориялык жана укуктук негиздери/</t>
    </r>
    <r>
      <rPr>
        <b/>
        <sz val="14"/>
        <rFont val="Times New Roman"/>
        <family val="1"/>
        <charset val="204"/>
      </rPr>
      <t>Теоретические и правовые основы стоимостной экспертизы</t>
    </r>
    <r>
      <rPr>
        <sz val="14"/>
        <rFont val="Times New Roman"/>
        <family val="1"/>
        <charset val="204"/>
      </rPr>
      <t>/Theoretical and legal foundations of cost expertise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</si>
</sst>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vertAlign val="superscript"/>
      <sz val="7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576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3" fillId="24" borderId="0" xfId="0" applyFont="1" applyFill="1"/>
    <xf numFmtId="0" fontId="25" fillId="24" borderId="0" xfId="0" applyFont="1" applyFill="1" applyAlignment="1">
      <alignment horizontal="center" vertical="center"/>
    </xf>
    <xf numFmtId="0" fontId="25" fillId="24" borderId="0" xfId="38" applyFont="1" applyFill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quotePrefix="1" applyFont="1" applyFill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33" fillId="24" borderId="0" xfId="0" quotePrefix="1" applyFont="1" applyFill="1" applyAlignment="1">
      <alignment horizontal="left"/>
    </xf>
    <xf numFmtId="0" fontId="34" fillId="24" borderId="0" xfId="0" applyFont="1" applyFill="1"/>
    <xf numFmtId="0" fontId="34" fillId="24" borderId="0" xfId="0" applyFont="1" applyFill="1" applyAlignment="1">
      <alignment wrapText="1"/>
    </xf>
    <xf numFmtId="0" fontId="34" fillId="24" borderId="0" xfId="0" applyFont="1" applyFill="1" applyAlignment="1">
      <alignment horizontal="center" vertical="center"/>
    </xf>
    <xf numFmtId="0" fontId="25" fillId="0" borderId="37" xfId="0" applyFont="1" applyBorder="1" applyAlignment="1">
      <alignment vertical="center" wrapText="1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28" xfId="0" applyFont="1" applyFill="1" applyBorder="1" applyAlignment="1">
      <alignment vertical="center" wrapText="1"/>
    </xf>
    <xf numFmtId="16" fontId="25" fillId="24" borderId="27" xfId="0" applyNumberFormat="1" applyFont="1" applyFill="1" applyBorder="1" applyAlignment="1">
      <alignment horizontal="left" vertical="center"/>
    </xf>
    <xf numFmtId="16" fontId="25" fillId="24" borderId="14" xfId="0" applyNumberFormat="1" applyFont="1" applyFill="1" applyBorder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4" borderId="59" xfId="0" applyFont="1" applyFill="1" applyBorder="1" applyAlignment="1">
      <alignment horizontal="left" wrapText="1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16" fontId="25" fillId="24" borderId="14" xfId="0" applyNumberFormat="1" applyFont="1" applyFill="1" applyBorder="1" applyAlignment="1">
      <alignment horizontal="left" vertical="top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Alignment="1">
      <alignment horizontal="left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vertical="center" wrapText="1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16" fontId="25" fillId="26" borderId="18" xfId="0" applyNumberFormat="1" applyFont="1" applyFill="1" applyBorder="1" applyAlignment="1">
      <alignment horizontal="left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0" xfId="0" quotePrefix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6" fillId="25" borderId="18" xfId="0" quotePrefix="1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0" xfId="0" applyFont="1" applyFill="1" applyAlignment="1">
      <alignment wrapText="1"/>
    </xf>
    <xf numFmtId="0" fontId="6" fillId="24" borderId="37" xfId="0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/>
    <xf numFmtId="0" fontId="38" fillId="24" borderId="0" xfId="0" applyFont="1" applyFill="1" applyAlignment="1">
      <alignment horizontal="center"/>
    </xf>
    <xf numFmtId="0" fontId="38" fillId="24" borderId="0" xfId="0" applyFont="1" applyFill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1" fontId="6" fillId="24" borderId="14" xfId="0" applyNumberFormat="1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vertical="center" wrapText="1"/>
    </xf>
    <xf numFmtId="0" fontId="6" fillId="24" borderId="34" xfId="0" quotePrefix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6" fillId="28" borderId="39" xfId="0" applyFont="1" applyFill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16" fontId="25" fillId="0" borderId="27" xfId="0" applyNumberFormat="1" applyFont="1" applyBorder="1" applyAlignment="1">
      <alignment vertical="center"/>
    </xf>
    <xf numFmtId="16" fontId="25" fillId="0" borderId="49" xfId="0" applyNumberFormat="1" applyFont="1" applyBorder="1" applyAlignment="1">
      <alignment vertical="center"/>
    </xf>
    <xf numFmtId="16" fontId="25" fillId="25" borderId="39" xfId="0" applyNumberFormat="1" applyFont="1" applyFill="1" applyBorder="1"/>
    <xf numFmtId="16" fontId="25" fillId="24" borderId="27" xfId="0" applyNumberFormat="1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33" fillId="0" borderId="25" xfId="0" quotePrefix="1" applyFont="1" applyBorder="1" applyAlignment="1">
      <alignment horizontal="center" vertical="center"/>
    </xf>
    <xf numFmtId="0" fontId="33" fillId="0" borderId="19" xfId="0" quotePrefix="1" applyFont="1" applyBorder="1" applyAlignment="1">
      <alignment horizontal="center" vertical="center"/>
    </xf>
    <xf numFmtId="0" fontId="33" fillId="0" borderId="40" xfId="0" quotePrefix="1" applyFont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3" fillId="0" borderId="65" xfId="0" quotePrefix="1" applyFont="1" applyBorder="1" applyAlignment="1">
      <alignment horizontal="center" vertical="center"/>
    </xf>
    <xf numFmtId="0" fontId="33" fillId="0" borderId="33" xfId="0" quotePrefix="1" applyFont="1" applyBorder="1" applyAlignment="1">
      <alignment horizontal="center" vertical="center"/>
    </xf>
    <xf numFmtId="0" fontId="33" fillId="0" borderId="42" xfId="0" quotePrefix="1" applyFont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0" borderId="37" xfId="0" quotePrefix="1" applyFont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5" fillId="24" borderId="0" xfId="38" applyFont="1" applyFill="1"/>
    <xf numFmtId="0" fontId="25" fillId="0" borderId="59" xfId="0" applyFont="1" applyBorder="1" applyAlignment="1">
      <alignment vertical="center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 wrapText="1"/>
    </xf>
    <xf numFmtId="0" fontId="6" fillId="24" borderId="23" xfId="0" applyFont="1" applyFill="1" applyBorder="1" applyAlignment="1">
      <alignment horizontal="center" vertical="center"/>
    </xf>
    <xf numFmtId="0" fontId="25" fillId="24" borderId="76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0" fillId="24" borderId="78" xfId="39" applyFont="1" applyFill="1" applyBorder="1" applyAlignment="1">
      <alignment horizontal="left" vertical="top"/>
    </xf>
    <xf numFmtId="0" fontId="36" fillId="24" borderId="0" xfId="39" applyNumberFormat="1" applyFont="1" applyFill="1" applyBorder="1" applyAlignment="1"/>
    <xf numFmtId="0" fontId="6" fillId="29" borderId="0" xfId="0" applyFont="1" applyFill="1"/>
    <xf numFmtId="16" fontId="25" fillId="24" borderId="76" xfId="0" applyNumberFormat="1" applyFont="1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 wrapText="1"/>
    </xf>
    <xf numFmtId="16" fontId="25" fillId="24" borderId="23" xfId="0" applyNumberFormat="1" applyFont="1" applyFill="1" applyBorder="1" applyAlignment="1">
      <alignment horizontal="center" vertical="center"/>
    </xf>
    <xf numFmtId="0" fontId="62" fillId="24" borderId="18" xfId="39" applyNumberFormat="1" applyFont="1" applyFill="1" applyBorder="1" applyAlignment="1">
      <alignment horizontal="center"/>
    </xf>
    <xf numFmtId="0" fontId="25" fillId="24" borderId="29" xfId="0" applyFont="1" applyFill="1" applyBorder="1" applyAlignment="1">
      <alignment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63" fillId="0" borderId="26" xfId="0" applyFont="1" applyBorder="1" applyAlignment="1">
      <alignment vertical="center" wrapText="1"/>
    </xf>
    <xf numFmtId="0" fontId="63" fillId="0" borderId="76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 wrapText="1"/>
    </xf>
    <xf numFmtId="0" fontId="25" fillId="24" borderId="0" xfId="0" applyFont="1" applyFill="1" applyAlignment="1">
      <alignment vertical="center" wrapText="1"/>
    </xf>
    <xf numFmtId="0" fontId="64" fillId="0" borderId="29" xfId="0" applyFont="1" applyBorder="1" applyAlignment="1">
      <alignment vertical="center" wrapText="1"/>
    </xf>
    <xf numFmtId="0" fontId="25" fillId="24" borderId="58" xfId="0" applyFont="1" applyFill="1" applyBorder="1" applyAlignment="1">
      <alignment vertical="center" wrapText="1"/>
    </xf>
    <xf numFmtId="0" fontId="25" fillId="0" borderId="58" xfId="0" applyFont="1" applyBorder="1" applyAlignment="1">
      <alignment horizontal="center" vertical="center"/>
    </xf>
    <xf numFmtId="0" fontId="25" fillId="24" borderId="14" xfId="0" applyFont="1" applyFill="1" applyBorder="1" applyAlignment="1">
      <alignment vertical="center" wrapText="1"/>
    </xf>
    <xf numFmtId="0" fontId="25" fillId="24" borderId="77" xfId="0" applyFont="1" applyFill="1" applyBorder="1" applyAlignment="1">
      <alignment vertical="center" wrapText="1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37" fillId="24" borderId="0" xfId="37" applyNumberFormat="1" applyFont="1" applyFill="1" applyBorder="1" applyAlignment="1" applyProtection="1">
      <alignment horizontal="left" wrapText="1"/>
    </xf>
    <xf numFmtId="0" fontId="37" fillId="24" borderId="28" xfId="37" applyNumberFormat="1" applyFont="1" applyFill="1" applyBorder="1" applyAlignment="1" applyProtection="1">
      <alignment horizontal="left" wrapText="1"/>
    </xf>
    <xf numFmtId="0" fontId="3" fillId="24" borderId="0" xfId="37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" fillId="24" borderId="0" xfId="37" applyNumberFormat="1" applyFont="1" applyFill="1" applyBorder="1" applyAlignment="1" applyProtection="1">
      <alignment horizontal="left" vertical="top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quotePrefix="1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46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center" vertical="center" textRotation="90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66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6" fillId="24" borderId="0" xfId="0" applyFont="1" applyFill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1" fontId="28" fillId="25" borderId="55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55" xfId="0" quotePrefix="1" applyFont="1" applyFill="1" applyBorder="1" applyAlignment="1">
      <alignment horizontal="center" vertical="center"/>
    </xf>
    <xf numFmtId="0" fontId="28" fillId="25" borderId="27" xfId="0" quotePrefix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5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63" fillId="0" borderId="55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 wrapText="1"/>
    </xf>
    <xf numFmtId="0" fontId="63" fillId="0" borderId="58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165100</xdr:colOff>
      <xdr:row>17</xdr:row>
      <xdr:rowOff>183696</xdr:rowOff>
    </xdr:from>
    <xdr:to>
      <xdr:col>59</xdr:col>
      <xdr:colOff>217244</xdr:colOff>
      <xdr:row>20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- 2,5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14</xdr:col>
      <xdr:colOff>150201</xdr:colOff>
      <xdr:row>10</xdr:row>
      <xdr:rowOff>76200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0" y="1381125"/>
          <a:ext cx="2579076" cy="15906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2F8C26D0-D648-4B2E-9E89-50FC1B019A84}"/>
            </a:ext>
          </a:extLst>
        </xdr:cNvPr>
        <xdr:cNvSpPr>
          <a:spLocks noChangeShapeType="1"/>
        </xdr:cNvSpPr>
      </xdr:nvSpPr>
      <xdr:spPr bwMode="auto">
        <a:xfrm>
          <a:off x="126111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516AD3D1-169C-4A5F-AEF0-D3B4B8671CA4}"/>
            </a:ext>
          </a:extLst>
        </xdr:cNvPr>
        <xdr:cNvSpPr>
          <a:spLocks noChangeShapeType="1"/>
        </xdr:cNvSpPr>
      </xdr:nvSpPr>
      <xdr:spPr bwMode="auto">
        <a:xfrm>
          <a:off x="126111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3BE3F089-3A00-4A7B-A71A-95530378A219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6014C68A-5FB4-4CCA-9A4D-780B7F0A88DA}"/>
            </a:ext>
          </a:extLst>
        </xdr:cNvPr>
        <xdr:cNvSpPr>
          <a:spLocks noChangeShapeType="1"/>
        </xdr:cNvSpPr>
      </xdr:nvSpPr>
      <xdr:spPr bwMode="auto">
        <a:xfrm>
          <a:off x="126111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EF48F74B-839D-4B78-B035-B2D57BA4B0A0}"/>
            </a:ext>
          </a:extLst>
        </xdr:cNvPr>
        <xdr:cNvSpPr>
          <a:spLocks noChangeShapeType="1"/>
        </xdr:cNvSpPr>
      </xdr:nvSpPr>
      <xdr:spPr bwMode="auto">
        <a:xfrm>
          <a:off x="126111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EF906157-9BC6-41CD-BA54-263C4AFA22A5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C73EBCB6-A87C-4C27-A97A-61CFDC314753}"/>
            </a:ext>
          </a:extLst>
        </xdr:cNvPr>
        <xdr:cNvSpPr>
          <a:spLocks noChangeShapeType="1"/>
        </xdr:cNvSpPr>
      </xdr:nvSpPr>
      <xdr:spPr bwMode="auto">
        <a:xfrm>
          <a:off x="126111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2630978A-4EC8-4CA2-9084-79869A569006}"/>
            </a:ext>
          </a:extLst>
        </xdr:cNvPr>
        <xdr:cNvSpPr>
          <a:spLocks noChangeShapeType="1"/>
        </xdr:cNvSpPr>
      </xdr:nvSpPr>
      <xdr:spPr bwMode="auto">
        <a:xfrm>
          <a:off x="126111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EE857399-CEFC-4708-84CE-5862744C91A2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0DAB2BBA-9604-44D4-ABA0-8210739AD146}"/>
            </a:ext>
          </a:extLst>
        </xdr:cNvPr>
        <xdr:cNvSpPr>
          <a:spLocks noChangeShapeType="1"/>
        </xdr:cNvSpPr>
      </xdr:nvSpPr>
      <xdr:spPr bwMode="auto">
        <a:xfrm>
          <a:off x="126111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7F2827AD-12D4-4FC3-9419-962DBB7633A1}"/>
            </a:ext>
          </a:extLst>
        </xdr:cNvPr>
        <xdr:cNvSpPr>
          <a:spLocks noChangeShapeType="1"/>
        </xdr:cNvSpPr>
      </xdr:nvSpPr>
      <xdr:spPr bwMode="auto">
        <a:xfrm>
          <a:off x="126111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858B9B24-43A8-4401-938F-1EEB2965D663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tabSelected="1" view="pageBreakPreview" zoomScale="130" zoomScaleNormal="100" zoomScaleSheetLayoutView="130" workbookViewId="0">
      <selection activeCell="BA33" sqref="BA33"/>
    </sheetView>
  </sheetViews>
  <sheetFormatPr defaultRowHeight="12.75" x14ac:dyDescent="0.2"/>
  <cols>
    <col min="1" max="1" width="3" style="213" customWidth="1"/>
    <col min="2" max="14" width="2.5703125" style="213" customWidth="1"/>
    <col min="15" max="15" width="3.28515625" style="213" customWidth="1"/>
    <col min="16" max="21" width="2.5703125" style="213" customWidth="1"/>
    <col min="22" max="22" width="3" style="213" customWidth="1"/>
    <col min="23" max="23" width="2.7109375" style="213" customWidth="1"/>
    <col min="24" max="24" width="2.5703125" style="213" customWidth="1"/>
    <col min="25" max="25" width="3.140625" style="213" customWidth="1"/>
    <col min="26" max="31" width="2.5703125" style="213" customWidth="1"/>
    <col min="32" max="32" width="3" style="213" customWidth="1"/>
    <col min="33" max="33" width="2.5703125" style="213" customWidth="1"/>
    <col min="34" max="35" width="3.140625" style="213" customWidth="1"/>
    <col min="36" max="38" width="2.5703125" style="213" customWidth="1"/>
    <col min="39" max="39" width="2.42578125" style="213" customWidth="1"/>
    <col min="40" max="42" width="2.5703125" style="213" customWidth="1"/>
    <col min="43" max="43" width="3.28515625" style="213" customWidth="1"/>
    <col min="44" max="44" width="2.85546875" style="213" customWidth="1"/>
    <col min="45" max="45" width="2.5703125" style="213" customWidth="1"/>
    <col min="46" max="46" width="2.85546875" style="213" customWidth="1"/>
    <col min="47" max="47" width="3" style="213" customWidth="1"/>
    <col min="48" max="49" width="2.5703125" style="213" customWidth="1"/>
    <col min="50" max="50" width="2.85546875" style="213" customWidth="1"/>
    <col min="51" max="53" width="2.5703125" style="213" customWidth="1"/>
    <col min="54" max="54" width="4" style="213" customWidth="1"/>
    <col min="55" max="55" width="5.140625" style="213" customWidth="1"/>
    <col min="56" max="56" width="3.7109375" style="213" customWidth="1"/>
    <col min="57" max="57" width="3.140625" style="213" customWidth="1"/>
    <col min="58" max="58" width="4.42578125" style="213" customWidth="1"/>
    <col min="59" max="59" width="4.140625" style="213" customWidth="1"/>
    <col min="60" max="60" width="3.7109375" style="213" customWidth="1"/>
    <col min="61" max="16384" width="9.140625" style="213"/>
  </cols>
  <sheetData>
    <row r="1" spans="1:62" s="142" customFormat="1" ht="33" customHeight="1" x14ac:dyDescent="0.2">
      <c r="A1" s="367" t="s">
        <v>48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200"/>
    </row>
    <row r="2" spans="1:62" s="142" customFormat="1" ht="35.25" customHeight="1" x14ac:dyDescent="0.25">
      <c r="A2" s="374" t="s">
        <v>49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201"/>
    </row>
    <row r="3" spans="1:62" s="142" customFormat="1" ht="37.5" customHeight="1" x14ac:dyDescent="0.2">
      <c r="A3" s="375" t="s">
        <v>50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5"/>
      <c r="BB3" s="375"/>
      <c r="BC3" s="375"/>
      <c r="BD3" s="375"/>
      <c r="BE3" s="375"/>
      <c r="BF3" s="375"/>
      <c r="BG3" s="375"/>
      <c r="BH3" s="375"/>
    </row>
    <row r="4" spans="1:62" s="142" customFormat="1" ht="25.5" customHeight="1" x14ac:dyDescent="0.2">
      <c r="A4" s="373" t="s">
        <v>139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153"/>
    </row>
    <row r="5" spans="1:62" s="142" customFormat="1" ht="14.25" customHeight="1" x14ac:dyDescent="0.2">
      <c r="A5" s="202"/>
      <c r="B5" s="202"/>
      <c r="C5" s="203"/>
      <c r="D5" s="202"/>
      <c r="E5" s="202"/>
      <c r="F5" s="202"/>
      <c r="G5" s="204"/>
      <c r="H5" s="205"/>
      <c r="I5" s="205"/>
      <c r="J5" s="205"/>
      <c r="K5" s="205"/>
      <c r="L5" s="205"/>
      <c r="M5" s="206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5"/>
      <c r="AS5" s="153"/>
      <c r="AT5" s="153"/>
      <c r="AU5" s="153"/>
      <c r="AV5" s="208"/>
      <c r="AW5" s="208"/>
      <c r="AX5" s="208"/>
      <c r="AY5" s="202"/>
      <c r="AZ5" s="202"/>
      <c r="BA5" s="202"/>
      <c r="BB5" s="209"/>
      <c r="BC5" s="209"/>
      <c r="BD5" s="209"/>
      <c r="BE5" s="209"/>
      <c r="BF5" s="209"/>
      <c r="BG5" s="209"/>
      <c r="BH5" s="209"/>
      <c r="BI5" s="153"/>
    </row>
    <row r="6" spans="1:62" s="142" customFormat="1" ht="16.5" customHeight="1" x14ac:dyDescent="0.2">
      <c r="A6" s="372"/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81" t="s">
        <v>193</v>
      </c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BJ6" s="153"/>
    </row>
    <row r="7" spans="1:62" s="142" customFormat="1" ht="16.5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 t="s">
        <v>152</v>
      </c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  <c r="BJ7" s="153"/>
    </row>
    <row r="8" spans="1:62" s="142" customFormat="1" ht="16.5" customHeight="1" x14ac:dyDescent="0.2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210"/>
      <c r="N8" s="141"/>
      <c r="O8" s="140"/>
      <c r="P8" s="210"/>
      <c r="Q8" s="210"/>
      <c r="R8" s="210"/>
      <c r="S8" s="210"/>
      <c r="T8" s="210"/>
      <c r="U8" s="210"/>
      <c r="V8" s="210"/>
      <c r="W8" s="211"/>
      <c r="X8" s="210"/>
      <c r="Y8" s="210"/>
      <c r="Z8" s="383" t="s">
        <v>222</v>
      </c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J8" s="153"/>
    </row>
    <row r="9" spans="1:62" s="142" customFormat="1" ht="16.5" customHeight="1" x14ac:dyDescent="0.2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210"/>
      <c r="N9" s="141"/>
      <c r="O9" s="140"/>
      <c r="P9" s="210"/>
      <c r="Q9" s="210"/>
      <c r="R9" s="210"/>
      <c r="S9" s="210"/>
      <c r="T9" s="210"/>
      <c r="U9" s="210"/>
      <c r="V9" s="210"/>
      <c r="W9" s="211"/>
      <c r="X9" s="210"/>
      <c r="Y9" s="210"/>
      <c r="Z9" s="394" t="s">
        <v>223</v>
      </c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J9" s="153"/>
    </row>
    <row r="10" spans="1:62" s="142" customFormat="1" ht="16.5" customHeight="1" x14ac:dyDescent="0.2">
      <c r="A10" s="371" t="s">
        <v>138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J10" s="212"/>
    </row>
    <row r="11" spans="1:62" s="142" customFormat="1" ht="16.5" customHeight="1" x14ac:dyDescent="0.2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J11" s="153"/>
    </row>
    <row r="12" spans="1:62" s="142" customFormat="1" ht="16.5" customHeight="1" x14ac:dyDescent="0.2">
      <c r="A12" s="139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1"/>
      <c r="N12" s="141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394" t="s">
        <v>224</v>
      </c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J12" s="153"/>
    </row>
    <row r="13" spans="1:62" s="142" customFormat="1" ht="16.5" customHeight="1" x14ac:dyDescent="0.2">
      <c r="A13" s="139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  <c r="N13" s="141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J13" s="153"/>
    </row>
    <row r="14" spans="1:62" s="142" customFormat="1" ht="16.5" customHeight="1" x14ac:dyDescent="0.2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1"/>
      <c r="N14" s="141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394" t="s">
        <v>225</v>
      </c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J14" s="153"/>
    </row>
    <row r="15" spans="1:62" s="142" customFormat="1" ht="16.5" customHeight="1" x14ac:dyDescent="0.2">
      <c r="A15" s="139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1"/>
      <c r="N15" s="141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J15" s="153"/>
    </row>
    <row r="16" spans="1:62" s="142" customFormat="1" ht="23.25" customHeight="1" x14ac:dyDescent="0.2">
      <c r="A16" s="139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1"/>
      <c r="N16" s="141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394" t="s">
        <v>226</v>
      </c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J16" s="153"/>
    </row>
    <row r="17" spans="1:62" s="142" customFormat="1" ht="16.5" customHeight="1" x14ac:dyDescent="0.2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1"/>
      <c r="N17" s="141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J17" s="153"/>
    </row>
    <row r="18" spans="1:62" s="142" customFormat="1" ht="18" customHeight="1" x14ac:dyDescent="0.25">
      <c r="A18" s="376" t="s">
        <v>105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143" t="s">
        <v>145</v>
      </c>
      <c r="AA18" s="144"/>
      <c r="AB18" s="144"/>
      <c r="AC18" s="137"/>
      <c r="AD18" s="137"/>
      <c r="AE18" s="136"/>
      <c r="AF18" s="136"/>
      <c r="AG18" s="136"/>
      <c r="AH18" s="136"/>
      <c r="AI18" s="136"/>
      <c r="AJ18" s="136"/>
      <c r="AK18" s="136"/>
      <c r="AL18" s="145"/>
      <c r="AM18" s="145"/>
      <c r="AN18" s="145"/>
      <c r="AO18" s="145"/>
      <c r="AP18" s="145"/>
      <c r="AQ18" s="145"/>
      <c r="AR18" s="145"/>
      <c r="AS18" s="145"/>
      <c r="AT18" s="145"/>
      <c r="AU18" s="146"/>
      <c r="AV18" s="146"/>
      <c r="AW18" s="144"/>
      <c r="AX18" s="144"/>
      <c r="AY18" s="144"/>
      <c r="BJ18" s="153"/>
    </row>
    <row r="19" spans="1:62" s="142" customFormat="1" ht="27.75" customHeight="1" x14ac:dyDescent="0.25">
      <c r="A19" s="376" t="s">
        <v>70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135" t="s">
        <v>175</v>
      </c>
      <c r="AA19" s="138"/>
      <c r="AB19" s="138"/>
      <c r="AC19" s="147"/>
      <c r="AD19" s="137"/>
      <c r="AE19" s="137"/>
      <c r="AF19" s="137"/>
      <c r="AG19" s="137"/>
      <c r="AH19" s="137"/>
      <c r="AI19" s="137"/>
      <c r="AJ19" s="137"/>
      <c r="AK19" s="137"/>
      <c r="AL19" s="148"/>
      <c r="AM19" s="148"/>
      <c r="AN19" s="148"/>
      <c r="AO19" s="148"/>
      <c r="AP19" s="148"/>
      <c r="AQ19" s="148"/>
      <c r="AR19" s="148"/>
      <c r="AS19" s="148"/>
      <c r="AT19" s="148"/>
      <c r="AU19" s="149"/>
      <c r="AV19" s="150"/>
      <c r="AW19" s="138"/>
      <c r="AX19" s="138"/>
      <c r="AY19" s="138"/>
      <c r="BJ19" s="153"/>
    </row>
    <row r="20" spans="1:62" s="142" customFormat="1" ht="16.5" customHeight="1" x14ac:dyDescent="0.25">
      <c r="A20" s="372" t="s">
        <v>64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151" t="s">
        <v>176</v>
      </c>
      <c r="AA20" s="138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</row>
    <row r="21" spans="1:62" ht="12" customHeight="1" x14ac:dyDescent="0.4">
      <c r="A21" s="154"/>
      <c r="B21" s="154"/>
      <c r="C21" s="154"/>
      <c r="D21" s="154"/>
      <c r="E21" s="155"/>
      <c r="F21" s="156"/>
      <c r="G21" s="155"/>
      <c r="H21" s="154"/>
      <c r="I21" s="155"/>
      <c r="J21" s="155"/>
      <c r="K21" s="157"/>
      <c r="L21" s="158"/>
      <c r="M21" s="158"/>
      <c r="N21" s="158"/>
      <c r="O21" s="158"/>
      <c r="P21" s="154"/>
      <c r="Q21" s="154"/>
      <c r="R21" s="159"/>
      <c r="S21" s="154"/>
      <c r="T21" s="154"/>
      <c r="U21" s="154"/>
      <c r="V21" s="154"/>
      <c r="W21" s="154"/>
      <c r="X21" s="154"/>
      <c r="Y21" s="154"/>
      <c r="Z21" s="154"/>
      <c r="AA21" s="154"/>
      <c r="AB21" s="155"/>
      <c r="AC21" s="155"/>
      <c r="AD21" s="155"/>
      <c r="AE21" s="155"/>
      <c r="AF21" s="155"/>
      <c r="AG21" s="155"/>
      <c r="AH21" s="155"/>
      <c r="AI21" s="155"/>
      <c r="AJ21" s="155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</row>
    <row r="22" spans="1:62" s="214" customFormat="1" ht="37.5" customHeight="1" x14ac:dyDescent="0.2">
      <c r="A22" s="377" t="s">
        <v>71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  <c r="AV22" s="378"/>
      <c r="AW22" s="378"/>
      <c r="AX22" s="378"/>
      <c r="AY22" s="378"/>
      <c r="AZ22" s="378"/>
      <c r="BA22" s="379"/>
      <c r="BB22" s="380" t="s">
        <v>73</v>
      </c>
      <c r="BC22" s="380"/>
      <c r="BD22" s="380"/>
      <c r="BE22" s="380"/>
      <c r="BF22" s="380"/>
      <c r="BG22" s="380"/>
      <c r="BH22" s="380"/>
    </row>
    <row r="23" spans="1:62" s="214" customFormat="1" ht="12.75" customHeight="1" x14ac:dyDescent="0.2">
      <c r="A23" s="391" t="s">
        <v>42</v>
      </c>
      <c r="B23" s="368" t="s">
        <v>51</v>
      </c>
      <c r="C23" s="369"/>
      <c r="D23" s="369"/>
      <c r="E23" s="369"/>
      <c r="F23" s="370"/>
      <c r="G23" s="368" t="s">
        <v>52</v>
      </c>
      <c r="H23" s="369"/>
      <c r="I23" s="369"/>
      <c r="J23" s="370"/>
      <c r="K23" s="368" t="s">
        <v>53</v>
      </c>
      <c r="L23" s="369"/>
      <c r="M23" s="369"/>
      <c r="N23" s="370"/>
      <c r="O23" s="368" t="s">
        <v>54</v>
      </c>
      <c r="P23" s="369"/>
      <c r="Q23" s="369"/>
      <c r="R23" s="369"/>
      <c r="S23" s="370"/>
      <c r="T23" s="368" t="s">
        <v>55</v>
      </c>
      <c r="U23" s="369"/>
      <c r="V23" s="369"/>
      <c r="W23" s="370"/>
      <c r="X23" s="368" t="s">
        <v>56</v>
      </c>
      <c r="Y23" s="369"/>
      <c r="Z23" s="369"/>
      <c r="AA23" s="370"/>
      <c r="AB23" s="368" t="s">
        <v>57</v>
      </c>
      <c r="AC23" s="369"/>
      <c r="AD23" s="369"/>
      <c r="AE23" s="369"/>
      <c r="AF23" s="370"/>
      <c r="AG23" s="368" t="s">
        <v>59</v>
      </c>
      <c r="AH23" s="369"/>
      <c r="AI23" s="369"/>
      <c r="AJ23" s="370"/>
      <c r="AK23" s="368" t="s">
        <v>58</v>
      </c>
      <c r="AL23" s="369"/>
      <c r="AM23" s="369"/>
      <c r="AN23" s="370"/>
      <c r="AO23" s="368" t="s">
        <v>60</v>
      </c>
      <c r="AP23" s="369"/>
      <c r="AQ23" s="369"/>
      <c r="AR23" s="370"/>
      <c r="AS23" s="368" t="s">
        <v>61</v>
      </c>
      <c r="AT23" s="369"/>
      <c r="AU23" s="369"/>
      <c r="AV23" s="369"/>
      <c r="AW23" s="370"/>
      <c r="AX23" s="368" t="s">
        <v>62</v>
      </c>
      <c r="AY23" s="369"/>
      <c r="AZ23" s="369"/>
      <c r="BA23" s="370"/>
      <c r="BB23" s="387" t="s">
        <v>66</v>
      </c>
      <c r="BC23" s="388" t="s">
        <v>186</v>
      </c>
      <c r="BD23" s="387" t="s">
        <v>67</v>
      </c>
      <c r="BE23" s="387" t="s">
        <v>68</v>
      </c>
      <c r="BF23" s="387" t="s">
        <v>143</v>
      </c>
      <c r="BG23" s="387" t="s">
        <v>74</v>
      </c>
      <c r="BH23" s="387" t="s">
        <v>69</v>
      </c>
    </row>
    <row r="24" spans="1:62" s="214" customFormat="1" x14ac:dyDescent="0.2">
      <c r="A24" s="392"/>
      <c r="B24" s="164" t="s">
        <v>0</v>
      </c>
      <c r="C24" s="164" t="s">
        <v>3</v>
      </c>
      <c r="D24" s="164" t="s">
        <v>4</v>
      </c>
      <c r="E24" s="164" t="s">
        <v>5</v>
      </c>
      <c r="F24" s="164" t="s">
        <v>6</v>
      </c>
      <c r="G24" s="164" t="s">
        <v>7</v>
      </c>
      <c r="H24" s="164" t="s">
        <v>8</v>
      </c>
      <c r="I24" s="164" t="s">
        <v>9</v>
      </c>
      <c r="J24" s="164" t="s">
        <v>10</v>
      </c>
      <c r="K24" s="164" t="s">
        <v>11</v>
      </c>
      <c r="L24" s="164" t="s">
        <v>12</v>
      </c>
      <c r="M24" s="164" t="s">
        <v>13</v>
      </c>
      <c r="N24" s="164" t="s">
        <v>14</v>
      </c>
      <c r="O24" s="164" t="s">
        <v>0</v>
      </c>
      <c r="P24" s="164" t="s">
        <v>3</v>
      </c>
      <c r="Q24" s="164" t="s">
        <v>4</v>
      </c>
      <c r="R24" s="164" t="s">
        <v>5</v>
      </c>
      <c r="S24" s="164" t="s">
        <v>6</v>
      </c>
      <c r="T24" s="164" t="s">
        <v>15</v>
      </c>
      <c r="U24" s="164" t="s">
        <v>16</v>
      </c>
      <c r="V24" s="164" t="s">
        <v>17</v>
      </c>
      <c r="W24" s="164" t="s">
        <v>18</v>
      </c>
      <c r="X24" s="164" t="s">
        <v>2</v>
      </c>
      <c r="Y24" s="164" t="s">
        <v>19</v>
      </c>
      <c r="Z24" s="164" t="s">
        <v>20</v>
      </c>
      <c r="AA24" s="164" t="s">
        <v>21</v>
      </c>
      <c r="AB24" s="164" t="s">
        <v>2</v>
      </c>
      <c r="AC24" s="164" t="s">
        <v>19</v>
      </c>
      <c r="AD24" s="164" t="s">
        <v>20</v>
      </c>
      <c r="AE24" s="164" t="s">
        <v>21</v>
      </c>
      <c r="AF24" s="164" t="s">
        <v>22</v>
      </c>
      <c r="AG24" s="164" t="s">
        <v>7</v>
      </c>
      <c r="AH24" s="164" t="s">
        <v>8</v>
      </c>
      <c r="AI24" s="164" t="s">
        <v>9</v>
      </c>
      <c r="AJ24" s="164" t="s">
        <v>10</v>
      </c>
      <c r="AK24" s="164" t="s">
        <v>2</v>
      </c>
      <c r="AL24" s="164" t="s">
        <v>23</v>
      </c>
      <c r="AM24" s="164" t="s">
        <v>24</v>
      </c>
      <c r="AN24" s="164" t="s">
        <v>25</v>
      </c>
      <c r="AO24" s="164" t="s">
        <v>0</v>
      </c>
      <c r="AP24" s="164" t="s">
        <v>3</v>
      </c>
      <c r="AQ24" s="164" t="s">
        <v>4</v>
      </c>
      <c r="AR24" s="164" t="s">
        <v>5</v>
      </c>
      <c r="AS24" s="164" t="s">
        <v>6</v>
      </c>
      <c r="AT24" s="164" t="s">
        <v>7</v>
      </c>
      <c r="AU24" s="164" t="s">
        <v>8</v>
      </c>
      <c r="AV24" s="164" t="s">
        <v>9</v>
      </c>
      <c r="AW24" s="164" t="s">
        <v>10</v>
      </c>
      <c r="AX24" s="164" t="s">
        <v>2</v>
      </c>
      <c r="AY24" s="164" t="s">
        <v>19</v>
      </c>
      <c r="AZ24" s="164" t="s">
        <v>20</v>
      </c>
      <c r="BA24" s="164" t="s">
        <v>21</v>
      </c>
      <c r="BB24" s="387"/>
      <c r="BC24" s="389"/>
      <c r="BD24" s="387"/>
      <c r="BE24" s="387"/>
      <c r="BF24" s="387"/>
      <c r="BG24" s="387"/>
      <c r="BH24" s="387"/>
    </row>
    <row r="25" spans="1:62" s="214" customFormat="1" x14ac:dyDescent="0.2">
      <c r="A25" s="392"/>
      <c r="B25" s="164" t="s">
        <v>26</v>
      </c>
      <c r="C25" s="164" t="s">
        <v>27</v>
      </c>
      <c r="D25" s="164" t="s">
        <v>28</v>
      </c>
      <c r="E25" s="164" t="s">
        <v>29</v>
      </c>
      <c r="F25" s="164" t="s">
        <v>15</v>
      </c>
      <c r="G25" s="164" t="s">
        <v>16</v>
      </c>
      <c r="H25" s="164" t="s">
        <v>17</v>
      </c>
      <c r="I25" s="164" t="s">
        <v>18</v>
      </c>
      <c r="J25" s="164" t="s">
        <v>2</v>
      </c>
      <c r="K25" s="164" t="s">
        <v>19</v>
      </c>
      <c r="L25" s="164" t="s">
        <v>20</v>
      </c>
      <c r="M25" s="164" t="s">
        <v>21</v>
      </c>
      <c r="N25" s="164" t="s">
        <v>22</v>
      </c>
      <c r="O25" s="164" t="s">
        <v>26</v>
      </c>
      <c r="P25" s="164" t="s">
        <v>27</v>
      </c>
      <c r="Q25" s="164" t="s">
        <v>28</v>
      </c>
      <c r="R25" s="164" t="s">
        <v>29</v>
      </c>
      <c r="S25" s="164" t="s">
        <v>30</v>
      </c>
      <c r="T25" s="164" t="s">
        <v>23</v>
      </c>
      <c r="U25" s="164" t="s">
        <v>24</v>
      </c>
      <c r="V25" s="164" t="s">
        <v>25</v>
      </c>
      <c r="W25" s="164" t="s">
        <v>0</v>
      </c>
      <c r="X25" s="164" t="s">
        <v>3</v>
      </c>
      <c r="Y25" s="164" t="s">
        <v>4</v>
      </c>
      <c r="Z25" s="164" t="s">
        <v>5</v>
      </c>
      <c r="AA25" s="164" t="s">
        <v>0</v>
      </c>
      <c r="AB25" s="164" t="s">
        <v>3</v>
      </c>
      <c r="AC25" s="164" t="s">
        <v>4</v>
      </c>
      <c r="AD25" s="164" t="s">
        <v>5</v>
      </c>
      <c r="AE25" s="164" t="s">
        <v>6</v>
      </c>
      <c r="AF25" s="164" t="s">
        <v>15</v>
      </c>
      <c r="AG25" s="164" t="s">
        <v>16</v>
      </c>
      <c r="AH25" s="164" t="s">
        <v>17</v>
      </c>
      <c r="AI25" s="164" t="s">
        <v>18</v>
      </c>
      <c r="AJ25" s="164" t="s">
        <v>11</v>
      </c>
      <c r="AK25" s="164" t="s">
        <v>12</v>
      </c>
      <c r="AL25" s="164" t="s">
        <v>13</v>
      </c>
      <c r="AM25" s="164" t="s">
        <v>14</v>
      </c>
      <c r="AN25" s="164" t="s">
        <v>31</v>
      </c>
      <c r="AO25" s="164" t="s">
        <v>26</v>
      </c>
      <c r="AP25" s="164" t="s">
        <v>27</v>
      </c>
      <c r="AQ25" s="164" t="s">
        <v>28</v>
      </c>
      <c r="AR25" s="164" t="s">
        <v>29</v>
      </c>
      <c r="AS25" s="164" t="s">
        <v>15</v>
      </c>
      <c r="AT25" s="164" t="s">
        <v>16</v>
      </c>
      <c r="AU25" s="164" t="s">
        <v>17</v>
      </c>
      <c r="AV25" s="164" t="s">
        <v>18</v>
      </c>
      <c r="AW25" s="164" t="s">
        <v>0</v>
      </c>
      <c r="AX25" s="164" t="s">
        <v>3</v>
      </c>
      <c r="AY25" s="164" t="s">
        <v>4</v>
      </c>
      <c r="AZ25" s="164" t="s">
        <v>5</v>
      </c>
      <c r="BA25" s="164" t="s">
        <v>31</v>
      </c>
      <c r="BB25" s="387"/>
      <c r="BC25" s="389"/>
      <c r="BD25" s="387"/>
      <c r="BE25" s="387"/>
      <c r="BF25" s="387"/>
      <c r="BG25" s="387"/>
      <c r="BH25" s="387"/>
    </row>
    <row r="26" spans="1:62" s="214" customFormat="1" ht="30.75" customHeight="1" x14ac:dyDescent="0.15">
      <c r="A26" s="393"/>
      <c r="B26" s="165">
        <v>49</v>
      </c>
      <c r="C26" s="165">
        <v>50</v>
      </c>
      <c r="D26" s="165">
        <v>51</v>
      </c>
      <c r="E26" s="165">
        <v>52</v>
      </c>
      <c r="F26" s="165">
        <v>1</v>
      </c>
      <c r="G26" s="165">
        <v>2</v>
      </c>
      <c r="H26" s="165">
        <v>3</v>
      </c>
      <c r="I26" s="165">
        <v>4</v>
      </c>
      <c r="J26" s="165">
        <v>5</v>
      </c>
      <c r="K26" s="165">
        <v>6</v>
      </c>
      <c r="L26" s="165">
        <v>7</v>
      </c>
      <c r="M26" s="165">
        <v>8</v>
      </c>
      <c r="N26" s="166">
        <v>9</v>
      </c>
      <c r="O26" s="165">
        <v>10</v>
      </c>
      <c r="P26" s="165">
        <v>11</v>
      </c>
      <c r="Q26" s="165">
        <v>12</v>
      </c>
      <c r="R26" s="165">
        <v>13</v>
      </c>
      <c r="S26" s="165">
        <v>14</v>
      </c>
      <c r="T26" s="165">
        <v>15</v>
      </c>
      <c r="U26" s="165">
        <v>16</v>
      </c>
      <c r="V26" s="165">
        <v>17</v>
      </c>
      <c r="W26" s="165">
        <v>18</v>
      </c>
      <c r="X26" s="165">
        <v>19</v>
      </c>
      <c r="Y26" s="165">
        <v>20</v>
      </c>
      <c r="Z26" s="165">
        <v>21</v>
      </c>
      <c r="AA26" s="165">
        <v>22</v>
      </c>
      <c r="AB26" s="165">
        <v>23</v>
      </c>
      <c r="AC26" s="165">
        <v>24</v>
      </c>
      <c r="AD26" s="165">
        <v>25</v>
      </c>
      <c r="AE26" s="165">
        <v>26</v>
      </c>
      <c r="AF26" s="165">
        <v>27</v>
      </c>
      <c r="AG26" s="165">
        <v>28</v>
      </c>
      <c r="AH26" s="165">
        <v>29</v>
      </c>
      <c r="AI26" s="165">
        <v>30</v>
      </c>
      <c r="AJ26" s="165">
        <v>31</v>
      </c>
      <c r="AK26" s="165">
        <v>32</v>
      </c>
      <c r="AL26" s="165">
        <v>33</v>
      </c>
      <c r="AM26" s="165">
        <v>34</v>
      </c>
      <c r="AN26" s="165">
        <v>35</v>
      </c>
      <c r="AO26" s="165">
        <v>36</v>
      </c>
      <c r="AP26" s="165">
        <v>37</v>
      </c>
      <c r="AQ26" s="165">
        <v>38</v>
      </c>
      <c r="AR26" s="165">
        <v>39</v>
      </c>
      <c r="AS26" s="165">
        <v>40</v>
      </c>
      <c r="AT26" s="165">
        <v>41</v>
      </c>
      <c r="AU26" s="165">
        <v>42</v>
      </c>
      <c r="AV26" s="165">
        <v>43</v>
      </c>
      <c r="AW26" s="165">
        <v>44</v>
      </c>
      <c r="AX26" s="165">
        <v>45</v>
      </c>
      <c r="AY26" s="165">
        <v>46</v>
      </c>
      <c r="AZ26" s="165">
        <v>47</v>
      </c>
      <c r="BA26" s="165">
        <v>48</v>
      </c>
      <c r="BB26" s="387"/>
      <c r="BC26" s="390"/>
      <c r="BD26" s="387"/>
      <c r="BE26" s="387"/>
      <c r="BF26" s="387"/>
      <c r="BG26" s="387"/>
      <c r="BH26" s="387"/>
    </row>
    <row r="27" spans="1:62" s="214" customFormat="1" x14ac:dyDescent="0.2">
      <c r="A27" s="167">
        <v>1</v>
      </c>
      <c r="B27" s="171"/>
      <c r="C27" s="171"/>
      <c r="D27" s="169"/>
      <c r="E27" s="169"/>
      <c r="F27" s="169"/>
      <c r="G27" s="169"/>
      <c r="H27" s="169"/>
      <c r="I27" s="170"/>
      <c r="J27" s="164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239"/>
      <c r="V27" s="239"/>
      <c r="W27" s="239"/>
      <c r="X27" s="171"/>
      <c r="Y27" s="171"/>
      <c r="Z27" s="171"/>
      <c r="AA27" s="169"/>
      <c r="AB27" s="169"/>
      <c r="AC27" s="170"/>
      <c r="AD27" s="170"/>
      <c r="AE27" s="164"/>
      <c r="AF27" s="169"/>
      <c r="AG27" s="164"/>
      <c r="AH27" s="164"/>
      <c r="AI27" s="164"/>
      <c r="AJ27" s="164"/>
      <c r="AK27" s="169"/>
      <c r="AL27" s="164"/>
      <c r="AM27" s="164"/>
      <c r="AN27" s="239"/>
      <c r="AO27" s="239"/>
      <c r="AP27" s="239"/>
      <c r="AQ27" s="168" t="s">
        <v>33</v>
      </c>
      <c r="AR27" s="168" t="s">
        <v>33</v>
      </c>
      <c r="AS27" s="168" t="s">
        <v>33</v>
      </c>
      <c r="AT27" s="168" t="s">
        <v>33</v>
      </c>
      <c r="AU27" s="168" t="s">
        <v>33</v>
      </c>
      <c r="AV27" s="171" t="s">
        <v>32</v>
      </c>
      <c r="AW27" s="171" t="s">
        <v>32</v>
      </c>
      <c r="AX27" s="171" t="s">
        <v>32</v>
      </c>
      <c r="AY27" s="171" t="s">
        <v>32</v>
      </c>
      <c r="AZ27" s="171" t="s">
        <v>32</v>
      </c>
      <c r="BA27" s="171" t="s">
        <v>32</v>
      </c>
      <c r="BB27" s="173">
        <f>SUM(BC27:BH27)</f>
        <v>48</v>
      </c>
      <c r="BC27" s="173">
        <v>31</v>
      </c>
      <c r="BD27" s="173">
        <v>6</v>
      </c>
      <c r="BE27" s="173">
        <v>5</v>
      </c>
      <c r="BF27" s="173"/>
      <c r="BG27" s="173"/>
      <c r="BH27" s="173">
        <v>6</v>
      </c>
    </row>
    <row r="28" spans="1:62" s="214" customFormat="1" x14ac:dyDescent="0.2">
      <c r="A28" s="167">
        <v>2</v>
      </c>
      <c r="B28" s="171" t="s">
        <v>32</v>
      </c>
      <c r="C28" s="171" t="s">
        <v>32</v>
      </c>
      <c r="D28" s="171" t="s">
        <v>32</v>
      </c>
      <c r="E28" s="171" t="s">
        <v>32</v>
      </c>
      <c r="F28" s="344" t="s">
        <v>153</v>
      </c>
      <c r="G28" s="344" t="s">
        <v>153</v>
      </c>
      <c r="H28" s="344" t="s">
        <v>153</v>
      </c>
      <c r="I28" s="344" t="s">
        <v>153</v>
      </c>
      <c r="J28" s="344" t="s">
        <v>153</v>
      </c>
      <c r="K28" s="164"/>
      <c r="L28" s="169"/>
      <c r="M28" s="169"/>
      <c r="N28" s="169"/>
      <c r="O28" s="172"/>
      <c r="P28" s="164"/>
      <c r="Q28" s="169"/>
      <c r="R28" s="169"/>
      <c r="S28" s="169"/>
      <c r="T28" s="169"/>
      <c r="U28" s="239"/>
      <c r="V28" s="239"/>
      <c r="W28" s="239"/>
      <c r="X28" s="344" t="s">
        <v>154</v>
      </c>
      <c r="Y28" s="344" t="s">
        <v>154</v>
      </c>
      <c r="Z28" s="344" t="s">
        <v>154</v>
      </c>
      <c r="AA28" s="344" t="s">
        <v>154</v>
      </c>
      <c r="AB28" s="344" t="s">
        <v>154</v>
      </c>
      <c r="AC28" s="344" t="s">
        <v>154</v>
      </c>
      <c r="AD28" s="344" t="s">
        <v>154</v>
      </c>
      <c r="AE28" s="344" t="s">
        <v>154</v>
      </c>
      <c r="AF28" s="344" t="s">
        <v>154</v>
      </c>
      <c r="AG28" s="344" t="s">
        <v>154</v>
      </c>
      <c r="AH28" s="164"/>
      <c r="AI28" s="164"/>
      <c r="AJ28" s="164"/>
      <c r="AK28" s="169"/>
      <c r="AL28" s="164"/>
      <c r="AM28" s="164"/>
      <c r="AN28" s="239"/>
      <c r="AO28" s="239"/>
      <c r="AP28" s="239"/>
      <c r="AQ28" s="171" t="s">
        <v>32</v>
      </c>
      <c r="AR28" s="171" t="s">
        <v>32</v>
      </c>
      <c r="AS28" s="171" t="s">
        <v>32</v>
      </c>
      <c r="AT28" s="171" t="s">
        <v>32</v>
      </c>
      <c r="AU28" s="171" t="s">
        <v>32</v>
      </c>
      <c r="AV28" s="171" t="s">
        <v>32</v>
      </c>
      <c r="AW28" s="171" t="s">
        <v>32</v>
      </c>
      <c r="AX28" s="171" t="s">
        <v>32</v>
      </c>
      <c r="AY28" s="171" t="s">
        <v>32</v>
      </c>
      <c r="AZ28" s="171" t="s">
        <v>32</v>
      </c>
      <c r="BA28" s="171" t="s">
        <v>32</v>
      </c>
      <c r="BB28" s="173">
        <f>SUM(BC28:BH28)</f>
        <v>52</v>
      </c>
      <c r="BC28" s="173">
        <v>31</v>
      </c>
      <c r="BD28" s="173">
        <v>6</v>
      </c>
      <c r="BE28" s="173"/>
      <c r="BF28" s="173"/>
      <c r="BG28" s="173"/>
      <c r="BH28" s="173">
        <v>15</v>
      </c>
    </row>
    <row r="29" spans="1:62" s="214" customFormat="1" x14ac:dyDescent="0.2">
      <c r="A29" s="167">
        <v>3</v>
      </c>
      <c r="B29" s="171" t="s">
        <v>32</v>
      </c>
      <c r="C29" s="171" t="s">
        <v>32</v>
      </c>
      <c r="D29" s="171" t="s">
        <v>32</v>
      </c>
      <c r="E29" s="171" t="s">
        <v>32</v>
      </c>
      <c r="F29" s="186" t="s">
        <v>34</v>
      </c>
      <c r="G29" s="186" t="s">
        <v>34</v>
      </c>
      <c r="H29" s="186" t="s">
        <v>34</v>
      </c>
      <c r="I29" s="186" t="s">
        <v>34</v>
      </c>
      <c r="J29" s="186" t="s">
        <v>34</v>
      </c>
      <c r="K29" s="186" t="s">
        <v>34</v>
      </c>
      <c r="L29" s="186" t="s">
        <v>34</v>
      </c>
      <c r="M29" s="186" t="s">
        <v>34</v>
      </c>
      <c r="N29" s="186" t="s">
        <v>34</v>
      </c>
      <c r="O29" s="186" t="s">
        <v>34</v>
      </c>
      <c r="P29" s="169" t="s">
        <v>142</v>
      </c>
      <c r="Q29" s="169" t="s">
        <v>142</v>
      </c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73">
        <f>SUM(BC29:BH29)</f>
        <v>16</v>
      </c>
      <c r="BC29" s="173"/>
      <c r="BD29" s="173"/>
      <c r="BE29" s="173"/>
      <c r="BF29" s="173">
        <v>12</v>
      </c>
      <c r="BG29" s="173"/>
      <c r="BH29" s="173">
        <v>4</v>
      </c>
    </row>
    <row r="30" spans="1:62" s="185" customFormat="1" ht="15" x14ac:dyDescent="0.25">
      <c r="A30" s="187"/>
      <c r="B30" s="188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9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61" t="s">
        <v>65</v>
      </c>
      <c r="AU30" s="190"/>
      <c r="AW30" s="187"/>
      <c r="AX30" s="187"/>
      <c r="AZ30" s="187"/>
      <c r="BA30" s="187"/>
      <c r="BB30" s="191">
        <f>SUM(BC30:BH30)</f>
        <v>100</v>
      </c>
      <c r="BC30" s="192">
        <f t="shared" ref="BC30:BH30" si="0">SUM(BC27:BC28)</f>
        <v>62</v>
      </c>
      <c r="BD30" s="192">
        <f t="shared" si="0"/>
        <v>12</v>
      </c>
      <c r="BE30" s="192">
        <f t="shared" si="0"/>
        <v>5</v>
      </c>
      <c r="BF30" s="192">
        <f t="shared" si="0"/>
        <v>0</v>
      </c>
      <c r="BG30" s="192">
        <f t="shared" si="0"/>
        <v>0</v>
      </c>
      <c r="BH30" s="192">
        <f t="shared" si="0"/>
        <v>21</v>
      </c>
    </row>
    <row r="31" spans="1:62" s="214" customFormat="1" ht="13.5" thickBot="1" x14ac:dyDescent="0.25">
      <c r="A31" s="384" t="s">
        <v>43</v>
      </c>
      <c r="B31" s="384"/>
      <c r="C31" s="384"/>
      <c r="D31" s="384"/>
      <c r="E31" s="384"/>
      <c r="F31" s="384"/>
      <c r="G31" s="193"/>
      <c r="H31" s="193"/>
      <c r="I31" s="193"/>
      <c r="J31" s="193"/>
      <c r="K31" s="193"/>
      <c r="L31" s="193"/>
      <c r="M31" s="193"/>
      <c r="N31" s="193"/>
      <c r="O31" s="194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5"/>
      <c r="AT31" s="196"/>
      <c r="AU31" s="195"/>
      <c r="AV31" s="193"/>
      <c r="AW31" s="193"/>
      <c r="AX31" s="193"/>
      <c r="AY31" s="193"/>
      <c r="AZ31" s="193"/>
      <c r="BA31" s="193"/>
      <c r="BB31" s="197"/>
      <c r="BC31" s="197"/>
      <c r="BD31" s="197"/>
      <c r="BE31" s="197"/>
      <c r="BF31" s="197"/>
      <c r="BG31" s="197"/>
      <c r="BH31" s="197"/>
    </row>
    <row r="32" spans="1:62" s="178" customFormat="1" ht="15" customHeight="1" thickBot="1" x14ac:dyDescent="0.25">
      <c r="A32" s="384" t="s">
        <v>37</v>
      </c>
      <c r="B32" s="384"/>
      <c r="C32" s="384"/>
      <c r="D32" s="384"/>
      <c r="E32" s="384"/>
      <c r="F32" s="384"/>
      <c r="H32" s="176"/>
      <c r="I32" s="385" t="s">
        <v>177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175"/>
      <c r="W32" s="176" t="s">
        <v>33</v>
      </c>
      <c r="X32" s="174" t="s">
        <v>180</v>
      </c>
      <c r="Y32" s="174"/>
      <c r="Z32" s="177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R32" s="181"/>
      <c r="AS32" s="174"/>
      <c r="AT32" s="174"/>
      <c r="AU32" s="174"/>
    </row>
    <row r="33" spans="1:60" s="178" customFormat="1" thickBot="1" x14ac:dyDescent="0.25">
      <c r="A33" s="162" t="s">
        <v>72</v>
      </c>
      <c r="B33" s="163"/>
      <c r="C33" s="163"/>
      <c r="D33" s="163"/>
      <c r="E33" s="163"/>
      <c r="F33" s="163"/>
      <c r="H33" s="181"/>
      <c r="I33" s="182" t="s">
        <v>178</v>
      </c>
      <c r="J33" s="181"/>
      <c r="K33" s="181"/>
      <c r="N33" s="181"/>
      <c r="O33" s="181"/>
      <c r="P33" s="181"/>
      <c r="Q33" s="181"/>
      <c r="R33" s="181"/>
      <c r="S33" s="181"/>
      <c r="T33" s="181"/>
      <c r="U33" s="177"/>
      <c r="V33" s="177"/>
      <c r="W33" s="174" t="s">
        <v>1</v>
      </c>
      <c r="X33" s="174" t="s">
        <v>63</v>
      </c>
      <c r="Y33" s="174"/>
      <c r="Z33" s="174"/>
      <c r="AC33" s="174"/>
      <c r="AJ33" s="174"/>
      <c r="AK33" s="174"/>
      <c r="AL33" s="174"/>
      <c r="AP33" s="174"/>
      <c r="AR33" s="174"/>
      <c r="AS33" s="174"/>
      <c r="AT33" s="179"/>
      <c r="AU33" s="179"/>
      <c r="BC33" s="174"/>
    </row>
    <row r="34" spans="1:60" s="178" customFormat="1" thickBot="1" x14ac:dyDescent="0.25">
      <c r="A34" s="174"/>
      <c r="B34" s="174"/>
      <c r="C34" s="174"/>
      <c r="D34" s="174"/>
      <c r="E34" s="174"/>
      <c r="F34" s="174"/>
      <c r="H34" s="239"/>
      <c r="I34" s="177" t="s">
        <v>140</v>
      </c>
      <c r="J34" s="177"/>
      <c r="K34" s="177"/>
      <c r="N34" s="174"/>
      <c r="O34" s="174"/>
      <c r="P34" s="174"/>
      <c r="Q34" s="174"/>
      <c r="R34" s="174"/>
      <c r="S34" s="174"/>
      <c r="T34" s="174"/>
      <c r="U34" s="174"/>
      <c r="V34" s="174"/>
      <c r="W34" s="176" t="s">
        <v>153</v>
      </c>
      <c r="X34" s="174" t="s">
        <v>181</v>
      </c>
      <c r="Y34" s="174"/>
      <c r="Z34" s="177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R34" s="181"/>
      <c r="AS34" s="174"/>
      <c r="AU34" s="174"/>
      <c r="BD34" s="174"/>
      <c r="BE34" s="174"/>
      <c r="BH34" s="174"/>
    </row>
    <row r="35" spans="1:60" s="178" customFormat="1" thickBot="1" x14ac:dyDescent="0.25">
      <c r="A35" s="174"/>
      <c r="B35" s="174"/>
      <c r="I35" s="178" t="s">
        <v>44</v>
      </c>
      <c r="K35" s="174"/>
      <c r="R35" s="177"/>
      <c r="S35" s="174"/>
      <c r="W35" s="174" t="s">
        <v>1</v>
      </c>
      <c r="X35" s="174" t="s">
        <v>179</v>
      </c>
      <c r="Y35" s="174"/>
      <c r="Z35" s="174"/>
      <c r="AC35" s="174"/>
      <c r="AJ35" s="174"/>
      <c r="AK35" s="174"/>
      <c r="AL35" s="174"/>
      <c r="BH35" s="174"/>
    </row>
    <row r="36" spans="1:60" s="178" customFormat="1" thickBot="1" x14ac:dyDescent="0.25">
      <c r="A36" s="174"/>
      <c r="B36" s="174"/>
      <c r="H36" s="183" t="s">
        <v>32</v>
      </c>
      <c r="I36" s="184" t="s">
        <v>141</v>
      </c>
      <c r="J36" s="179"/>
      <c r="K36" s="179"/>
      <c r="R36" s="174"/>
      <c r="S36" s="174"/>
      <c r="W36" s="176" t="s">
        <v>154</v>
      </c>
      <c r="X36" s="179" t="s">
        <v>182</v>
      </c>
      <c r="Y36" s="179"/>
      <c r="Z36" s="179"/>
      <c r="AB36" s="179"/>
      <c r="AC36" s="179"/>
      <c r="AD36" s="179"/>
      <c r="AE36" s="179"/>
      <c r="AF36" s="174"/>
      <c r="AG36" s="180"/>
      <c r="AJ36" s="174"/>
      <c r="AK36" s="174"/>
      <c r="AL36" s="179"/>
      <c r="AM36" s="179"/>
      <c r="AN36" s="198"/>
      <c r="AO36" s="198"/>
      <c r="AP36" s="198"/>
      <c r="BD36" s="179"/>
      <c r="BE36" s="199"/>
      <c r="BF36" s="174"/>
      <c r="BG36" s="174"/>
      <c r="BH36" s="174"/>
    </row>
    <row r="37" spans="1:60" s="178" customFormat="1" thickBot="1" x14ac:dyDescent="0.25">
      <c r="X37" s="178" t="s">
        <v>183</v>
      </c>
      <c r="AT37" s="179"/>
      <c r="AU37" s="350" t="s">
        <v>142</v>
      </c>
      <c r="AV37" s="179" t="s">
        <v>185</v>
      </c>
      <c r="BD37" s="174"/>
      <c r="BE37" s="174"/>
    </row>
    <row r="38" spans="1:60" s="178" customFormat="1" thickBot="1" x14ac:dyDescent="0.25">
      <c r="H38" s="345"/>
      <c r="I38" s="177"/>
      <c r="J38" s="177"/>
      <c r="K38" s="177"/>
      <c r="W38" s="176" t="s">
        <v>35</v>
      </c>
      <c r="X38" s="179" t="s">
        <v>184</v>
      </c>
      <c r="Y38" s="179"/>
      <c r="Z38" s="179"/>
      <c r="AB38" s="179"/>
      <c r="AC38" s="179"/>
      <c r="AI38" s="181"/>
      <c r="AJ38" s="179"/>
      <c r="AK38" s="179"/>
      <c r="AM38" s="177"/>
    </row>
    <row r="39" spans="1:60" s="185" customFormat="1" ht="15" x14ac:dyDescent="0.2">
      <c r="X39" s="395"/>
      <c r="Y39" s="395"/>
      <c r="Z39" s="395"/>
      <c r="AA39" s="395"/>
      <c r="AB39" s="395"/>
      <c r="AC39" s="395"/>
      <c r="AD39" s="395"/>
      <c r="AE39" s="395"/>
      <c r="AF39" s="395"/>
      <c r="AJ39" s="178"/>
      <c r="AU39" s="194"/>
      <c r="AV39" s="194"/>
      <c r="AW39" s="194"/>
      <c r="AX39" s="194"/>
      <c r="AY39" s="194"/>
    </row>
    <row r="40" spans="1:60" s="215" customFormat="1" ht="22.5" customHeight="1" x14ac:dyDescent="0.2">
      <c r="B40" s="216"/>
      <c r="O40" s="217"/>
      <c r="P40" s="217"/>
      <c r="AE40" s="216"/>
      <c r="AT40" s="216"/>
    </row>
    <row r="41" spans="1:60" s="215" customFormat="1" ht="22.5" customHeight="1" x14ac:dyDescent="0.2"/>
    <row r="42" spans="1:60" s="215" customFormat="1" ht="24.75" customHeight="1" x14ac:dyDescent="0.2">
      <c r="O42" s="214"/>
      <c r="P42" s="214"/>
      <c r="Q42" s="214"/>
      <c r="R42" s="214"/>
      <c r="S42" s="214"/>
      <c r="T42" s="214"/>
      <c r="U42" s="214"/>
      <c r="V42" s="214"/>
      <c r="W42" s="218"/>
      <c r="AT42" s="216"/>
      <c r="BF42" s="214"/>
    </row>
    <row r="43" spans="1:60" s="215" customFormat="1" ht="27.75" customHeight="1" x14ac:dyDescent="0.2"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9"/>
      <c r="Y43" s="220"/>
      <c r="Z43" s="220"/>
      <c r="AA43" s="220"/>
      <c r="AB43" s="194"/>
      <c r="AC43" s="194"/>
      <c r="AD43" s="194"/>
      <c r="AH43" s="194"/>
      <c r="AI43" s="195"/>
      <c r="AJ43" s="194"/>
      <c r="AK43" s="194"/>
      <c r="AT43" s="216"/>
    </row>
    <row r="44" spans="1:60" s="215" customFormat="1" ht="24.75" customHeight="1" x14ac:dyDescent="0.2">
      <c r="P44" s="214"/>
      <c r="Q44" s="214"/>
      <c r="R44" s="197"/>
      <c r="S44" s="221"/>
      <c r="T44" s="221"/>
      <c r="U44" s="221"/>
      <c r="V44" s="221"/>
      <c r="W44" s="221"/>
      <c r="AE44" s="216"/>
      <c r="AT44" s="222"/>
    </row>
    <row r="45" spans="1:60" s="215" customFormat="1" x14ac:dyDescent="0.2"/>
    <row r="46" spans="1:60" s="215" customFormat="1" ht="24.75" customHeight="1" x14ac:dyDescent="0.2">
      <c r="E46" s="216"/>
      <c r="AD46" s="219"/>
      <c r="AE46" s="219"/>
      <c r="AF46" s="219"/>
      <c r="AG46" s="219"/>
      <c r="AH46" s="219"/>
      <c r="AI46" s="214"/>
    </row>
  </sheetData>
  <mergeCells count="41">
    <mergeCell ref="X39:AF39"/>
    <mergeCell ref="AX23:BA23"/>
    <mergeCell ref="AG23:AJ23"/>
    <mergeCell ref="AK23:AN23"/>
    <mergeCell ref="A31:F31"/>
    <mergeCell ref="Z9:BH11"/>
    <mergeCell ref="Z14:BH15"/>
    <mergeCell ref="Z12:BH13"/>
    <mergeCell ref="Z16:BH17"/>
    <mergeCell ref="A32:F32"/>
    <mergeCell ref="I32:U32"/>
    <mergeCell ref="BG23:BG26"/>
    <mergeCell ref="BH23:BH26"/>
    <mergeCell ref="BE23:BE26"/>
    <mergeCell ref="BF23:BF26"/>
    <mergeCell ref="BB23:BB26"/>
    <mergeCell ref="BC23:BC26"/>
    <mergeCell ref="BD23:BD26"/>
    <mergeCell ref="X23:AA23"/>
    <mergeCell ref="AO23:AR23"/>
    <mergeCell ref="AS23:AW23"/>
    <mergeCell ref="A23:A26"/>
    <mergeCell ref="B23:F23"/>
    <mergeCell ref="G23:J23"/>
    <mergeCell ref="T23:W23"/>
    <mergeCell ref="A1:BH1"/>
    <mergeCell ref="K23:N23"/>
    <mergeCell ref="O23:S23"/>
    <mergeCell ref="A10:Y10"/>
    <mergeCell ref="A6:Y6"/>
    <mergeCell ref="A4:BH4"/>
    <mergeCell ref="A20:Y20"/>
    <mergeCell ref="A2:BH2"/>
    <mergeCell ref="A3:BH3"/>
    <mergeCell ref="A19:Y19"/>
    <mergeCell ref="A18:Y18"/>
    <mergeCell ref="A22:BA22"/>
    <mergeCell ref="BB22:BH22"/>
    <mergeCell ref="Z6:AY7"/>
    <mergeCell ref="Z8:BH8"/>
    <mergeCell ref="AB23:AF23"/>
  </mergeCells>
  <printOptions horizontalCentered="1" verticalCentered="1"/>
  <pageMargins left="0.19685039370078741" right="0.19685039370078741" top="0.78740157480314965" bottom="0.19685039370078741" header="0" footer="0"/>
  <pageSetup paperSize="9" scale="7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GridLines="0" view="pageBreakPreview" zoomScale="70" zoomScaleNormal="50" zoomScaleSheetLayoutView="70" workbookViewId="0">
      <selection activeCell="AD24" sqref="AD24"/>
    </sheetView>
  </sheetViews>
  <sheetFormatPr defaultRowHeight="12.75" x14ac:dyDescent="0.2"/>
  <cols>
    <col min="1" max="1" width="11.42578125" style="4" customWidth="1"/>
    <col min="2" max="2" width="132.85546875" style="4" customWidth="1"/>
    <col min="3" max="3" width="17.140625" style="4" customWidth="1"/>
    <col min="4" max="4" width="7.7109375" style="4" customWidth="1"/>
    <col min="5" max="5" width="8.42578125" style="4" customWidth="1"/>
    <col min="6" max="10" width="6.7109375" style="4" customWidth="1"/>
    <col min="11" max="30" width="4.7109375" style="4" customWidth="1"/>
    <col min="31" max="31" width="6" style="4" customWidth="1"/>
    <col min="32" max="32" width="7.5703125" style="4" customWidth="1"/>
    <col min="33" max="33" width="6" style="4" customWidth="1"/>
    <col min="34" max="34" width="13.140625" style="4" customWidth="1"/>
    <col min="35" max="16384" width="9.140625" style="4"/>
  </cols>
  <sheetData>
    <row r="1" spans="1:36" s="10" customFormat="1" ht="55.5" customHeight="1" thickBot="1" x14ac:dyDescent="0.3">
      <c r="A1" s="413" t="s">
        <v>85</v>
      </c>
      <c r="B1" s="416" t="s">
        <v>126</v>
      </c>
      <c r="C1" s="418" t="s">
        <v>45</v>
      </c>
      <c r="D1" s="430" t="s">
        <v>75</v>
      </c>
      <c r="E1" s="431"/>
      <c r="F1" s="436" t="s">
        <v>76</v>
      </c>
      <c r="G1" s="437"/>
      <c r="H1" s="437"/>
      <c r="I1" s="437"/>
      <c r="J1" s="438"/>
      <c r="K1" s="443" t="s">
        <v>81</v>
      </c>
      <c r="L1" s="444"/>
      <c r="M1" s="444"/>
      <c r="N1" s="444"/>
      <c r="O1" s="444"/>
      <c r="P1" s="444"/>
      <c r="Q1" s="444"/>
      <c r="R1" s="450"/>
      <c r="S1" s="443" t="s">
        <v>82</v>
      </c>
      <c r="T1" s="444"/>
      <c r="U1" s="444"/>
      <c r="V1" s="444"/>
      <c r="W1" s="444"/>
      <c r="X1" s="444"/>
      <c r="Y1" s="444"/>
      <c r="Z1" s="450"/>
      <c r="AA1" s="451" t="s">
        <v>187</v>
      </c>
      <c r="AB1" s="428"/>
      <c r="AC1" s="428"/>
      <c r="AD1" s="429"/>
      <c r="AE1" s="443" t="s">
        <v>95</v>
      </c>
      <c r="AF1" s="444"/>
      <c r="AG1" s="445"/>
    </row>
    <row r="2" spans="1:36" s="10" customFormat="1" ht="52.5" customHeight="1" thickBot="1" x14ac:dyDescent="0.3">
      <c r="A2" s="414"/>
      <c r="B2" s="417"/>
      <c r="C2" s="419"/>
      <c r="D2" s="432"/>
      <c r="E2" s="433"/>
      <c r="F2" s="439" t="s">
        <v>84</v>
      </c>
      <c r="G2" s="441" t="s">
        <v>77</v>
      </c>
      <c r="H2" s="442"/>
      <c r="I2" s="442"/>
      <c r="J2" s="425" t="s">
        <v>79</v>
      </c>
      <c r="K2" s="428" t="s">
        <v>188</v>
      </c>
      <c r="L2" s="428"/>
      <c r="M2" s="428"/>
      <c r="N2" s="429"/>
      <c r="O2" s="428" t="s">
        <v>189</v>
      </c>
      <c r="P2" s="428"/>
      <c r="Q2" s="428"/>
      <c r="R2" s="429"/>
      <c r="S2" s="428" t="s">
        <v>190</v>
      </c>
      <c r="T2" s="428"/>
      <c r="U2" s="428"/>
      <c r="V2" s="429"/>
      <c r="W2" s="428" t="s">
        <v>191</v>
      </c>
      <c r="X2" s="428"/>
      <c r="Y2" s="428"/>
      <c r="Z2" s="429"/>
      <c r="AA2" s="428" t="s">
        <v>192</v>
      </c>
      <c r="AB2" s="428"/>
      <c r="AC2" s="428"/>
      <c r="AD2" s="429"/>
      <c r="AE2" s="446"/>
      <c r="AF2" s="447"/>
      <c r="AG2" s="448"/>
    </row>
    <row r="3" spans="1:36" s="10" customFormat="1" ht="32.25" customHeight="1" thickBot="1" x14ac:dyDescent="0.3">
      <c r="A3" s="414"/>
      <c r="B3" s="417"/>
      <c r="C3" s="419"/>
      <c r="D3" s="434"/>
      <c r="E3" s="435"/>
      <c r="F3" s="439"/>
      <c r="G3" s="402" t="s">
        <v>78</v>
      </c>
      <c r="H3" s="404" t="s">
        <v>83</v>
      </c>
      <c r="I3" s="402" t="s">
        <v>80</v>
      </c>
      <c r="J3" s="426"/>
      <c r="K3" s="402" t="s">
        <v>88</v>
      </c>
      <c r="L3" s="404" t="s">
        <v>89</v>
      </c>
      <c r="M3" s="402" t="s">
        <v>90</v>
      </c>
      <c r="N3" s="406" t="s">
        <v>156</v>
      </c>
      <c r="O3" s="402" t="s">
        <v>88</v>
      </c>
      <c r="P3" s="404" t="s">
        <v>89</v>
      </c>
      <c r="Q3" s="402" t="s">
        <v>90</v>
      </c>
      <c r="R3" s="406" t="s">
        <v>156</v>
      </c>
      <c r="S3" s="402" t="s">
        <v>88</v>
      </c>
      <c r="T3" s="404" t="s">
        <v>89</v>
      </c>
      <c r="U3" s="402" t="s">
        <v>90</v>
      </c>
      <c r="V3" s="406" t="s">
        <v>156</v>
      </c>
      <c r="W3" s="402" t="s">
        <v>88</v>
      </c>
      <c r="X3" s="404" t="s">
        <v>89</v>
      </c>
      <c r="Y3" s="402" t="s">
        <v>90</v>
      </c>
      <c r="Z3" s="406" t="s">
        <v>156</v>
      </c>
      <c r="AA3" s="402" t="s">
        <v>88</v>
      </c>
      <c r="AB3" s="404" t="s">
        <v>89</v>
      </c>
      <c r="AC3" s="402" t="s">
        <v>90</v>
      </c>
      <c r="AD3" s="406" t="s">
        <v>156</v>
      </c>
      <c r="AE3" s="418" t="s">
        <v>96</v>
      </c>
      <c r="AF3" s="418" t="s">
        <v>97</v>
      </c>
      <c r="AG3" s="418" t="s">
        <v>98</v>
      </c>
    </row>
    <row r="4" spans="1:36" s="10" customFormat="1" ht="136.5" customHeight="1" thickBot="1" x14ac:dyDescent="0.3">
      <c r="A4" s="415"/>
      <c r="B4" s="417"/>
      <c r="C4" s="419"/>
      <c r="D4" s="39" t="s">
        <v>155</v>
      </c>
      <c r="E4" s="39" t="s">
        <v>86</v>
      </c>
      <c r="F4" s="440"/>
      <c r="G4" s="403"/>
      <c r="H4" s="405"/>
      <c r="I4" s="403"/>
      <c r="J4" s="427"/>
      <c r="K4" s="403"/>
      <c r="L4" s="405"/>
      <c r="M4" s="403"/>
      <c r="N4" s="407"/>
      <c r="O4" s="403"/>
      <c r="P4" s="405"/>
      <c r="Q4" s="403"/>
      <c r="R4" s="407"/>
      <c r="S4" s="403"/>
      <c r="T4" s="405"/>
      <c r="U4" s="403"/>
      <c r="V4" s="407"/>
      <c r="W4" s="403"/>
      <c r="X4" s="405"/>
      <c r="Y4" s="403"/>
      <c r="Z4" s="407"/>
      <c r="AA4" s="403"/>
      <c r="AB4" s="405"/>
      <c r="AC4" s="403"/>
      <c r="AD4" s="407"/>
      <c r="AE4" s="449"/>
      <c r="AF4" s="449"/>
      <c r="AG4" s="449"/>
    </row>
    <row r="5" spans="1:36" s="10" customFormat="1" ht="19.5" customHeight="1" thickBot="1" x14ac:dyDescent="0.35">
      <c r="A5" s="53" t="s">
        <v>128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5"/>
      <c r="P5" s="65"/>
      <c r="Q5" s="65"/>
      <c r="R5" s="66"/>
      <c r="S5" s="65"/>
      <c r="T5" s="65"/>
      <c r="U5" s="65"/>
      <c r="V5" s="66"/>
      <c r="W5" s="65"/>
      <c r="X5" s="65"/>
      <c r="Y5" s="65"/>
      <c r="Z5" s="66"/>
      <c r="AA5" s="65"/>
      <c r="AB5" s="65"/>
      <c r="AC5" s="65"/>
      <c r="AD5" s="66"/>
      <c r="AE5" s="65"/>
      <c r="AF5" s="65"/>
      <c r="AG5" s="67"/>
    </row>
    <row r="6" spans="1:36" s="1" customFormat="1" ht="23.25" customHeight="1" thickBot="1" x14ac:dyDescent="0.35">
      <c r="A6" s="8" t="s">
        <v>106</v>
      </c>
      <c r="B6" s="420" t="s">
        <v>133</v>
      </c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2"/>
    </row>
    <row r="7" spans="1:36" s="1" customFormat="1" ht="21.95" customHeight="1" thickBot="1" x14ac:dyDescent="0.35">
      <c r="A7" s="423" t="s">
        <v>120</v>
      </c>
      <c r="B7" s="424"/>
      <c r="C7" s="68"/>
      <c r="D7" s="68">
        <f>SUM(D8:D10)</f>
        <v>15</v>
      </c>
      <c r="E7" s="68">
        <f>D7*30</f>
        <v>450</v>
      </c>
      <c r="F7" s="68"/>
      <c r="G7" s="232"/>
      <c r="H7" s="68"/>
      <c r="I7" s="232"/>
      <c r="J7" s="68"/>
      <c r="K7" s="408">
        <f>SUM(K8:M10)</f>
        <v>40</v>
      </c>
      <c r="L7" s="409"/>
      <c r="M7" s="410"/>
      <c r="N7" s="120">
        <f>SUM(N8:N10)</f>
        <v>15</v>
      </c>
      <c r="O7" s="396">
        <f>SUM(K8:M10)</f>
        <v>40</v>
      </c>
      <c r="P7" s="397"/>
      <c r="Q7" s="398"/>
      <c r="R7" s="68">
        <f>SUM(R8:R10)</f>
        <v>0</v>
      </c>
      <c r="S7" s="396">
        <f>SUM(S8:U10)</f>
        <v>0</v>
      </c>
      <c r="T7" s="397"/>
      <c r="U7" s="398"/>
      <c r="V7" s="68">
        <f>SUM(V8:V10)</f>
        <v>0</v>
      </c>
      <c r="W7" s="396">
        <f>SUM(W8:Y10)</f>
        <v>0</v>
      </c>
      <c r="X7" s="397"/>
      <c r="Y7" s="398"/>
      <c r="Z7" s="68">
        <f>SUM(Z8:Z10)</f>
        <v>0</v>
      </c>
      <c r="AA7" s="396">
        <f>SUM(AA8:AC10)</f>
        <v>0</v>
      </c>
      <c r="AB7" s="397"/>
      <c r="AC7" s="398"/>
      <c r="AD7" s="68">
        <f>SUM(AD8:AD10)</f>
        <v>0</v>
      </c>
      <c r="AE7" s="68"/>
      <c r="AF7" s="132"/>
      <c r="AG7" s="68"/>
    </row>
    <row r="8" spans="1:36" s="2" customFormat="1" ht="18" customHeight="1" x14ac:dyDescent="0.3">
      <c r="A8" s="61" t="s">
        <v>107</v>
      </c>
      <c r="B8" s="62" t="s">
        <v>151</v>
      </c>
      <c r="C8" s="69" t="s">
        <v>162</v>
      </c>
      <c r="D8" s="82">
        <v>5</v>
      </c>
      <c r="E8" s="83">
        <f>D8*30</f>
        <v>150</v>
      </c>
      <c r="F8" s="83">
        <f t="shared" ref="F8:F10" si="0">G8+H8+I8</f>
        <v>4</v>
      </c>
      <c r="G8" s="84"/>
      <c r="H8" s="83"/>
      <c r="I8" s="84">
        <v>4</v>
      </c>
      <c r="J8" s="83">
        <f t="shared" ref="J8:J10" si="1">E8-F8</f>
        <v>146</v>
      </c>
      <c r="K8" s="85"/>
      <c r="L8" s="86"/>
      <c r="M8" s="87">
        <v>4</v>
      </c>
      <c r="N8" s="82">
        <v>5</v>
      </c>
      <c r="O8" s="85"/>
      <c r="P8" s="86"/>
      <c r="Q8" s="89"/>
      <c r="R8" s="83"/>
      <c r="S8" s="90"/>
      <c r="T8" s="86"/>
      <c r="U8" s="91"/>
      <c r="V8" s="83"/>
      <c r="W8" s="85"/>
      <c r="X8" s="86"/>
      <c r="Y8" s="89"/>
      <c r="Z8" s="83"/>
      <c r="AA8" s="85"/>
      <c r="AB8" s="86"/>
      <c r="AC8" s="89"/>
      <c r="AD8" s="83"/>
      <c r="AE8" s="82">
        <v>1</v>
      </c>
      <c r="AF8" s="92"/>
      <c r="AG8" s="82"/>
    </row>
    <row r="9" spans="1:36" s="2" customFormat="1" ht="60" customHeight="1" x14ac:dyDescent="0.3">
      <c r="A9" s="63" t="s">
        <v>108</v>
      </c>
      <c r="B9" s="62" t="s">
        <v>146</v>
      </c>
      <c r="C9" s="69" t="s">
        <v>194</v>
      </c>
      <c r="D9" s="54">
        <v>5</v>
      </c>
      <c r="E9" s="55">
        <f t="shared" ref="E9:E11" si="2">D9*30</f>
        <v>150</v>
      </c>
      <c r="F9" s="55">
        <f t="shared" si="0"/>
        <v>18</v>
      </c>
      <c r="G9" s="93">
        <v>8</v>
      </c>
      <c r="H9" s="55"/>
      <c r="I9" s="93">
        <v>10</v>
      </c>
      <c r="J9" s="55">
        <f t="shared" si="1"/>
        <v>132</v>
      </c>
      <c r="K9" s="94">
        <v>8</v>
      </c>
      <c r="L9" s="95"/>
      <c r="M9" s="96">
        <v>10</v>
      </c>
      <c r="N9" s="54">
        <v>5</v>
      </c>
      <c r="O9" s="94"/>
      <c r="P9" s="95"/>
      <c r="Q9" s="96"/>
      <c r="R9" s="54"/>
      <c r="S9" s="119"/>
      <c r="T9" s="90"/>
      <c r="U9" s="118"/>
      <c r="V9" s="83"/>
      <c r="W9" s="90"/>
      <c r="X9" s="90"/>
      <c r="Y9" s="84"/>
      <c r="Z9" s="83"/>
      <c r="AA9" s="90"/>
      <c r="AB9" s="90"/>
      <c r="AC9" s="84"/>
      <c r="AD9" s="83"/>
      <c r="AE9" s="82">
        <v>1</v>
      </c>
      <c r="AF9" s="101"/>
      <c r="AG9" s="54"/>
    </row>
    <row r="10" spans="1:36" s="2" customFormat="1" ht="39.950000000000003" customHeight="1" thickBot="1" x14ac:dyDescent="0.35">
      <c r="A10" s="63" t="s">
        <v>109</v>
      </c>
      <c r="B10" s="240" t="s">
        <v>147</v>
      </c>
      <c r="C10" s="69" t="s">
        <v>161</v>
      </c>
      <c r="D10" s="55">
        <v>5</v>
      </c>
      <c r="E10" s="55">
        <f t="shared" si="2"/>
        <v>150</v>
      </c>
      <c r="F10" s="55">
        <f t="shared" si="0"/>
        <v>18</v>
      </c>
      <c r="G10" s="93">
        <v>8</v>
      </c>
      <c r="H10" s="55"/>
      <c r="I10" s="93">
        <v>10</v>
      </c>
      <c r="J10" s="55">
        <f t="shared" si="1"/>
        <v>132</v>
      </c>
      <c r="K10" s="94">
        <v>8</v>
      </c>
      <c r="L10" s="95"/>
      <c r="M10" s="96">
        <v>10</v>
      </c>
      <c r="N10" s="54">
        <v>5</v>
      </c>
      <c r="O10" s="94"/>
      <c r="P10" s="95"/>
      <c r="Q10" s="96"/>
      <c r="R10" s="54"/>
      <c r="S10" s="99"/>
      <c r="T10" s="95"/>
      <c r="U10" s="100"/>
      <c r="V10" s="55"/>
      <c r="W10" s="99"/>
      <c r="X10" s="95"/>
      <c r="Y10" s="100"/>
      <c r="Z10" s="55"/>
      <c r="AA10" s="99"/>
      <c r="AB10" s="95"/>
      <c r="AC10" s="100"/>
      <c r="AD10" s="55"/>
      <c r="AE10" s="55">
        <v>1</v>
      </c>
      <c r="AF10" s="103"/>
      <c r="AG10" s="54"/>
      <c r="AH10" s="346"/>
      <c r="AI10" s="346"/>
      <c r="AJ10" s="346"/>
    </row>
    <row r="11" spans="1:36" s="2" customFormat="1" ht="19.5" customHeight="1" thickBot="1" x14ac:dyDescent="0.35">
      <c r="A11" s="411" t="s">
        <v>99</v>
      </c>
      <c r="B11" s="412"/>
      <c r="C11" s="13"/>
      <c r="D11" s="120">
        <v>15</v>
      </c>
      <c r="E11" s="68">
        <f t="shared" si="2"/>
        <v>450</v>
      </c>
      <c r="F11" s="68"/>
      <c r="G11" s="68"/>
      <c r="H11" s="68"/>
      <c r="I11" s="68"/>
      <c r="J11" s="68"/>
      <c r="K11" s="396">
        <f>1*ПГС!K10:M10</f>
        <v>20</v>
      </c>
      <c r="L11" s="397"/>
      <c r="M11" s="398"/>
      <c r="N11" s="68">
        <f>1*ПГС!N10</f>
        <v>10</v>
      </c>
      <c r="O11" s="396">
        <f>1*ПГС!O10:Q10</f>
        <v>18</v>
      </c>
      <c r="P11" s="397"/>
      <c r="Q11" s="398"/>
      <c r="R11" s="68">
        <f>1*ПГС!R10</f>
        <v>5</v>
      </c>
      <c r="S11" s="396">
        <f>1*ПГС!S10:U10</f>
        <v>0</v>
      </c>
      <c r="T11" s="397"/>
      <c r="U11" s="398"/>
      <c r="V11" s="68">
        <f>1*ПГС!V10</f>
        <v>0</v>
      </c>
      <c r="W11" s="396">
        <f>1*ПГС!W10:Y10</f>
        <v>0</v>
      </c>
      <c r="X11" s="397"/>
      <c r="Y11" s="398"/>
      <c r="Z11" s="68">
        <f>1*ПГС!Z10</f>
        <v>0</v>
      </c>
      <c r="AA11" s="396">
        <f>1*ПГС!AA10:AC10</f>
        <v>0</v>
      </c>
      <c r="AB11" s="397"/>
      <c r="AC11" s="398"/>
      <c r="AD11" s="68">
        <f>1*ПГС!AH10</f>
        <v>0</v>
      </c>
      <c r="AE11" s="68"/>
      <c r="AF11" s="121"/>
      <c r="AG11" s="120"/>
    </row>
    <row r="12" spans="1:36" s="1" customFormat="1" ht="19.5" customHeight="1" thickBot="1" x14ac:dyDescent="0.35">
      <c r="A12" s="58"/>
      <c r="B12" s="59" t="s">
        <v>110</v>
      </c>
      <c r="C12" s="60"/>
      <c r="D12" s="226">
        <f>D7+D11</f>
        <v>30</v>
      </c>
      <c r="E12" s="226">
        <f>E7+E11</f>
        <v>900</v>
      </c>
      <c r="F12" s="117"/>
      <c r="G12" s="117"/>
      <c r="H12" s="117"/>
      <c r="I12" s="117"/>
      <c r="J12" s="117"/>
      <c r="K12" s="400">
        <f>SUM(K8:M11)</f>
        <v>60</v>
      </c>
      <c r="L12" s="400"/>
      <c r="M12" s="401"/>
      <c r="N12" s="226">
        <f>SUM(N8:N11)</f>
        <v>25</v>
      </c>
      <c r="O12" s="399">
        <f>SUM(O8:Q11)</f>
        <v>18</v>
      </c>
      <c r="P12" s="400"/>
      <c r="Q12" s="401"/>
      <c r="R12" s="122">
        <f>SUM(R8:R11)</f>
        <v>5</v>
      </c>
      <c r="S12" s="399">
        <f>SUM(S8:U11)</f>
        <v>0</v>
      </c>
      <c r="T12" s="400"/>
      <c r="U12" s="401"/>
      <c r="V12" s="226">
        <f>SUM(V8:V11)</f>
        <v>0</v>
      </c>
      <c r="W12" s="399">
        <f>SUM(W8:Y11)</f>
        <v>0</v>
      </c>
      <c r="X12" s="400"/>
      <c r="Y12" s="401"/>
      <c r="Z12" s="122">
        <f>SUM(Z8:Z11)</f>
        <v>0</v>
      </c>
      <c r="AA12" s="399">
        <f>SUM(AA8:AC11)</f>
        <v>0</v>
      </c>
      <c r="AB12" s="400"/>
      <c r="AC12" s="401"/>
      <c r="AD12" s="122">
        <f>SUM(AD8:AD11)</f>
        <v>0</v>
      </c>
      <c r="AE12" s="123"/>
      <c r="AF12" s="226"/>
      <c r="AG12" s="117"/>
    </row>
    <row r="13" spans="1:36" s="1" customFormat="1" ht="23.25" customHeight="1" thickBot="1" x14ac:dyDescent="0.35">
      <c r="A13" s="8" t="s">
        <v>111</v>
      </c>
      <c r="B13" s="420" t="s">
        <v>46</v>
      </c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2"/>
    </row>
    <row r="14" spans="1:36" s="1" customFormat="1" ht="21.95" customHeight="1" thickBot="1" x14ac:dyDescent="0.35">
      <c r="A14" s="423" t="s">
        <v>121</v>
      </c>
      <c r="B14" s="424"/>
      <c r="C14" s="68"/>
      <c r="D14" s="132">
        <f>SUM(D15:D18)</f>
        <v>20</v>
      </c>
      <c r="E14" s="68">
        <f>D14*30</f>
        <v>600</v>
      </c>
      <c r="F14" s="68"/>
      <c r="G14" s="232"/>
      <c r="H14" s="68"/>
      <c r="I14" s="68"/>
      <c r="J14" s="68"/>
      <c r="K14" s="408">
        <f>SUM(K15:M18)</f>
        <v>0</v>
      </c>
      <c r="L14" s="409"/>
      <c r="M14" s="410"/>
      <c r="N14" s="120">
        <f>SUM(N15:N18)</f>
        <v>0</v>
      </c>
      <c r="O14" s="396">
        <f>SUM(O15:Q18)</f>
        <v>36</v>
      </c>
      <c r="P14" s="397"/>
      <c r="Q14" s="398"/>
      <c r="R14" s="68">
        <f>SUM(R15:R18)</f>
        <v>10</v>
      </c>
      <c r="S14" s="396">
        <f>SUM(S15:U18)</f>
        <v>36</v>
      </c>
      <c r="T14" s="397"/>
      <c r="U14" s="398"/>
      <c r="V14" s="68">
        <f>SUM(V15:V18)</f>
        <v>10</v>
      </c>
      <c r="W14" s="396">
        <f>SUM(W15:Y18)</f>
        <v>0</v>
      </c>
      <c r="X14" s="397"/>
      <c r="Y14" s="398"/>
      <c r="Z14" s="241">
        <f>SUM(Z15:Z18)</f>
        <v>0</v>
      </c>
      <c r="AA14" s="396">
        <f>SUM(AA15:AC18)</f>
        <v>0</v>
      </c>
      <c r="AB14" s="397"/>
      <c r="AC14" s="398"/>
      <c r="AD14" s="241">
        <f>SUM(AD15:AD18)</f>
        <v>0</v>
      </c>
      <c r="AE14" s="68"/>
      <c r="AF14" s="132"/>
      <c r="AG14" s="68"/>
    </row>
    <row r="15" spans="1:36" s="2" customFormat="1" ht="42" customHeight="1" x14ac:dyDescent="0.3">
      <c r="A15" s="50" t="s">
        <v>112</v>
      </c>
      <c r="B15" s="49" t="s">
        <v>195</v>
      </c>
      <c r="C15" s="242" t="s">
        <v>196</v>
      </c>
      <c r="D15" s="98">
        <v>5</v>
      </c>
      <c r="E15" s="83">
        <f t="shared" ref="E15:E18" si="3">D15*30</f>
        <v>150</v>
      </c>
      <c r="F15" s="83">
        <v>18</v>
      </c>
      <c r="G15" s="84">
        <v>8</v>
      </c>
      <c r="H15" s="83"/>
      <c r="I15" s="84">
        <v>10</v>
      </c>
      <c r="J15" s="83">
        <f t="shared" ref="J15:J18" si="4">E15-F15</f>
        <v>132</v>
      </c>
      <c r="K15" s="90"/>
      <c r="L15" s="86"/>
      <c r="M15" s="91"/>
      <c r="N15" s="83"/>
      <c r="O15" s="90">
        <v>8</v>
      </c>
      <c r="P15" s="86"/>
      <c r="Q15" s="91">
        <v>10</v>
      </c>
      <c r="R15" s="83">
        <v>5</v>
      </c>
      <c r="S15" s="90"/>
      <c r="T15" s="86"/>
      <c r="U15" s="91"/>
      <c r="V15" s="83"/>
      <c r="W15" s="85"/>
      <c r="X15" s="86"/>
      <c r="Y15" s="89"/>
      <c r="Z15" s="243"/>
      <c r="AA15" s="85"/>
      <c r="AB15" s="86"/>
      <c r="AC15" s="89"/>
      <c r="AD15" s="243"/>
      <c r="AE15" s="82">
        <v>1</v>
      </c>
      <c r="AF15" s="92"/>
      <c r="AG15" s="82"/>
    </row>
    <row r="16" spans="1:36" s="2" customFormat="1" ht="39.950000000000003" customHeight="1" x14ac:dyDescent="0.3">
      <c r="A16" s="51" t="s">
        <v>113</v>
      </c>
      <c r="B16" s="244" t="s">
        <v>197</v>
      </c>
      <c r="C16" s="242" t="s">
        <v>198</v>
      </c>
      <c r="D16" s="104">
        <v>5</v>
      </c>
      <c r="E16" s="55">
        <f t="shared" si="3"/>
        <v>150</v>
      </c>
      <c r="F16" s="55">
        <v>18</v>
      </c>
      <c r="G16" s="93">
        <v>8</v>
      </c>
      <c r="H16" s="55"/>
      <c r="I16" s="93">
        <v>10</v>
      </c>
      <c r="J16" s="55">
        <f t="shared" si="4"/>
        <v>132</v>
      </c>
      <c r="K16" s="99"/>
      <c r="L16" s="95"/>
      <c r="M16" s="100"/>
      <c r="N16" s="55"/>
      <c r="O16" s="99">
        <v>8</v>
      </c>
      <c r="P16" s="95"/>
      <c r="Q16" s="100">
        <v>10</v>
      </c>
      <c r="R16" s="55">
        <v>5</v>
      </c>
      <c r="S16" s="99"/>
      <c r="T16" s="95"/>
      <c r="U16" s="100"/>
      <c r="V16" s="55"/>
      <c r="W16" s="99"/>
      <c r="X16" s="95"/>
      <c r="Y16" s="100"/>
      <c r="Z16" s="55"/>
      <c r="AA16" s="99"/>
      <c r="AB16" s="95"/>
      <c r="AC16" s="100"/>
      <c r="AD16" s="55"/>
      <c r="AE16" s="82">
        <v>1</v>
      </c>
      <c r="AF16" s="101"/>
      <c r="AG16" s="102"/>
    </row>
    <row r="17" spans="1:35" s="2" customFormat="1" ht="39.950000000000003" customHeight="1" x14ac:dyDescent="0.3">
      <c r="A17" s="51" t="s">
        <v>114</v>
      </c>
      <c r="B17" s="351" t="s">
        <v>199</v>
      </c>
      <c r="C17" s="242" t="s">
        <v>200</v>
      </c>
      <c r="D17" s="104">
        <v>5</v>
      </c>
      <c r="E17" s="55">
        <f t="shared" si="3"/>
        <v>150</v>
      </c>
      <c r="F17" s="55">
        <v>18</v>
      </c>
      <c r="G17" s="93">
        <v>8</v>
      </c>
      <c r="H17" s="55"/>
      <c r="I17" s="93">
        <v>10</v>
      </c>
      <c r="J17" s="55">
        <f t="shared" si="4"/>
        <v>132</v>
      </c>
      <c r="K17" s="99"/>
      <c r="L17" s="95"/>
      <c r="M17" s="100"/>
      <c r="N17" s="55"/>
      <c r="O17" s="99"/>
      <c r="P17" s="95"/>
      <c r="Q17" s="100"/>
      <c r="R17" s="55"/>
      <c r="S17" s="99">
        <v>8</v>
      </c>
      <c r="T17" s="95"/>
      <c r="U17" s="100">
        <v>10</v>
      </c>
      <c r="V17" s="55">
        <v>5</v>
      </c>
      <c r="W17" s="99"/>
      <c r="X17" s="95"/>
      <c r="Y17" s="100"/>
      <c r="Z17" s="55"/>
      <c r="AA17" s="99"/>
      <c r="AB17" s="95"/>
      <c r="AC17" s="100"/>
      <c r="AD17" s="55"/>
      <c r="AE17" s="55">
        <v>2</v>
      </c>
      <c r="AF17" s="103"/>
      <c r="AG17" s="54"/>
    </row>
    <row r="18" spans="1:35" s="2" customFormat="1" ht="44.25" customHeight="1" thickBot="1" x14ac:dyDescent="0.35">
      <c r="A18" s="51" t="s">
        <v>129</v>
      </c>
      <c r="B18" s="246" t="s">
        <v>201</v>
      </c>
      <c r="C18" s="242" t="s">
        <v>202</v>
      </c>
      <c r="D18" s="104">
        <v>5</v>
      </c>
      <c r="E18" s="55">
        <f t="shared" si="3"/>
        <v>150</v>
      </c>
      <c r="F18" s="55">
        <v>18</v>
      </c>
      <c r="G18" s="93">
        <v>8</v>
      </c>
      <c r="H18" s="55"/>
      <c r="I18" s="93">
        <v>10</v>
      </c>
      <c r="J18" s="55">
        <f t="shared" si="4"/>
        <v>132</v>
      </c>
      <c r="K18" s="99"/>
      <c r="L18" s="95"/>
      <c r="M18" s="100"/>
      <c r="N18" s="55"/>
      <c r="O18" s="99"/>
      <c r="P18" s="95"/>
      <c r="Q18" s="100"/>
      <c r="R18" s="245"/>
      <c r="S18" s="99">
        <v>8</v>
      </c>
      <c r="T18" s="95"/>
      <c r="U18" s="96">
        <v>10</v>
      </c>
      <c r="V18" s="245">
        <v>5</v>
      </c>
      <c r="W18" s="99"/>
      <c r="X18" s="95"/>
      <c r="Y18" s="96"/>
      <c r="Z18" s="54"/>
      <c r="AA18" s="99"/>
      <c r="AB18" s="95"/>
      <c r="AC18" s="96"/>
      <c r="AD18" s="54"/>
      <c r="AE18" s="55">
        <v>2</v>
      </c>
      <c r="AF18" s="104"/>
      <c r="AG18" s="55"/>
    </row>
    <row r="19" spans="1:35" s="2" customFormat="1" ht="19.5" customHeight="1" thickBot="1" x14ac:dyDescent="0.35">
      <c r="A19" s="411" t="s">
        <v>99</v>
      </c>
      <c r="B19" s="412"/>
      <c r="C19" s="13"/>
      <c r="D19" s="121">
        <v>30</v>
      </c>
      <c r="E19" s="68">
        <f>D19*30</f>
        <v>900</v>
      </c>
      <c r="F19" s="68"/>
      <c r="G19" s="68"/>
      <c r="H19" s="68"/>
      <c r="I19" s="68"/>
      <c r="J19" s="68"/>
      <c r="K19" s="396">
        <f>1*ПГС!K19:M19</f>
        <v>0</v>
      </c>
      <c r="L19" s="397"/>
      <c r="M19" s="398"/>
      <c r="N19" s="68">
        <f>1*ПГС!N19</f>
        <v>0</v>
      </c>
      <c r="O19" s="396">
        <f>1*ПГС!O19:Q19</f>
        <v>18</v>
      </c>
      <c r="P19" s="397"/>
      <c r="Q19" s="398"/>
      <c r="R19" s="241">
        <f>1*ПГС!R19</f>
        <v>5</v>
      </c>
      <c r="S19" s="396">
        <f>1*ПГС!S19:U19</f>
        <v>36</v>
      </c>
      <c r="T19" s="397"/>
      <c r="U19" s="398"/>
      <c r="V19" s="68">
        <f>1*ПГС!V19</f>
        <v>10</v>
      </c>
      <c r="W19" s="396">
        <f>1*ПГС!W19:Y19</f>
        <v>54</v>
      </c>
      <c r="X19" s="397"/>
      <c r="Y19" s="398"/>
      <c r="Z19" s="68">
        <f>1*ПГС!Z19</f>
        <v>15</v>
      </c>
      <c r="AA19" s="396">
        <f>1*ПГС!AA19:AC19</f>
        <v>0</v>
      </c>
      <c r="AB19" s="397"/>
      <c r="AC19" s="398"/>
      <c r="AD19" s="68">
        <f>1*ПГС!AD19</f>
        <v>0</v>
      </c>
      <c r="AE19" s="68"/>
      <c r="AF19" s="121"/>
      <c r="AG19" s="120"/>
    </row>
    <row r="20" spans="1:35" s="1" customFormat="1" ht="19.5" customHeight="1" thickBot="1" x14ac:dyDescent="0.35">
      <c r="A20" s="58"/>
      <c r="B20" s="59" t="s">
        <v>144</v>
      </c>
      <c r="C20" s="60"/>
      <c r="D20" s="226">
        <v>50</v>
      </c>
      <c r="E20" s="60">
        <f>D20*30</f>
        <v>1500</v>
      </c>
      <c r="F20" s="227"/>
      <c r="G20" s="117"/>
      <c r="H20" s="117"/>
      <c r="I20" s="117"/>
      <c r="J20" s="117"/>
      <c r="K20" s="399">
        <f>SUM(K15:M19)</f>
        <v>0</v>
      </c>
      <c r="L20" s="400"/>
      <c r="M20" s="401"/>
      <c r="N20" s="226">
        <f>SUM(N15:N19)</f>
        <v>0</v>
      </c>
      <c r="O20" s="399">
        <f>SUM(O15:Q19)</f>
        <v>54</v>
      </c>
      <c r="P20" s="400"/>
      <c r="Q20" s="401"/>
      <c r="R20" s="122">
        <f>SUM(R15:R19)</f>
        <v>15</v>
      </c>
      <c r="S20" s="399">
        <f>SUM(S15:U19)</f>
        <v>72</v>
      </c>
      <c r="T20" s="400"/>
      <c r="U20" s="401"/>
      <c r="V20" s="226">
        <f>SUM(V15:V19)</f>
        <v>20</v>
      </c>
      <c r="W20" s="399">
        <f>SUM(W15:Y19)</f>
        <v>54</v>
      </c>
      <c r="X20" s="400"/>
      <c r="Y20" s="401"/>
      <c r="Z20" s="122">
        <f>SUM(Z15:Z19)</f>
        <v>15</v>
      </c>
      <c r="AA20" s="399">
        <f>SUM(AA15:AC19)</f>
        <v>0</v>
      </c>
      <c r="AB20" s="400"/>
      <c r="AC20" s="401"/>
      <c r="AD20" s="122">
        <f>SUM(AD15:AD19)</f>
        <v>0</v>
      </c>
      <c r="AE20" s="226"/>
      <c r="AF20" s="226"/>
      <c r="AG20" s="117"/>
    </row>
    <row r="21" spans="1:35" s="2" customFormat="1" ht="19.5" customHeight="1" x14ac:dyDescent="0.3">
      <c r="A21" s="53" t="s">
        <v>115</v>
      </c>
      <c r="B21" s="252" t="s">
        <v>157</v>
      </c>
      <c r="C21" s="242"/>
      <c r="D21" s="54">
        <v>20</v>
      </c>
      <c r="E21" s="55">
        <f>D21*30</f>
        <v>600</v>
      </c>
      <c r="F21" s="99"/>
      <c r="G21" s="95"/>
      <c r="H21" s="95"/>
      <c r="I21" s="100"/>
      <c r="J21" s="225"/>
      <c r="K21" s="105"/>
      <c r="L21" s="95"/>
      <c r="M21" s="106"/>
      <c r="N21" s="247"/>
      <c r="O21" s="105"/>
      <c r="P21" s="95"/>
      <c r="Q21" s="106"/>
      <c r="R21" s="248">
        <v>5</v>
      </c>
      <c r="S21" s="105"/>
      <c r="T21" s="95"/>
      <c r="U21" s="106"/>
      <c r="V21" s="54">
        <v>5</v>
      </c>
      <c r="W21" s="105"/>
      <c r="X21" s="95"/>
      <c r="Y21" s="106"/>
      <c r="Z21" s="54">
        <v>10</v>
      </c>
      <c r="AA21" s="105"/>
      <c r="AB21" s="95"/>
      <c r="AC21" s="106"/>
      <c r="AD21" s="54"/>
      <c r="AE21" s="55"/>
      <c r="AF21" s="134" t="s">
        <v>137</v>
      </c>
      <c r="AG21" s="55"/>
    </row>
    <row r="22" spans="1:35" s="2" customFormat="1" ht="42" customHeight="1" thickBot="1" x14ac:dyDescent="0.35">
      <c r="A22" s="56" t="s">
        <v>116</v>
      </c>
      <c r="B22" s="57" t="s">
        <v>136</v>
      </c>
      <c r="C22" s="242"/>
      <c r="D22" s="108">
        <v>20</v>
      </c>
      <c r="E22" s="55">
        <f>D22*30</f>
        <v>600</v>
      </c>
      <c r="F22" s="109"/>
      <c r="G22" s="110"/>
      <c r="H22" s="110"/>
      <c r="I22" s="111"/>
      <c r="J22" s="108"/>
      <c r="K22" s="112"/>
      <c r="L22" s="110"/>
      <c r="M22" s="113"/>
      <c r="N22" s="249"/>
      <c r="O22" s="112"/>
      <c r="P22" s="110"/>
      <c r="Q22" s="113"/>
      <c r="R22" s="250"/>
      <c r="S22" s="112"/>
      <c r="T22" s="110"/>
      <c r="U22" s="113"/>
      <c r="V22" s="251"/>
      <c r="W22" s="112"/>
      <c r="X22" s="110"/>
      <c r="Y22" s="113"/>
      <c r="Z22" s="251"/>
      <c r="AA22" s="112"/>
      <c r="AB22" s="110"/>
      <c r="AC22" s="113"/>
      <c r="AD22" s="251">
        <v>20</v>
      </c>
      <c r="AE22" s="108"/>
      <c r="AF22" s="114"/>
      <c r="AG22" s="108">
        <v>5</v>
      </c>
    </row>
    <row r="23" spans="1:35" s="6" customFormat="1" ht="49.5" customHeight="1" thickBot="1" x14ac:dyDescent="0.35">
      <c r="A23" s="455" t="s">
        <v>158</v>
      </c>
      <c r="B23" s="456"/>
      <c r="C23" s="126"/>
      <c r="D23" s="127">
        <f t="shared" ref="D23:E23" si="5">D20+D12</f>
        <v>80</v>
      </c>
      <c r="E23" s="223">
        <f t="shared" si="5"/>
        <v>2400</v>
      </c>
      <c r="F23" s="128"/>
      <c r="G23" s="224"/>
      <c r="H23" s="223"/>
      <c r="I23" s="224"/>
      <c r="J23" s="223"/>
      <c r="K23" s="129"/>
      <c r="L23" s="130"/>
      <c r="M23" s="131"/>
      <c r="N23" s="233"/>
      <c r="O23" s="129"/>
      <c r="P23" s="130"/>
      <c r="Q23" s="131"/>
      <c r="R23" s="233"/>
      <c r="S23" s="129"/>
      <c r="T23" s="130"/>
      <c r="U23" s="131"/>
      <c r="V23" s="233"/>
      <c r="W23" s="129"/>
      <c r="X23" s="130"/>
      <c r="Y23" s="131"/>
      <c r="Z23" s="233"/>
      <c r="AA23" s="129"/>
      <c r="AB23" s="130"/>
      <c r="AC23" s="131"/>
      <c r="AD23" s="233"/>
      <c r="AE23" s="127"/>
      <c r="AF23" s="132"/>
      <c r="AG23" s="68"/>
      <c r="AH23" s="5"/>
    </row>
    <row r="24" spans="1:35" s="6" customFormat="1" ht="42" customHeight="1" thickBot="1" x14ac:dyDescent="0.35">
      <c r="A24" s="470" t="s">
        <v>159</v>
      </c>
      <c r="B24" s="471"/>
      <c r="C24" s="256"/>
      <c r="D24" s="257">
        <f>D23+D21+D22</f>
        <v>120</v>
      </c>
      <c r="E24" s="257">
        <f t="shared" ref="E24" si="6">E22+E21+E20+E12</f>
        <v>3600</v>
      </c>
      <c r="F24" s="258"/>
      <c r="G24" s="259"/>
      <c r="H24" s="257"/>
      <c r="I24" s="260"/>
      <c r="J24" s="261"/>
      <c r="K24" s="461">
        <f>K20+K12</f>
        <v>60</v>
      </c>
      <c r="L24" s="462"/>
      <c r="M24" s="463"/>
      <c r="N24" s="262">
        <f>N22+N21+N20+N12</f>
        <v>25</v>
      </c>
      <c r="O24" s="461">
        <f>O20+O12</f>
        <v>72</v>
      </c>
      <c r="P24" s="462"/>
      <c r="Q24" s="463"/>
      <c r="R24" s="262">
        <f>R22+R21+R20+R12</f>
        <v>25</v>
      </c>
      <c r="S24" s="461">
        <f>S20+S12</f>
        <v>72</v>
      </c>
      <c r="T24" s="462"/>
      <c r="U24" s="463"/>
      <c r="V24" s="263">
        <f>V22+V21+V20+V12</f>
        <v>25</v>
      </c>
      <c r="W24" s="461">
        <f>W20+W12</f>
        <v>54</v>
      </c>
      <c r="X24" s="462"/>
      <c r="Y24" s="463"/>
      <c r="Z24" s="262">
        <f>Z22+Z21+Z20+Z12</f>
        <v>25</v>
      </c>
      <c r="AA24" s="461">
        <f>AA20+AA12</f>
        <v>0</v>
      </c>
      <c r="AB24" s="462"/>
      <c r="AC24" s="463"/>
      <c r="AD24" s="262">
        <f>AD22+AD21+AD20+AD12</f>
        <v>20</v>
      </c>
      <c r="AE24" s="257"/>
      <c r="AF24" s="264"/>
      <c r="AG24" s="265"/>
      <c r="AH24" s="5"/>
    </row>
    <row r="25" spans="1:35" s="6" customFormat="1" ht="19.5" customHeight="1" thickBot="1" x14ac:dyDescent="0.35">
      <c r="A25" s="14" t="s">
        <v>36</v>
      </c>
      <c r="B25" s="15" t="s">
        <v>100</v>
      </c>
      <c r="C25" s="16" t="s">
        <v>36</v>
      </c>
      <c r="D25" s="16"/>
      <c r="E25" s="16"/>
      <c r="F25" s="17"/>
      <c r="G25" s="17"/>
      <c r="H25" s="17"/>
      <c r="I25" s="17"/>
      <c r="J25" s="18"/>
      <c r="K25" s="472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4"/>
      <c r="AI25" s="9"/>
    </row>
    <row r="26" spans="1:35" s="7" customFormat="1" ht="19.5" customHeight="1" thickBot="1" x14ac:dyDescent="0.4">
      <c r="A26" s="231"/>
      <c r="B26" s="19"/>
      <c r="C26" s="13"/>
      <c r="D26" s="20"/>
      <c r="E26" s="13"/>
      <c r="F26" s="21"/>
      <c r="G26" s="22"/>
      <c r="H26" s="22"/>
      <c r="I26" s="22"/>
      <c r="J26" s="23"/>
      <c r="K26" s="24"/>
      <c r="L26" s="22"/>
      <c r="M26" s="25"/>
      <c r="N26" s="26"/>
      <c r="O26" s="21"/>
      <c r="P26" s="22"/>
      <c r="Q26" s="25"/>
      <c r="R26" s="27"/>
      <c r="S26" s="21"/>
      <c r="T26" s="22"/>
      <c r="U26" s="25"/>
      <c r="V26" s="26"/>
      <c r="W26" s="21"/>
      <c r="X26" s="22"/>
      <c r="Y26" s="25"/>
      <c r="Z26" s="28"/>
      <c r="AA26" s="21"/>
      <c r="AB26" s="22"/>
      <c r="AC26" s="25"/>
      <c r="AD26" s="28"/>
      <c r="AE26" s="19"/>
      <c r="AF26" s="29"/>
      <c r="AG26" s="30"/>
    </row>
    <row r="27" spans="1:35" s="43" customFormat="1" ht="19.5" customHeight="1" thickBot="1" x14ac:dyDescent="0.35">
      <c r="A27" s="42"/>
    </row>
    <row r="28" spans="1:35" s="44" customFormat="1" ht="73.5" customHeight="1" thickBot="1" x14ac:dyDescent="0.35">
      <c r="A28" s="229" t="s">
        <v>124</v>
      </c>
      <c r="B28" s="31" t="s">
        <v>101</v>
      </c>
      <c r="C28" s="31" t="s">
        <v>47</v>
      </c>
      <c r="D28" s="452" t="s">
        <v>160</v>
      </c>
      <c r="E28" s="453"/>
      <c r="F28" s="454" t="s">
        <v>122</v>
      </c>
      <c r="G28" s="454"/>
      <c r="H28" s="453"/>
      <c r="I28" s="70"/>
      <c r="J28" s="31" t="s">
        <v>125</v>
      </c>
      <c r="K28" s="452" t="s">
        <v>102</v>
      </c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340"/>
      <c r="AB28" s="340"/>
      <c r="AC28" s="340"/>
      <c r="AD28" s="340"/>
      <c r="AE28" s="452" t="s">
        <v>123</v>
      </c>
      <c r="AF28" s="454"/>
      <c r="AG28" s="453"/>
    </row>
    <row r="29" spans="1:35" s="43" customFormat="1" ht="58.5" customHeight="1" thickBot="1" x14ac:dyDescent="0.35">
      <c r="A29" s="230" t="s">
        <v>38</v>
      </c>
      <c r="B29" s="32" t="s">
        <v>148</v>
      </c>
      <c r="C29" s="33">
        <v>2</v>
      </c>
      <c r="D29" s="458">
        <v>5</v>
      </c>
      <c r="E29" s="460"/>
      <c r="F29" s="458">
        <v>5</v>
      </c>
      <c r="G29" s="459"/>
      <c r="H29" s="460"/>
      <c r="I29" s="2"/>
      <c r="J29" s="235" t="s">
        <v>38</v>
      </c>
      <c r="K29" s="464" t="s">
        <v>203</v>
      </c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6"/>
      <c r="AE29" s="458">
        <v>10</v>
      </c>
      <c r="AF29" s="459"/>
      <c r="AG29" s="460"/>
    </row>
    <row r="30" spans="1:35" s="43" customFormat="1" ht="47.25" customHeight="1" thickBot="1" x14ac:dyDescent="0.35">
      <c r="A30" s="230" t="s">
        <v>39</v>
      </c>
      <c r="B30" s="34" t="s">
        <v>149</v>
      </c>
      <c r="C30" s="236">
        <v>3</v>
      </c>
      <c r="D30" s="476">
        <v>5</v>
      </c>
      <c r="E30" s="477"/>
      <c r="F30" s="476">
        <v>5</v>
      </c>
      <c r="G30" s="478"/>
      <c r="H30" s="477"/>
      <c r="I30" s="2"/>
      <c r="J30" s="33" t="s">
        <v>39</v>
      </c>
      <c r="K30" s="464" t="s">
        <v>221</v>
      </c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6"/>
      <c r="AE30" s="458">
        <v>2</v>
      </c>
      <c r="AF30" s="459"/>
      <c r="AG30" s="460"/>
    </row>
    <row r="31" spans="1:35" s="43" customFormat="1" ht="47.25" customHeight="1" thickBot="1" x14ac:dyDescent="0.35">
      <c r="A31" s="33" t="s">
        <v>40</v>
      </c>
      <c r="B31" s="32" t="s">
        <v>150</v>
      </c>
      <c r="C31" s="33">
        <v>4</v>
      </c>
      <c r="D31" s="458">
        <v>10</v>
      </c>
      <c r="E31" s="460"/>
      <c r="F31" s="458">
        <v>10</v>
      </c>
      <c r="G31" s="459"/>
      <c r="H31" s="460"/>
      <c r="I31" s="2"/>
      <c r="J31" s="5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45"/>
      <c r="AF31" s="45"/>
      <c r="AG31" s="45"/>
    </row>
    <row r="32" spans="1:35" s="2" customFormat="1" ht="18.75" customHeight="1" x14ac:dyDescent="0.3">
      <c r="A32" s="469" t="s">
        <v>87</v>
      </c>
      <c r="B32" s="469"/>
      <c r="C32" s="469"/>
      <c r="D32" s="469"/>
      <c r="E32" s="469"/>
      <c r="F32" s="469"/>
      <c r="G32" s="41"/>
      <c r="H32" s="41"/>
    </row>
    <row r="33" spans="1:35" s="2" customFormat="1" ht="19.5" customHeight="1" x14ac:dyDescent="0.3">
      <c r="A33" s="468" t="s">
        <v>134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</row>
    <row r="34" spans="1:35" s="2" customFormat="1" ht="19.5" customHeight="1" x14ac:dyDescent="0.3">
      <c r="A34" s="457" t="s">
        <v>135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</row>
    <row r="35" spans="1:35" s="2" customFormat="1" ht="19.5" customHeight="1" x14ac:dyDescent="0.3">
      <c r="A35" s="457"/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  <c r="AE35" s="457"/>
      <c r="AF35" s="457"/>
      <c r="AG35" s="457"/>
    </row>
    <row r="36" spans="1:35" s="2" customFormat="1" ht="19.5" customHeight="1" x14ac:dyDescent="0.3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</row>
    <row r="37" spans="1:35" ht="51.75" customHeight="1" x14ac:dyDescent="0.2">
      <c r="A37" s="475" t="s">
        <v>171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</row>
    <row r="38" spans="1:35" ht="57" customHeight="1" x14ac:dyDescent="0.2">
      <c r="A38" s="475" t="s">
        <v>172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</row>
    <row r="39" spans="1:35" ht="42" customHeight="1" x14ac:dyDescent="0.2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</row>
    <row r="40" spans="1:35" ht="14.25" customHeight="1" x14ac:dyDescent="0.2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</row>
    <row r="41" spans="1:35" s="3" customFormat="1" ht="15.75" customHeight="1" x14ac:dyDescent="0.3">
      <c r="A41" s="35" t="s">
        <v>204</v>
      </c>
      <c r="B41" s="35"/>
      <c r="C41" s="35"/>
      <c r="E41" s="35"/>
      <c r="F41" s="35" t="s">
        <v>206</v>
      </c>
      <c r="G41" s="2"/>
      <c r="H41" s="35"/>
      <c r="I41" s="2"/>
      <c r="J41" s="2"/>
      <c r="K41" s="2"/>
      <c r="L41" s="2"/>
      <c r="M41" s="6"/>
      <c r="N41" s="2"/>
      <c r="O41" s="1"/>
      <c r="P41" s="35"/>
      <c r="Q41" s="2"/>
      <c r="R41" s="2"/>
      <c r="S41" s="35"/>
      <c r="T41" s="35"/>
      <c r="U41" s="2"/>
      <c r="V41" s="35"/>
      <c r="W41" s="6"/>
      <c r="X41" s="6"/>
      <c r="Y41" s="35"/>
      <c r="Z41" s="6"/>
      <c r="AA41" s="6"/>
      <c r="AB41" s="6"/>
      <c r="AC41" s="35"/>
      <c r="AD41" s="6"/>
      <c r="AE41" s="6"/>
      <c r="AF41" s="6"/>
      <c r="AG41" s="6"/>
    </row>
    <row r="42" spans="1:35" ht="18.75" x14ac:dyDescent="0.3">
      <c r="H42" s="35"/>
      <c r="P42" s="35"/>
    </row>
    <row r="43" spans="1:35" ht="18.75" customHeight="1" x14ac:dyDescent="0.3">
      <c r="A43" s="467" t="s">
        <v>205</v>
      </c>
      <c r="B43" s="467"/>
      <c r="C43" s="133"/>
      <c r="D43" s="133"/>
      <c r="E43" s="133"/>
      <c r="H43" s="35"/>
    </row>
    <row r="44" spans="1:35" ht="19.5" customHeight="1" x14ac:dyDescent="0.3">
      <c r="A44" s="467"/>
      <c r="B44" s="467"/>
      <c r="C44" s="133"/>
      <c r="F44" s="35"/>
      <c r="G44" s="35"/>
      <c r="H44" s="1"/>
      <c r="I44" s="35"/>
      <c r="J44" s="35"/>
      <c r="K44" s="35"/>
      <c r="L44" s="35"/>
      <c r="M44" s="35"/>
      <c r="N44" s="35"/>
      <c r="O44" s="35"/>
      <c r="P44" s="35"/>
      <c r="Q44" s="35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</row>
    <row r="45" spans="1:35" s="3" customFormat="1" ht="15.75" customHeight="1" x14ac:dyDescent="0.3">
      <c r="A45" s="35"/>
      <c r="B45" s="35"/>
      <c r="C45" s="35"/>
      <c r="D45" s="35"/>
      <c r="E45" s="35"/>
      <c r="F45" s="2"/>
      <c r="G45" s="2"/>
      <c r="H45" s="35"/>
      <c r="I45" s="2"/>
      <c r="J45" s="2"/>
      <c r="K45" s="2"/>
      <c r="L45" s="2"/>
      <c r="M45" s="6"/>
      <c r="N45" s="2"/>
      <c r="O45" s="1"/>
      <c r="P45" s="35"/>
      <c r="Q45" s="2"/>
      <c r="R45" s="2"/>
      <c r="S45" s="35"/>
      <c r="T45" s="35"/>
      <c r="U45" s="2"/>
      <c r="V45" s="35"/>
      <c r="W45" s="6"/>
      <c r="X45" s="6"/>
      <c r="Y45" s="35"/>
      <c r="Z45" s="6"/>
      <c r="AA45" s="6"/>
      <c r="AB45" s="6"/>
      <c r="AC45" s="35"/>
      <c r="AD45" s="6"/>
      <c r="AE45" s="6"/>
      <c r="AF45" s="6"/>
      <c r="AG45" s="6"/>
    </row>
    <row r="46" spans="1:35" ht="18.75" x14ac:dyDescent="0.3">
      <c r="H46" s="35"/>
      <c r="P46" s="35"/>
    </row>
    <row r="47" spans="1:35" ht="18.75" customHeight="1" x14ac:dyDescent="0.3">
      <c r="A47" s="467"/>
      <c r="B47" s="467"/>
      <c r="C47" s="133"/>
      <c r="D47" s="133"/>
      <c r="E47" s="133"/>
      <c r="H47" s="35"/>
    </row>
    <row r="48" spans="1:35" ht="19.5" customHeight="1" x14ac:dyDescent="0.3">
      <c r="A48" s="467"/>
      <c r="B48" s="467"/>
      <c r="C48" s="133"/>
      <c r="D48" s="133"/>
      <c r="E48" s="133"/>
      <c r="H48" s="35"/>
    </row>
  </sheetData>
  <dataConsolidate/>
  <mergeCells count="110">
    <mergeCell ref="A43:B43"/>
    <mergeCell ref="A44:B44"/>
    <mergeCell ref="A48:B48"/>
    <mergeCell ref="K20:M20"/>
    <mergeCell ref="O20:Q20"/>
    <mergeCell ref="A33:AG33"/>
    <mergeCell ref="A32:F32"/>
    <mergeCell ref="A24:B24"/>
    <mergeCell ref="O24:Q24"/>
    <mergeCell ref="K24:M24"/>
    <mergeCell ref="K25:AG25"/>
    <mergeCell ref="S24:U24"/>
    <mergeCell ref="W24:Y24"/>
    <mergeCell ref="S20:U20"/>
    <mergeCell ref="W20:Y20"/>
    <mergeCell ref="A47:B47"/>
    <mergeCell ref="A37:AG37"/>
    <mergeCell ref="A38:AG38"/>
    <mergeCell ref="K28:Z28"/>
    <mergeCell ref="AE28:AG28"/>
    <mergeCell ref="D29:E29"/>
    <mergeCell ref="D30:E30"/>
    <mergeCell ref="F29:H29"/>
    <mergeCell ref="F30:H30"/>
    <mergeCell ref="D28:E28"/>
    <mergeCell ref="F28:H28"/>
    <mergeCell ref="A23:B23"/>
    <mergeCell ref="A34:AG35"/>
    <mergeCell ref="AE29:AG29"/>
    <mergeCell ref="A14:B14"/>
    <mergeCell ref="A19:B19"/>
    <mergeCell ref="AE30:AG30"/>
    <mergeCell ref="D31:E31"/>
    <mergeCell ref="F31:H31"/>
    <mergeCell ref="AA20:AC20"/>
    <mergeCell ref="AA24:AC24"/>
    <mergeCell ref="K29:AD29"/>
    <mergeCell ref="K30:AD30"/>
    <mergeCell ref="B13:AG13"/>
    <mergeCell ref="K19:M19"/>
    <mergeCell ref="O19:Q19"/>
    <mergeCell ref="S19:U19"/>
    <mergeCell ref="W19:Y19"/>
    <mergeCell ref="K14:M14"/>
    <mergeCell ref="O14:Q14"/>
    <mergeCell ref="S14:U14"/>
    <mergeCell ref="W14:Y14"/>
    <mergeCell ref="AA14:AC14"/>
    <mergeCell ref="AA19:AC19"/>
    <mergeCell ref="AF3:AF4"/>
    <mergeCell ref="S1:Z1"/>
    <mergeCell ref="N3:N4"/>
    <mergeCell ref="P3:P4"/>
    <mergeCell ref="Q3:Q4"/>
    <mergeCell ref="R3:R4"/>
    <mergeCell ref="AE3:AE4"/>
    <mergeCell ref="S2:V2"/>
    <mergeCell ref="G3:G4"/>
    <mergeCell ref="H3:H4"/>
    <mergeCell ref="M3:M4"/>
    <mergeCell ref="V3:V4"/>
    <mergeCell ref="AA1:AD1"/>
    <mergeCell ref="AA2:AD2"/>
    <mergeCell ref="AD3:AD4"/>
    <mergeCell ref="K2:N2"/>
    <mergeCell ref="A11:B11"/>
    <mergeCell ref="A1:A4"/>
    <mergeCell ref="B1:B4"/>
    <mergeCell ref="C1:C4"/>
    <mergeCell ref="I3:I4"/>
    <mergeCell ref="B6:AG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E1:AG2"/>
    <mergeCell ref="AG3:AG4"/>
    <mergeCell ref="K1:R1"/>
    <mergeCell ref="K3:K4"/>
    <mergeCell ref="U3:U4"/>
    <mergeCell ref="L3:L4"/>
    <mergeCell ref="T3:T4"/>
    <mergeCell ref="W2:Z2"/>
    <mergeCell ref="AA7:AC7"/>
    <mergeCell ref="AA11:AC11"/>
    <mergeCell ref="AA12:AC12"/>
    <mergeCell ref="AA3:AA4"/>
    <mergeCell ref="AB3:AB4"/>
    <mergeCell ref="AC3:AC4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K12:M12"/>
    <mergeCell ref="O12:Q12"/>
    <mergeCell ref="S12:U12"/>
    <mergeCell ref="W12:Y12"/>
  </mergeCells>
  <phoneticPr fontId="0" type="noConversion"/>
  <printOptions horizontalCentered="1" gridLinesSet="0"/>
  <pageMargins left="0" right="0" top="0.59055118110236227" bottom="0" header="0.19685039370078741" footer="0"/>
  <pageSetup paperSize="9" scale="34" fitToWidth="420" fitToHeight="297" orientation="landscape" blackAndWhite="1" r:id="rId1"/>
  <headerFooter alignWithMargins="0">
    <oddFooter>&amp;R&amp;P</oddFooter>
  </headerFooter>
  <colBreaks count="1" manualBreakCount="1">
    <brk id="33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view="pageBreakPreview" topLeftCell="A7" zoomScale="80" zoomScaleNormal="50" zoomScaleSheetLayoutView="8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14.7109375" style="4" customWidth="1"/>
    <col min="4" max="10" width="6.7109375" style="4" customWidth="1"/>
    <col min="11" max="30" width="4.7109375" style="4" customWidth="1"/>
    <col min="31" max="33" width="6.7109375" style="4" customWidth="1"/>
    <col min="34" max="16384" width="9.140625" style="4"/>
  </cols>
  <sheetData>
    <row r="1" spans="1:33" ht="22.5" x14ac:dyDescent="0.3">
      <c r="C1" s="11" t="s">
        <v>119</v>
      </c>
    </row>
    <row r="2" spans="1:33" ht="23.25" customHeight="1" x14ac:dyDescent="0.2">
      <c r="C2" s="514" t="s">
        <v>207</v>
      </c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</row>
    <row r="3" spans="1:33" ht="24.75" customHeight="1" x14ac:dyDescent="0.3">
      <c r="B3" s="12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</row>
    <row r="4" spans="1:33" ht="24.75" customHeight="1" thickBot="1" x14ac:dyDescent="0.25"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</row>
    <row r="5" spans="1:33" s="10" customFormat="1" ht="55.5" customHeight="1" thickBot="1" x14ac:dyDescent="0.3">
      <c r="A5" s="413" t="s">
        <v>85</v>
      </c>
      <c r="B5" s="416" t="s">
        <v>126</v>
      </c>
      <c r="C5" s="418" t="s">
        <v>45</v>
      </c>
      <c r="D5" s="430" t="s">
        <v>104</v>
      </c>
      <c r="E5" s="431"/>
      <c r="F5" s="436" t="s">
        <v>76</v>
      </c>
      <c r="G5" s="437"/>
      <c r="H5" s="437"/>
      <c r="I5" s="437"/>
      <c r="J5" s="438"/>
      <c r="K5" s="443" t="s">
        <v>81</v>
      </c>
      <c r="L5" s="444"/>
      <c r="M5" s="444"/>
      <c r="N5" s="444"/>
      <c r="O5" s="444"/>
      <c r="P5" s="444"/>
      <c r="Q5" s="444"/>
      <c r="R5" s="450"/>
      <c r="S5" s="443" t="s">
        <v>82</v>
      </c>
      <c r="T5" s="444"/>
      <c r="U5" s="444"/>
      <c r="V5" s="444"/>
      <c r="W5" s="444"/>
      <c r="X5" s="444"/>
      <c r="Y5" s="444"/>
      <c r="Z5" s="450"/>
      <c r="AA5" s="451" t="s">
        <v>187</v>
      </c>
      <c r="AB5" s="428"/>
      <c r="AC5" s="428"/>
      <c r="AD5" s="429"/>
      <c r="AE5" s="443" t="s">
        <v>95</v>
      </c>
      <c r="AF5" s="444"/>
      <c r="AG5" s="445"/>
    </row>
    <row r="6" spans="1:33" s="10" customFormat="1" ht="52.5" customHeight="1" thickBot="1" x14ac:dyDescent="0.3">
      <c r="A6" s="414"/>
      <c r="B6" s="417"/>
      <c r="C6" s="419"/>
      <c r="D6" s="432"/>
      <c r="E6" s="433"/>
      <c r="F6" s="439" t="s">
        <v>84</v>
      </c>
      <c r="G6" s="441" t="s">
        <v>77</v>
      </c>
      <c r="H6" s="442"/>
      <c r="I6" s="442"/>
      <c r="J6" s="425" t="s">
        <v>79</v>
      </c>
      <c r="K6" s="428" t="s">
        <v>91</v>
      </c>
      <c r="L6" s="428"/>
      <c r="M6" s="428"/>
      <c r="N6" s="429"/>
      <c r="O6" s="428" t="s">
        <v>93</v>
      </c>
      <c r="P6" s="428"/>
      <c r="Q6" s="428"/>
      <c r="R6" s="429"/>
      <c r="S6" s="428" t="s">
        <v>92</v>
      </c>
      <c r="T6" s="428"/>
      <c r="U6" s="428"/>
      <c r="V6" s="429"/>
      <c r="W6" s="428" t="s">
        <v>94</v>
      </c>
      <c r="X6" s="428"/>
      <c r="Y6" s="428"/>
      <c r="Z6" s="429"/>
      <c r="AA6" s="428" t="s">
        <v>192</v>
      </c>
      <c r="AB6" s="428"/>
      <c r="AC6" s="428"/>
      <c r="AD6" s="429"/>
      <c r="AE6" s="446"/>
      <c r="AF6" s="447"/>
      <c r="AG6" s="448"/>
    </row>
    <row r="7" spans="1:33" s="10" customFormat="1" ht="32.25" customHeight="1" thickBot="1" x14ac:dyDescent="0.3">
      <c r="A7" s="414"/>
      <c r="B7" s="417"/>
      <c r="C7" s="419"/>
      <c r="D7" s="434"/>
      <c r="E7" s="435"/>
      <c r="F7" s="439"/>
      <c r="G7" s="402" t="s">
        <v>78</v>
      </c>
      <c r="H7" s="404" t="s">
        <v>83</v>
      </c>
      <c r="I7" s="402" t="s">
        <v>80</v>
      </c>
      <c r="J7" s="426"/>
      <c r="K7" s="402" t="s">
        <v>88</v>
      </c>
      <c r="L7" s="404" t="s">
        <v>89</v>
      </c>
      <c r="M7" s="402" t="s">
        <v>90</v>
      </c>
      <c r="N7" s="406" t="s">
        <v>156</v>
      </c>
      <c r="O7" s="402" t="s">
        <v>88</v>
      </c>
      <c r="P7" s="404" t="s">
        <v>89</v>
      </c>
      <c r="Q7" s="402" t="s">
        <v>90</v>
      </c>
      <c r="R7" s="406" t="s">
        <v>156</v>
      </c>
      <c r="S7" s="402" t="s">
        <v>88</v>
      </c>
      <c r="T7" s="404" t="s">
        <v>89</v>
      </c>
      <c r="U7" s="402" t="s">
        <v>90</v>
      </c>
      <c r="V7" s="406" t="s">
        <v>156</v>
      </c>
      <c r="W7" s="402" t="s">
        <v>88</v>
      </c>
      <c r="X7" s="404" t="s">
        <v>89</v>
      </c>
      <c r="Y7" s="402" t="s">
        <v>90</v>
      </c>
      <c r="Z7" s="406" t="s">
        <v>156</v>
      </c>
      <c r="AA7" s="402" t="s">
        <v>88</v>
      </c>
      <c r="AB7" s="404" t="s">
        <v>89</v>
      </c>
      <c r="AC7" s="402" t="s">
        <v>90</v>
      </c>
      <c r="AD7" s="406" t="s">
        <v>156</v>
      </c>
      <c r="AE7" s="418" t="s">
        <v>96</v>
      </c>
      <c r="AF7" s="418" t="s">
        <v>97</v>
      </c>
      <c r="AG7" s="418" t="s">
        <v>98</v>
      </c>
    </row>
    <row r="8" spans="1:33" s="10" customFormat="1" ht="136.5" customHeight="1" thickBot="1" x14ac:dyDescent="0.3">
      <c r="A8" s="415"/>
      <c r="B8" s="417"/>
      <c r="C8" s="419"/>
      <c r="D8" s="39" t="s">
        <v>155</v>
      </c>
      <c r="E8" s="39" t="s">
        <v>86</v>
      </c>
      <c r="F8" s="440"/>
      <c r="G8" s="403"/>
      <c r="H8" s="405"/>
      <c r="I8" s="403"/>
      <c r="J8" s="427"/>
      <c r="K8" s="403"/>
      <c r="L8" s="405"/>
      <c r="M8" s="403"/>
      <c r="N8" s="407"/>
      <c r="O8" s="403"/>
      <c r="P8" s="405"/>
      <c r="Q8" s="403"/>
      <c r="R8" s="407"/>
      <c r="S8" s="403"/>
      <c r="T8" s="405"/>
      <c r="U8" s="403"/>
      <c r="V8" s="407"/>
      <c r="W8" s="403"/>
      <c r="X8" s="405"/>
      <c r="Y8" s="403"/>
      <c r="Z8" s="407"/>
      <c r="AA8" s="403"/>
      <c r="AB8" s="405"/>
      <c r="AC8" s="403"/>
      <c r="AD8" s="407"/>
      <c r="AE8" s="449"/>
      <c r="AF8" s="449"/>
      <c r="AG8" s="449"/>
    </row>
    <row r="9" spans="1:33" s="1" customFormat="1" ht="23.25" customHeight="1" thickBot="1" x14ac:dyDescent="0.35">
      <c r="A9" s="8" t="s">
        <v>106</v>
      </c>
      <c r="B9" s="550" t="s">
        <v>133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3"/>
    </row>
    <row r="10" spans="1:33" s="2" customFormat="1" ht="19.5" customHeight="1" thickBot="1" x14ac:dyDescent="0.35">
      <c r="A10" s="537" t="s">
        <v>103</v>
      </c>
      <c r="B10" s="538"/>
      <c r="C10" s="37"/>
      <c r="D10" s="272">
        <f>D11+D14</f>
        <v>15</v>
      </c>
      <c r="E10" s="273">
        <f>E11+E14</f>
        <v>450</v>
      </c>
      <c r="F10" s="274">
        <f>F11+F14</f>
        <v>20</v>
      </c>
      <c r="G10" s="275"/>
      <c r="H10" s="275"/>
      <c r="I10" s="275"/>
      <c r="J10" s="276">
        <f>J11+J14</f>
        <v>280</v>
      </c>
      <c r="K10" s="500">
        <f>K11+K14</f>
        <v>20</v>
      </c>
      <c r="L10" s="500"/>
      <c r="M10" s="500"/>
      <c r="N10" s="60">
        <f>N11+N14</f>
        <v>10</v>
      </c>
      <c r="O10" s="500">
        <f>O11+O14</f>
        <v>18</v>
      </c>
      <c r="P10" s="500"/>
      <c r="Q10" s="500"/>
      <c r="R10" s="125">
        <f>R11+R14</f>
        <v>5</v>
      </c>
      <c r="S10" s="500">
        <f>S11+S14</f>
        <v>0</v>
      </c>
      <c r="T10" s="500"/>
      <c r="U10" s="500"/>
      <c r="V10" s="60">
        <f>V11+V14</f>
        <v>0</v>
      </c>
      <c r="W10" s="500">
        <f>W11+W14</f>
        <v>0</v>
      </c>
      <c r="X10" s="500"/>
      <c r="Y10" s="500"/>
      <c r="Z10" s="60">
        <f>Z11+Z14</f>
        <v>0</v>
      </c>
      <c r="AA10" s="500">
        <f>AA11+AA14</f>
        <v>0</v>
      </c>
      <c r="AB10" s="500"/>
      <c r="AC10" s="500"/>
      <c r="AD10" s="60">
        <f>AD11+AD14</f>
        <v>0</v>
      </c>
      <c r="AE10" s="277"/>
      <c r="AF10" s="60"/>
      <c r="AG10" s="60"/>
    </row>
    <row r="11" spans="1:33" s="2" customFormat="1" ht="20.25" customHeight="1" thickBot="1" x14ac:dyDescent="0.35">
      <c r="A11" s="74"/>
      <c r="B11" s="238" t="s">
        <v>41</v>
      </c>
      <c r="C11" s="37"/>
      <c r="D11" s="60">
        <f>SUM(D12:D13)</f>
        <v>10</v>
      </c>
      <c r="E11" s="278">
        <f t="shared" ref="E11:J11" si="0">SUM(E12:E13)</f>
        <v>300</v>
      </c>
      <c r="F11" s="279">
        <f t="shared" si="0"/>
        <v>20</v>
      </c>
      <c r="G11" s="280"/>
      <c r="H11" s="280"/>
      <c r="I11" s="280"/>
      <c r="J11" s="281">
        <f t="shared" si="0"/>
        <v>280</v>
      </c>
      <c r="K11" s="400">
        <f>SUM(K12:M13)</f>
        <v>20</v>
      </c>
      <c r="L11" s="400"/>
      <c r="M11" s="400"/>
      <c r="N11" s="117">
        <f>SUM(N12:N13)</f>
        <v>10</v>
      </c>
      <c r="O11" s="400">
        <v>0</v>
      </c>
      <c r="P11" s="400"/>
      <c r="Q11" s="400"/>
      <c r="R11" s="282">
        <v>0</v>
      </c>
      <c r="S11" s="500">
        <v>0</v>
      </c>
      <c r="T11" s="500"/>
      <c r="U11" s="500"/>
      <c r="V11" s="60">
        <v>0</v>
      </c>
      <c r="W11" s="500">
        <v>0</v>
      </c>
      <c r="X11" s="500"/>
      <c r="Y11" s="500"/>
      <c r="Z11" s="60">
        <v>0</v>
      </c>
      <c r="AA11" s="500">
        <v>0</v>
      </c>
      <c r="AB11" s="500"/>
      <c r="AC11" s="500"/>
      <c r="AD11" s="60">
        <v>0</v>
      </c>
      <c r="AE11" s="339"/>
      <c r="AF11" s="60"/>
      <c r="AG11" s="60"/>
    </row>
    <row r="12" spans="1:33" s="2" customFormat="1" ht="39.950000000000003" customHeight="1" x14ac:dyDescent="0.3">
      <c r="A12" s="266" t="s">
        <v>131</v>
      </c>
      <c r="B12" s="72" t="s">
        <v>173</v>
      </c>
      <c r="C12" s="342" t="s">
        <v>212</v>
      </c>
      <c r="D12" s="283">
        <v>5</v>
      </c>
      <c r="E12" s="284">
        <f>D12*30</f>
        <v>150</v>
      </c>
      <c r="F12" s="285">
        <f>G12+H12+I12</f>
        <v>4</v>
      </c>
      <c r="G12" s="286"/>
      <c r="H12" s="286"/>
      <c r="I12" s="286">
        <v>4</v>
      </c>
      <c r="J12" s="287">
        <f>E12-F12</f>
        <v>146</v>
      </c>
      <c r="K12" s="288"/>
      <c r="L12" s="289"/>
      <c r="M12" s="290">
        <v>4</v>
      </c>
      <c r="N12" s="88">
        <v>5</v>
      </c>
      <c r="O12" s="291"/>
      <c r="P12" s="292"/>
      <c r="Q12" s="293"/>
      <c r="R12" s="294"/>
      <c r="S12" s="295"/>
      <c r="T12" s="296"/>
      <c r="U12" s="297"/>
      <c r="V12" s="298"/>
      <c r="W12" s="295"/>
      <c r="X12" s="296"/>
      <c r="Y12" s="297"/>
      <c r="Z12" s="298"/>
      <c r="AA12" s="295"/>
      <c r="AB12" s="296"/>
      <c r="AC12" s="297"/>
      <c r="AD12" s="298"/>
      <c r="AE12" s="299">
        <v>1</v>
      </c>
      <c r="AF12" s="283"/>
      <c r="AG12" s="283"/>
    </row>
    <row r="13" spans="1:33" s="2" customFormat="1" ht="39.950000000000003" customHeight="1" thickBot="1" x14ac:dyDescent="0.35">
      <c r="A13" s="267" t="s">
        <v>132</v>
      </c>
      <c r="B13" s="338" t="s">
        <v>174</v>
      </c>
      <c r="C13" s="343" t="s">
        <v>161</v>
      </c>
      <c r="D13" s="300">
        <v>5</v>
      </c>
      <c r="E13" s="301">
        <f>D13*30</f>
        <v>150</v>
      </c>
      <c r="F13" s="285">
        <f>G13+H13+I13</f>
        <v>16</v>
      </c>
      <c r="G13" s="302">
        <v>8</v>
      </c>
      <c r="H13" s="302"/>
      <c r="I13" s="302">
        <v>8</v>
      </c>
      <c r="J13" s="287">
        <f>E13-F13</f>
        <v>134</v>
      </c>
      <c r="K13" s="288">
        <v>8</v>
      </c>
      <c r="L13" s="289"/>
      <c r="M13" s="290">
        <v>8</v>
      </c>
      <c r="N13" s="88">
        <v>5</v>
      </c>
      <c r="O13" s="303"/>
      <c r="P13" s="304"/>
      <c r="Q13" s="305"/>
      <c r="R13" s="306"/>
      <c r="S13" s="307"/>
      <c r="T13" s="308"/>
      <c r="U13" s="309"/>
      <c r="V13" s="310"/>
      <c r="W13" s="307"/>
      <c r="X13" s="308"/>
      <c r="Y13" s="309"/>
      <c r="Z13" s="310"/>
      <c r="AA13" s="307"/>
      <c r="AB13" s="308"/>
      <c r="AC13" s="309"/>
      <c r="AD13" s="310"/>
      <c r="AE13" s="311">
        <v>1</v>
      </c>
      <c r="AF13" s="312"/>
      <c r="AG13" s="312"/>
    </row>
    <row r="14" spans="1:33" s="2" customFormat="1" ht="19.5" customHeight="1" thickBot="1" x14ac:dyDescent="0.35">
      <c r="A14" s="268"/>
      <c r="B14" s="237" t="s">
        <v>118</v>
      </c>
      <c r="C14" s="40"/>
      <c r="D14" s="117">
        <v>5</v>
      </c>
      <c r="E14" s="277">
        <f>SUM(E15:E17)</f>
        <v>150</v>
      </c>
      <c r="F14" s="313"/>
      <c r="G14" s="280"/>
      <c r="H14" s="280"/>
      <c r="I14" s="280"/>
      <c r="J14" s="281"/>
      <c r="K14" s="530">
        <f>SUM(K15:M17)</f>
        <v>0</v>
      </c>
      <c r="L14" s="531"/>
      <c r="M14" s="532"/>
      <c r="N14" s="117">
        <f>SUM(N15:N17)</f>
        <v>0</v>
      </c>
      <c r="O14" s="530">
        <f>SUM(O15:Q17)</f>
        <v>18</v>
      </c>
      <c r="P14" s="531"/>
      <c r="Q14" s="532"/>
      <c r="R14" s="282">
        <f>SUM(R15:R17)</f>
        <v>5</v>
      </c>
      <c r="S14" s="501">
        <f>SUM(S15:U17)</f>
        <v>0</v>
      </c>
      <c r="T14" s="502"/>
      <c r="U14" s="503"/>
      <c r="V14" s="117">
        <f>SUM(V15:V17)</f>
        <v>0</v>
      </c>
      <c r="W14" s="501">
        <f>SUM(W15:Y17)</f>
        <v>0</v>
      </c>
      <c r="X14" s="502"/>
      <c r="Y14" s="503"/>
      <c r="Z14" s="117">
        <f>SUM(Z15:Z17)</f>
        <v>0</v>
      </c>
      <c r="AA14" s="501">
        <f>SUM(AA15:AC17)</f>
        <v>0</v>
      </c>
      <c r="AB14" s="502"/>
      <c r="AC14" s="503"/>
      <c r="AD14" s="117">
        <f>SUM(AD15:AD17)</f>
        <v>0</v>
      </c>
      <c r="AE14" s="314"/>
      <c r="AF14" s="68"/>
      <c r="AG14" s="68"/>
    </row>
    <row r="15" spans="1:33" s="2" customFormat="1" ht="43.5" customHeight="1" x14ac:dyDescent="0.3">
      <c r="A15" s="269" t="s">
        <v>117</v>
      </c>
      <c r="B15" s="352" t="s">
        <v>208</v>
      </c>
      <c r="C15" s="563" t="s">
        <v>196</v>
      </c>
      <c r="D15" s="557">
        <v>5</v>
      </c>
      <c r="E15" s="558">
        <f t="shared" ref="E15" si="1">D15*30</f>
        <v>150</v>
      </c>
      <c r="F15" s="496">
        <v>18</v>
      </c>
      <c r="G15" s="543">
        <v>8</v>
      </c>
      <c r="H15" s="543"/>
      <c r="I15" s="543">
        <v>10</v>
      </c>
      <c r="J15" s="498">
        <f>E15-F15</f>
        <v>132</v>
      </c>
      <c r="K15" s="533"/>
      <c r="L15" s="488"/>
      <c r="M15" s="504"/>
      <c r="N15" s="535"/>
      <c r="O15" s="533">
        <v>8</v>
      </c>
      <c r="P15" s="488"/>
      <c r="Q15" s="504">
        <v>10</v>
      </c>
      <c r="R15" s="535">
        <v>5</v>
      </c>
      <c r="S15" s="486"/>
      <c r="T15" s="488"/>
      <c r="U15" s="504"/>
      <c r="V15" s="535"/>
      <c r="W15" s="486"/>
      <c r="X15" s="488"/>
      <c r="Y15" s="504"/>
      <c r="Z15" s="506"/>
      <c r="AA15" s="486"/>
      <c r="AB15" s="488"/>
      <c r="AC15" s="504"/>
      <c r="AD15" s="506"/>
      <c r="AE15" s="522">
        <v>2</v>
      </c>
      <c r="AF15" s="546"/>
      <c r="AG15" s="315"/>
    </row>
    <row r="16" spans="1:33" s="2" customFormat="1" ht="58.5" customHeight="1" x14ac:dyDescent="0.3">
      <c r="A16" s="270" t="s">
        <v>127</v>
      </c>
      <c r="B16" s="116" t="s">
        <v>209</v>
      </c>
      <c r="C16" s="564"/>
      <c r="D16" s="557"/>
      <c r="E16" s="558"/>
      <c r="F16" s="496"/>
      <c r="G16" s="543"/>
      <c r="H16" s="543"/>
      <c r="I16" s="543"/>
      <c r="J16" s="498"/>
      <c r="K16" s="533"/>
      <c r="L16" s="488"/>
      <c r="M16" s="504"/>
      <c r="N16" s="535"/>
      <c r="O16" s="533"/>
      <c r="P16" s="488"/>
      <c r="Q16" s="504"/>
      <c r="R16" s="535"/>
      <c r="S16" s="486"/>
      <c r="T16" s="488"/>
      <c r="U16" s="504"/>
      <c r="V16" s="535"/>
      <c r="W16" s="486"/>
      <c r="X16" s="488"/>
      <c r="Y16" s="504"/>
      <c r="Z16" s="506"/>
      <c r="AA16" s="486"/>
      <c r="AB16" s="488"/>
      <c r="AC16" s="504"/>
      <c r="AD16" s="506"/>
      <c r="AE16" s="557"/>
      <c r="AF16" s="562"/>
      <c r="AG16" s="316"/>
    </row>
    <row r="17" spans="1:33" s="2" customFormat="1" ht="41.25" customHeight="1" thickBot="1" x14ac:dyDescent="0.35">
      <c r="A17" s="271" t="s">
        <v>130</v>
      </c>
      <c r="B17" s="115" t="s">
        <v>210</v>
      </c>
      <c r="C17" s="565"/>
      <c r="D17" s="545"/>
      <c r="E17" s="559"/>
      <c r="F17" s="497"/>
      <c r="G17" s="526"/>
      <c r="H17" s="526"/>
      <c r="I17" s="526"/>
      <c r="J17" s="499"/>
      <c r="K17" s="534"/>
      <c r="L17" s="489"/>
      <c r="M17" s="505"/>
      <c r="N17" s="536"/>
      <c r="O17" s="534"/>
      <c r="P17" s="489"/>
      <c r="Q17" s="505"/>
      <c r="R17" s="536"/>
      <c r="S17" s="487"/>
      <c r="T17" s="489"/>
      <c r="U17" s="505"/>
      <c r="V17" s="536"/>
      <c r="W17" s="487"/>
      <c r="X17" s="489"/>
      <c r="Y17" s="505"/>
      <c r="Z17" s="507"/>
      <c r="AA17" s="487"/>
      <c r="AB17" s="489"/>
      <c r="AC17" s="505"/>
      <c r="AD17" s="507"/>
      <c r="AE17" s="545"/>
      <c r="AF17" s="549"/>
      <c r="AG17" s="317"/>
    </row>
    <row r="18" spans="1:33" s="1" customFormat="1" ht="23.25" customHeight="1" thickBot="1" x14ac:dyDescent="0.35">
      <c r="A18" s="48" t="s">
        <v>111</v>
      </c>
      <c r="B18" s="541" t="s">
        <v>46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2"/>
    </row>
    <row r="19" spans="1:33" s="2" customFormat="1" ht="19.5" customHeight="1" thickBot="1" x14ac:dyDescent="0.35">
      <c r="A19" s="539" t="s">
        <v>103</v>
      </c>
      <c r="B19" s="540"/>
      <c r="C19" s="47"/>
      <c r="D19" s="318">
        <f t="shared" ref="D19:K19" si="2">D20+D25</f>
        <v>30</v>
      </c>
      <c r="E19" s="319">
        <f t="shared" si="2"/>
        <v>900</v>
      </c>
      <c r="F19" s="320"/>
      <c r="G19" s="321"/>
      <c r="H19" s="321"/>
      <c r="I19" s="321"/>
      <c r="J19" s="322"/>
      <c r="K19" s="508">
        <f t="shared" si="2"/>
        <v>0</v>
      </c>
      <c r="L19" s="509"/>
      <c r="M19" s="510"/>
      <c r="N19" s="319">
        <f>N20+N25</f>
        <v>0</v>
      </c>
      <c r="O19" s="508">
        <f>O20+O25</f>
        <v>18</v>
      </c>
      <c r="P19" s="509"/>
      <c r="Q19" s="510"/>
      <c r="R19" s="323">
        <f>R20+R25</f>
        <v>5</v>
      </c>
      <c r="S19" s="508">
        <f>S20+S25</f>
        <v>36</v>
      </c>
      <c r="T19" s="509"/>
      <c r="U19" s="510"/>
      <c r="V19" s="319">
        <f>V20+V25</f>
        <v>10</v>
      </c>
      <c r="W19" s="508">
        <f>W20+W25</f>
        <v>54</v>
      </c>
      <c r="X19" s="509"/>
      <c r="Y19" s="510"/>
      <c r="Z19" s="319">
        <f>Z20+Z25</f>
        <v>15</v>
      </c>
      <c r="AA19" s="508">
        <f>AA20+AA25</f>
        <v>0</v>
      </c>
      <c r="AB19" s="509"/>
      <c r="AC19" s="510"/>
      <c r="AD19" s="319">
        <f>AD20+AD25</f>
        <v>0</v>
      </c>
      <c r="AE19" s="341"/>
      <c r="AF19" s="341"/>
      <c r="AG19" s="341"/>
    </row>
    <row r="20" spans="1:33" s="2" customFormat="1" ht="20.25" customHeight="1" thickBot="1" x14ac:dyDescent="0.35">
      <c r="A20" s="38"/>
      <c r="B20" s="237" t="s">
        <v>41</v>
      </c>
      <c r="C20" s="124"/>
      <c r="D20" s="324">
        <f t="shared" ref="D20:E20" si="3">SUM(D21:D24)</f>
        <v>20</v>
      </c>
      <c r="E20" s="60">
        <f t="shared" si="3"/>
        <v>600</v>
      </c>
      <c r="F20" s="313"/>
      <c r="G20" s="280"/>
      <c r="H20" s="280"/>
      <c r="I20" s="280"/>
      <c r="J20" s="281"/>
      <c r="K20" s="511">
        <f>SUM(K21:M24)</f>
        <v>0</v>
      </c>
      <c r="L20" s="500"/>
      <c r="M20" s="512"/>
      <c r="N20" s="60">
        <f>SUM(N21:N24)</f>
        <v>0</v>
      </c>
      <c r="O20" s="511">
        <f>SUM(O21:Q24)</f>
        <v>18</v>
      </c>
      <c r="P20" s="500"/>
      <c r="Q20" s="512"/>
      <c r="R20" s="125">
        <f>SUM(R21:R24)</f>
        <v>5</v>
      </c>
      <c r="S20" s="511">
        <f>SUM(S21:U24)</f>
        <v>36</v>
      </c>
      <c r="T20" s="500"/>
      <c r="U20" s="512"/>
      <c r="V20" s="60">
        <f>SUM(V21:V24)</f>
        <v>10</v>
      </c>
      <c r="W20" s="511">
        <f>SUM(W21:Y24)</f>
        <v>18</v>
      </c>
      <c r="X20" s="500"/>
      <c r="Y20" s="512"/>
      <c r="Z20" s="60">
        <f>SUM(Z21:Z24)</f>
        <v>5</v>
      </c>
      <c r="AA20" s="511">
        <f>SUM(AA21:AC24)</f>
        <v>0</v>
      </c>
      <c r="AB20" s="500"/>
      <c r="AC20" s="512"/>
      <c r="AD20" s="60">
        <f>SUM(AD21:AD24)</f>
        <v>0</v>
      </c>
      <c r="AE20" s="120"/>
      <c r="AF20" s="68"/>
      <c r="AG20" s="68"/>
    </row>
    <row r="21" spans="1:33" s="2" customFormat="1" ht="47.25" customHeight="1" x14ac:dyDescent="0.3">
      <c r="A21" s="77" t="s">
        <v>163</v>
      </c>
      <c r="B21" s="72" t="s">
        <v>211</v>
      </c>
      <c r="C21" s="73" t="s">
        <v>212</v>
      </c>
      <c r="D21" s="92">
        <v>5</v>
      </c>
      <c r="E21" s="83">
        <f>D21*30</f>
        <v>150</v>
      </c>
      <c r="F21" s="90">
        <v>18</v>
      </c>
      <c r="G21" s="86">
        <v>8</v>
      </c>
      <c r="H21" s="86"/>
      <c r="I21" s="86">
        <v>10</v>
      </c>
      <c r="J21" s="91">
        <f>E21-F21</f>
        <v>132</v>
      </c>
      <c r="K21" s="325"/>
      <c r="L21" s="326"/>
      <c r="M21" s="327"/>
      <c r="N21" s="88"/>
      <c r="O21" s="85"/>
      <c r="P21" s="326"/>
      <c r="Q21" s="91"/>
      <c r="R21" s="328"/>
      <c r="S21" s="90">
        <v>8</v>
      </c>
      <c r="T21" s="326"/>
      <c r="U21" s="91">
        <v>10</v>
      </c>
      <c r="V21" s="88">
        <v>5</v>
      </c>
      <c r="W21" s="90"/>
      <c r="X21" s="326"/>
      <c r="Y21" s="91"/>
      <c r="Z21" s="88"/>
      <c r="AA21" s="90"/>
      <c r="AB21" s="326"/>
      <c r="AC21" s="91"/>
      <c r="AD21" s="88"/>
      <c r="AE21" s="82">
        <v>3</v>
      </c>
      <c r="AF21" s="83"/>
      <c r="AG21" s="83"/>
    </row>
    <row r="22" spans="1:33" s="2" customFormat="1" ht="43.5" customHeight="1" x14ac:dyDescent="0.3">
      <c r="A22" s="77" t="s">
        <v>164</v>
      </c>
      <c r="B22" s="72" t="s">
        <v>213</v>
      </c>
      <c r="C22" s="52" t="s">
        <v>212</v>
      </c>
      <c r="D22" s="329">
        <v>5</v>
      </c>
      <c r="E22" s="55">
        <f t="shared" ref="E22" si="4">D22*30</f>
        <v>150</v>
      </c>
      <c r="F22" s="99">
        <v>18</v>
      </c>
      <c r="G22" s="95">
        <v>8</v>
      </c>
      <c r="H22" s="95"/>
      <c r="I22" s="95">
        <v>10</v>
      </c>
      <c r="J22" s="100">
        <f t="shared" ref="J22" si="5">E22-F22</f>
        <v>132</v>
      </c>
      <c r="K22" s="105"/>
      <c r="L22" s="330"/>
      <c r="M22" s="331"/>
      <c r="N22" s="97"/>
      <c r="O22" s="94"/>
      <c r="P22" s="330"/>
      <c r="Q22" s="100"/>
      <c r="R22" s="107"/>
      <c r="S22" s="99">
        <v>8</v>
      </c>
      <c r="T22" s="330"/>
      <c r="U22" s="100">
        <v>10</v>
      </c>
      <c r="V22" s="97">
        <v>5</v>
      </c>
      <c r="W22" s="99"/>
      <c r="X22" s="330"/>
      <c r="Y22" s="100"/>
      <c r="Z22" s="97"/>
      <c r="AA22" s="99"/>
      <c r="AB22" s="330"/>
      <c r="AC22" s="100"/>
      <c r="AD22" s="97"/>
      <c r="AE22" s="82">
        <v>3</v>
      </c>
      <c r="AF22" s="55"/>
      <c r="AG22" s="55"/>
    </row>
    <row r="23" spans="1:33" s="2" customFormat="1" ht="45" customHeight="1" x14ac:dyDescent="0.3">
      <c r="A23" s="77" t="s">
        <v>165</v>
      </c>
      <c r="B23" s="46" t="s">
        <v>214</v>
      </c>
      <c r="C23" s="52" t="s">
        <v>212</v>
      </c>
      <c r="D23" s="332">
        <v>5</v>
      </c>
      <c r="E23" s="55">
        <f t="shared" ref="E23" si="6">D23*30</f>
        <v>150</v>
      </c>
      <c r="F23" s="99">
        <v>18</v>
      </c>
      <c r="G23" s="95">
        <v>8</v>
      </c>
      <c r="H23" s="95"/>
      <c r="I23" s="95">
        <v>10</v>
      </c>
      <c r="J23" s="100">
        <f t="shared" ref="J23" si="7">E23-F23</f>
        <v>132</v>
      </c>
      <c r="K23" s="105"/>
      <c r="L23" s="330"/>
      <c r="M23" s="331"/>
      <c r="N23" s="97"/>
      <c r="O23" s="94">
        <v>8</v>
      </c>
      <c r="P23" s="330"/>
      <c r="Q23" s="100">
        <v>10</v>
      </c>
      <c r="R23" s="107">
        <v>5</v>
      </c>
      <c r="S23" s="99"/>
      <c r="T23" s="330"/>
      <c r="U23" s="100"/>
      <c r="V23" s="97"/>
      <c r="W23" s="99"/>
      <c r="X23" s="330"/>
      <c r="Y23" s="100"/>
      <c r="Z23" s="97"/>
      <c r="AA23" s="99"/>
      <c r="AB23" s="330"/>
      <c r="AC23" s="100"/>
      <c r="AD23" s="97"/>
      <c r="AE23" s="82">
        <v>2</v>
      </c>
      <c r="AF23" s="55"/>
      <c r="AG23" s="55"/>
    </row>
    <row r="24" spans="1:33" s="2" customFormat="1" ht="45" customHeight="1" thickBot="1" x14ac:dyDescent="0.35">
      <c r="A24" s="77" t="s">
        <v>166</v>
      </c>
      <c r="B24" s="46" t="s">
        <v>215</v>
      </c>
      <c r="C24" s="52" t="s">
        <v>212</v>
      </c>
      <c r="D24" s="332">
        <v>5</v>
      </c>
      <c r="E24" s="55">
        <f t="shared" ref="E24" si="8">D24*30</f>
        <v>150</v>
      </c>
      <c r="F24" s="99">
        <v>18</v>
      </c>
      <c r="G24" s="95">
        <v>8</v>
      </c>
      <c r="H24" s="95"/>
      <c r="I24" s="95">
        <v>10</v>
      </c>
      <c r="J24" s="100">
        <f t="shared" ref="J24" si="9">E24-F24</f>
        <v>132</v>
      </c>
      <c r="K24" s="105"/>
      <c r="L24" s="330"/>
      <c r="M24" s="331"/>
      <c r="N24" s="97"/>
      <c r="O24" s="94"/>
      <c r="P24" s="330"/>
      <c r="Q24" s="100"/>
      <c r="R24" s="107"/>
      <c r="S24" s="99"/>
      <c r="T24" s="330"/>
      <c r="U24" s="100"/>
      <c r="V24" s="97"/>
      <c r="W24" s="99">
        <v>8</v>
      </c>
      <c r="X24" s="330"/>
      <c r="Y24" s="100">
        <v>10</v>
      </c>
      <c r="Z24" s="97">
        <v>5</v>
      </c>
      <c r="AA24" s="99"/>
      <c r="AB24" s="330"/>
      <c r="AC24" s="100"/>
      <c r="AD24" s="97"/>
      <c r="AE24" s="82">
        <v>4</v>
      </c>
      <c r="AF24" s="55"/>
      <c r="AG24" s="55"/>
    </row>
    <row r="25" spans="1:33" s="36" customFormat="1" ht="19.5" customHeight="1" thickBot="1" x14ac:dyDescent="0.35">
      <c r="A25" s="79"/>
      <c r="B25" s="80" t="s">
        <v>118</v>
      </c>
      <c r="C25" s="81"/>
      <c r="D25" s="254">
        <f t="shared" ref="D25:E25" si="10">SUM(D26:D29)</f>
        <v>10</v>
      </c>
      <c r="E25" s="253">
        <f t="shared" si="10"/>
        <v>300</v>
      </c>
      <c r="F25" s="333"/>
      <c r="G25" s="334"/>
      <c r="H25" s="334"/>
      <c r="I25" s="334"/>
      <c r="J25" s="335"/>
      <c r="K25" s="554">
        <f>SUM(K26:M29)</f>
        <v>0</v>
      </c>
      <c r="L25" s="555"/>
      <c r="M25" s="556"/>
      <c r="N25" s="255">
        <f>SUM(N26:N29)</f>
        <v>0</v>
      </c>
      <c r="O25" s="554">
        <f>SUM(O26:Q29)</f>
        <v>0</v>
      </c>
      <c r="P25" s="555"/>
      <c r="Q25" s="556"/>
      <c r="R25" s="336">
        <f>SUM(R26:R29)</f>
        <v>0</v>
      </c>
      <c r="S25" s="479">
        <f>SUM(S26:U29)</f>
        <v>0</v>
      </c>
      <c r="T25" s="480"/>
      <c r="U25" s="481"/>
      <c r="V25" s="255">
        <f>SUM(V26:V29)</f>
        <v>0</v>
      </c>
      <c r="W25" s="479">
        <f>SUM(W26:Y29)</f>
        <v>36</v>
      </c>
      <c r="X25" s="480"/>
      <c r="Y25" s="481"/>
      <c r="Z25" s="255">
        <f>SUM(Z26:Z29)</f>
        <v>10</v>
      </c>
      <c r="AA25" s="479">
        <f>SUM(AA26:AC29)</f>
        <v>0</v>
      </c>
      <c r="AB25" s="480"/>
      <c r="AC25" s="481"/>
      <c r="AD25" s="255">
        <f>SUM(AD26:AD29)</f>
        <v>0</v>
      </c>
      <c r="AE25" s="255"/>
      <c r="AF25" s="253"/>
      <c r="AG25" s="253"/>
    </row>
    <row r="26" spans="1:33" s="2" customFormat="1" ht="43.5" customHeight="1" x14ac:dyDescent="0.3">
      <c r="A26" s="347" t="s">
        <v>167</v>
      </c>
      <c r="B26" s="78" t="s">
        <v>216</v>
      </c>
      <c r="C26" s="563" t="s">
        <v>212</v>
      </c>
      <c r="D26" s="522">
        <v>5</v>
      </c>
      <c r="E26" s="546">
        <f>D26*30</f>
        <v>150</v>
      </c>
      <c r="F26" s="490">
        <v>18</v>
      </c>
      <c r="G26" s="528">
        <v>8</v>
      </c>
      <c r="H26" s="528"/>
      <c r="I26" s="528">
        <v>10</v>
      </c>
      <c r="J26" s="494">
        <f>E26-F26</f>
        <v>132</v>
      </c>
      <c r="K26" s="518"/>
      <c r="L26" s="492"/>
      <c r="M26" s="494"/>
      <c r="N26" s="520"/>
      <c r="O26" s="518"/>
      <c r="P26" s="492"/>
      <c r="Q26" s="494"/>
      <c r="R26" s="516"/>
      <c r="S26" s="490"/>
      <c r="T26" s="492"/>
      <c r="U26" s="494"/>
      <c r="V26" s="482"/>
      <c r="W26" s="490">
        <v>8</v>
      </c>
      <c r="X26" s="492"/>
      <c r="Y26" s="494">
        <v>10</v>
      </c>
      <c r="Z26" s="482">
        <v>5</v>
      </c>
      <c r="AA26" s="490"/>
      <c r="AB26" s="492"/>
      <c r="AC26" s="494"/>
      <c r="AD26" s="482"/>
      <c r="AE26" s="522">
        <v>4</v>
      </c>
      <c r="AF26" s="546"/>
      <c r="AG26" s="546"/>
    </row>
    <row r="27" spans="1:33" s="2" customFormat="1" ht="63" customHeight="1" x14ac:dyDescent="0.3">
      <c r="A27" s="75" t="s">
        <v>168</v>
      </c>
      <c r="B27" s="76" t="s">
        <v>217</v>
      </c>
      <c r="C27" s="566"/>
      <c r="D27" s="523"/>
      <c r="E27" s="547"/>
      <c r="F27" s="491"/>
      <c r="G27" s="529"/>
      <c r="H27" s="529"/>
      <c r="I27" s="529"/>
      <c r="J27" s="495"/>
      <c r="K27" s="519"/>
      <c r="L27" s="493"/>
      <c r="M27" s="495"/>
      <c r="N27" s="521"/>
      <c r="O27" s="519"/>
      <c r="P27" s="493"/>
      <c r="Q27" s="495"/>
      <c r="R27" s="517"/>
      <c r="S27" s="491"/>
      <c r="T27" s="493"/>
      <c r="U27" s="495"/>
      <c r="V27" s="483"/>
      <c r="W27" s="491"/>
      <c r="X27" s="493"/>
      <c r="Y27" s="495"/>
      <c r="Z27" s="483"/>
      <c r="AA27" s="491"/>
      <c r="AB27" s="493"/>
      <c r="AC27" s="495"/>
      <c r="AD27" s="483"/>
      <c r="AE27" s="523"/>
      <c r="AF27" s="547"/>
      <c r="AG27" s="547"/>
    </row>
    <row r="28" spans="1:33" s="2" customFormat="1" ht="46.5" customHeight="1" x14ac:dyDescent="0.3">
      <c r="A28" s="75" t="s">
        <v>169</v>
      </c>
      <c r="B28" s="76" t="s">
        <v>218</v>
      </c>
      <c r="C28" s="567" t="s">
        <v>212</v>
      </c>
      <c r="D28" s="544">
        <v>5</v>
      </c>
      <c r="E28" s="548">
        <f t="shared" ref="E28" si="11">D28*30</f>
        <v>150</v>
      </c>
      <c r="F28" s="524">
        <v>18</v>
      </c>
      <c r="G28" s="525">
        <v>8</v>
      </c>
      <c r="H28" s="525"/>
      <c r="I28" s="525">
        <v>10</v>
      </c>
      <c r="J28" s="527">
        <f t="shared" ref="J28" si="12">E28-F28</f>
        <v>132</v>
      </c>
      <c r="K28" s="568"/>
      <c r="L28" s="488"/>
      <c r="M28" s="498"/>
      <c r="N28" s="506"/>
      <c r="O28" s="568"/>
      <c r="P28" s="488"/>
      <c r="Q28" s="498"/>
      <c r="R28" s="560"/>
      <c r="S28" s="496"/>
      <c r="T28" s="488"/>
      <c r="U28" s="498"/>
      <c r="V28" s="484"/>
      <c r="W28" s="496">
        <v>8</v>
      </c>
      <c r="X28" s="488"/>
      <c r="Y28" s="498">
        <v>10</v>
      </c>
      <c r="Z28" s="484">
        <v>5</v>
      </c>
      <c r="AA28" s="496"/>
      <c r="AB28" s="488"/>
      <c r="AC28" s="498"/>
      <c r="AD28" s="484"/>
      <c r="AE28" s="544">
        <v>4</v>
      </c>
      <c r="AF28" s="548"/>
      <c r="AG28" s="548"/>
    </row>
    <row r="29" spans="1:33" s="2" customFormat="1" ht="39.950000000000003" customHeight="1" thickBot="1" x14ac:dyDescent="0.35">
      <c r="A29" s="349" t="s">
        <v>170</v>
      </c>
      <c r="B29" s="76" t="s">
        <v>219</v>
      </c>
      <c r="C29" s="566"/>
      <c r="D29" s="545"/>
      <c r="E29" s="549"/>
      <c r="F29" s="497"/>
      <c r="G29" s="526"/>
      <c r="H29" s="526"/>
      <c r="I29" s="526"/>
      <c r="J29" s="499"/>
      <c r="K29" s="569"/>
      <c r="L29" s="489"/>
      <c r="M29" s="499"/>
      <c r="N29" s="507"/>
      <c r="O29" s="569"/>
      <c r="P29" s="489"/>
      <c r="Q29" s="499"/>
      <c r="R29" s="561"/>
      <c r="S29" s="497"/>
      <c r="T29" s="489"/>
      <c r="U29" s="499"/>
      <c r="V29" s="485"/>
      <c r="W29" s="497"/>
      <c r="X29" s="489"/>
      <c r="Y29" s="499"/>
      <c r="Z29" s="485"/>
      <c r="AA29" s="497"/>
      <c r="AB29" s="489"/>
      <c r="AC29" s="499"/>
      <c r="AD29" s="485"/>
      <c r="AE29" s="545"/>
      <c r="AF29" s="549"/>
      <c r="AG29" s="549"/>
    </row>
    <row r="30" spans="1:33" ht="8.25" customHeight="1" x14ac:dyDescent="0.2"/>
    <row r="31" spans="1:33" ht="21" customHeight="1" x14ac:dyDescent="0.2">
      <c r="A31" s="513"/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</row>
    <row r="32" spans="1:33" ht="15.75" customHeight="1" x14ac:dyDescent="0.2">
      <c r="A32" s="513"/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</row>
    <row r="33" spans="1:35" ht="15.75" customHeigh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5" s="3" customFormat="1" ht="15.75" customHeight="1" x14ac:dyDescent="0.3">
      <c r="A34" s="35" t="s">
        <v>220</v>
      </c>
      <c r="B34" s="35"/>
      <c r="C34" s="35"/>
      <c r="E34" s="35" t="s">
        <v>206</v>
      </c>
      <c r="F34" s="2"/>
      <c r="G34" s="2"/>
      <c r="H34" s="35"/>
      <c r="I34" s="2"/>
      <c r="J34" s="2"/>
      <c r="K34" s="2"/>
      <c r="L34" s="2"/>
      <c r="M34" s="6"/>
      <c r="N34" s="2"/>
      <c r="O34" s="1"/>
      <c r="P34" s="35"/>
      <c r="Q34" s="2"/>
      <c r="R34" s="2"/>
      <c r="S34" s="35"/>
      <c r="T34" s="35"/>
      <c r="U34" s="2"/>
      <c r="V34" s="35"/>
      <c r="W34" s="6"/>
      <c r="X34" s="6"/>
      <c r="Y34" s="35"/>
      <c r="Z34" s="6"/>
      <c r="AA34" s="6"/>
      <c r="AB34" s="6"/>
      <c r="AC34" s="35"/>
      <c r="AD34" s="6"/>
      <c r="AE34" s="6"/>
      <c r="AF34" s="6"/>
      <c r="AG34" s="6"/>
    </row>
    <row r="35" spans="1:35" ht="18.75" x14ac:dyDescent="0.3">
      <c r="H35" s="35"/>
      <c r="P35" s="35"/>
    </row>
    <row r="36" spans="1:35" ht="18.75" customHeight="1" x14ac:dyDescent="0.3">
      <c r="A36" s="467" t="s">
        <v>205</v>
      </c>
      <c r="B36" s="467"/>
      <c r="C36" s="133"/>
      <c r="D36" s="133"/>
      <c r="E36" s="133"/>
      <c r="H36" s="35"/>
    </row>
    <row r="37" spans="1:35" ht="19.5" customHeight="1" x14ac:dyDescent="0.3">
      <c r="A37" s="467"/>
      <c r="B37" s="467"/>
      <c r="C37" s="133"/>
      <c r="F37" s="35"/>
      <c r="G37" s="35"/>
      <c r="H37" s="1"/>
      <c r="I37" s="35"/>
      <c r="J37" s="35"/>
      <c r="K37" s="35"/>
      <c r="L37" s="35"/>
      <c r="M37" s="35"/>
      <c r="N37" s="35"/>
      <c r="O37" s="35"/>
      <c r="P37" s="35"/>
      <c r="Q37" s="35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</row>
  </sheetData>
  <dataConsolidate/>
  <mergeCells count="173">
    <mergeCell ref="C15:C17"/>
    <mergeCell ref="C26:C27"/>
    <mergeCell ref="C28:C29"/>
    <mergeCell ref="AF28:AF29"/>
    <mergeCell ref="AG28:AG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E26:AE27"/>
    <mergeCell ref="AF26:AF27"/>
    <mergeCell ref="AG26:AG27"/>
    <mergeCell ref="K28:K29"/>
    <mergeCell ref="L28:L29"/>
    <mergeCell ref="M28:M29"/>
    <mergeCell ref="N28:N29"/>
    <mergeCell ref="O28:O29"/>
    <mergeCell ref="P28:P29"/>
    <mergeCell ref="Q28:Q29"/>
    <mergeCell ref="R28:R29"/>
    <mergeCell ref="AF15:AF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Z28:Z29"/>
    <mergeCell ref="AE28:AE29"/>
    <mergeCell ref="Y28:Y29"/>
    <mergeCell ref="S28:S29"/>
    <mergeCell ref="T28:T29"/>
    <mergeCell ref="U28:U29"/>
    <mergeCell ref="V28:V29"/>
    <mergeCell ref="W28:W29"/>
    <mergeCell ref="X28:X29"/>
    <mergeCell ref="AE15:AE17"/>
    <mergeCell ref="D28:D29"/>
    <mergeCell ref="E26:E27"/>
    <mergeCell ref="E28:E29"/>
    <mergeCell ref="B9:AG9"/>
    <mergeCell ref="AE7:AE8"/>
    <mergeCell ref="AF7:AF8"/>
    <mergeCell ref="AG7:AG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10:B10"/>
    <mergeCell ref="A19:B19"/>
    <mergeCell ref="B18:AG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E5:AG6"/>
    <mergeCell ref="K7:K8"/>
    <mergeCell ref="S6:V6"/>
    <mergeCell ref="O10:Q10"/>
    <mergeCell ref="S10:U10"/>
    <mergeCell ref="R7:R8"/>
    <mergeCell ref="I15:I17"/>
    <mergeCell ref="J15:J17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A31:AG32"/>
    <mergeCell ref="A36:B36"/>
    <mergeCell ref="A37:B37"/>
    <mergeCell ref="C2:AG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AA5:AD5"/>
    <mergeCell ref="AA25:AC25"/>
    <mergeCell ref="AD26:AD27"/>
    <mergeCell ref="AD28:AD29"/>
    <mergeCell ref="AA7:AA8"/>
    <mergeCell ref="AB7:AB8"/>
    <mergeCell ref="AC7:AC8"/>
    <mergeCell ref="AA15:AA17"/>
    <mergeCell ref="AB15:AB17"/>
    <mergeCell ref="AA26:AA27"/>
    <mergeCell ref="AB26:AB27"/>
    <mergeCell ref="AC26:AC27"/>
    <mergeCell ref="AA28:AA29"/>
    <mergeCell ref="AB28:AB29"/>
    <mergeCell ref="AC28:AC29"/>
    <mergeCell ref="AA6:AD6"/>
    <mergeCell ref="AD7:AD8"/>
    <mergeCell ref="AA10:AC10"/>
    <mergeCell ref="AA11:AC11"/>
    <mergeCell ref="AA14:AC14"/>
    <mergeCell ref="AC15:AC17"/>
    <mergeCell ref="AD15:AD17"/>
    <mergeCell ref="AA19:AC19"/>
    <mergeCell ref="AA20:AC20"/>
  </mergeCells>
  <printOptions horizontalCentered="1" verticalCentered="1" gridLinesSet="0"/>
  <pageMargins left="0" right="0" top="0.59055118110236227" bottom="0" header="0.19685039370078741" footer="0"/>
  <pageSetup paperSize="9" scale="43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70" zoomScaleNormal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14.7109375" style="4" customWidth="1"/>
    <col min="4" max="10" width="6.7109375" style="4" customWidth="1"/>
    <col min="11" max="30" width="4.7109375" style="4" customWidth="1"/>
    <col min="31" max="33" width="6.7109375" style="4" customWidth="1"/>
    <col min="34" max="16384" width="9.140625" style="4"/>
  </cols>
  <sheetData>
    <row r="1" spans="1:33" ht="22.5" x14ac:dyDescent="0.3">
      <c r="C1" s="11" t="s">
        <v>228</v>
      </c>
    </row>
    <row r="2" spans="1:33" ht="23.25" customHeight="1" x14ac:dyDescent="0.2">
      <c r="C2" s="514" t="s">
        <v>227</v>
      </c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</row>
    <row r="3" spans="1:33" ht="24.75" customHeight="1" x14ac:dyDescent="0.3">
      <c r="B3" s="12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</row>
    <row r="4" spans="1:33" ht="24.75" customHeight="1" thickBot="1" x14ac:dyDescent="0.25"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</row>
    <row r="5" spans="1:33" s="10" customFormat="1" ht="55.5" customHeight="1" thickBot="1" x14ac:dyDescent="0.3">
      <c r="A5" s="413" t="s">
        <v>85</v>
      </c>
      <c r="B5" s="416" t="s">
        <v>126</v>
      </c>
      <c r="C5" s="418" t="s">
        <v>45</v>
      </c>
      <c r="D5" s="430" t="s">
        <v>104</v>
      </c>
      <c r="E5" s="431"/>
      <c r="F5" s="436" t="s">
        <v>76</v>
      </c>
      <c r="G5" s="437"/>
      <c r="H5" s="437"/>
      <c r="I5" s="437"/>
      <c r="J5" s="438"/>
      <c r="K5" s="443" t="s">
        <v>81</v>
      </c>
      <c r="L5" s="444"/>
      <c r="M5" s="444"/>
      <c r="N5" s="444"/>
      <c r="O5" s="444"/>
      <c r="P5" s="444"/>
      <c r="Q5" s="444"/>
      <c r="R5" s="450"/>
      <c r="S5" s="443" t="s">
        <v>82</v>
      </c>
      <c r="T5" s="444"/>
      <c r="U5" s="444"/>
      <c r="V5" s="444"/>
      <c r="W5" s="444"/>
      <c r="X5" s="444"/>
      <c r="Y5" s="444"/>
      <c r="Z5" s="450"/>
      <c r="AA5" s="451" t="s">
        <v>187</v>
      </c>
      <c r="AB5" s="428"/>
      <c r="AC5" s="428"/>
      <c r="AD5" s="429"/>
      <c r="AE5" s="443" t="s">
        <v>95</v>
      </c>
      <c r="AF5" s="444"/>
      <c r="AG5" s="445"/>
    </row>
    <row r="6" spans="1:33" s="10" customFormat="1" ht="52.5" customHeight="1" thickBot="1" x14ac:dyDescent="0.3">
      <c r="A6" s="414"/>
      <c r="B6" s="417"/>
      <c r="C6" s="419"/>
      <c r="D6" s="432"/>
      <c r="E6" s="433"/>
      <c r="F6" s="439" t="s">
        <v>84</v>
      </c>
      <c r="G6" s="441" t="s">
        <v>77</v>
      </c>
      <c r="H6" s="442"/>
      <c r="I6" s="442"/>
      <c r="J6" s="425" t="s">
        <v>79</v>
      </c>
      <c r="K6" s="428" t="s">
        <v>91</v>
      </c>
      <c r="L6" s="428"/>
      <c r="M6" s="428"/>
      <c r="N6" s="429"/>
      <c r="O6" s="428" t="s">
        <v>93</v>
      </c>
      <c r="P6" s="428"/>
      <c r="Q6" s="428"/>
      <c r="R6" s="429"/>
      <c r="S6" s="428" t="s">
        <v>92</v>
      </c>
      <c r="T6" s="428"/>
      <c r="U6" s="428"/>
      <c r="V6" s="429"/>
      <c r="W6" s="428" t="s">
        <v>94</v>
      </c>
      <c r="X6" s="428"/>
      <c r="Y6" s="428"/>
      <c r="Z6" s="429"/>
      <c r="AA6" s="428" t="s">
        <v>192</v>
      </c>
      <c r="AB6" s="428"/>
      <c r="AC6" s="428"/>
      <c r="AD6" s="429"/>
      <c r="AE6" s="446"/>
      <c r="AF6" s="447"/>
      <c r="AG6" s="448"/>
    </row>
    <row r="7" spans="1:33" s="10" customFormat="1" ht="32.25" customHeight="1" thickBot="1" x14ac:dyDescent="0.3">
      <c r="A7" s="414"/>
      <c r="B7" s="417"/>
      <c r="C7" s="419"/>
      <c r="D7" s="434"/>
      <c r="E7" s="435"/>
      <c r="F7" s="439"/>
      <c r="G7" s="402" t="s">
        <v>78</v>
      </c>
      <c r="H7" s="404" t="s">
        <v>83</v>
      </c>
      <c r="I7" s="402" t="s">
        <v>80</v>
      </c>
      <c r="J7" s="426"/>
      <c r="K7" s="402" t="s">
        <v>88</v>
      </c>
      <c r="L7" s="404" t="s">
        <v>89</v>
      </c>
      <c r="M7" s="402" t="s">
        <v>90</v>
      </c>
      <c r="N7" s="406" t="s">
        <v>156</v>
      </c>
      <c r="O7" s="402" t="s">
        <v>88</v>
      </c>
      <c r="P7" s="404" t="s">
        <v>89</v>
      </c>
      <c r="Q7" s="402" t="s">
        <v>90</v>
      </c>
      <c r="R7" s="406" t="s">
        <v>156</v>
      </c>
      <c r="S7" s="402" t="s">
        <v>88</v>
      </c>
      <c r="T7" s="404" t="s">
        <v>89</v>
      </c>
      <c r="U7" s="402" t="s">
        <v>90</v>
      </c>
      <c r="V7" s="406" t="s">
        <v>156</v>
      </c>
      <c r="W7" s="402" t="s">
        <v>88</v>
      </c>
      <c r="X7" s="404" t="s">
        <v>89</v>
      </c>
      <c r="Y7" s="402" t="s">
        <v>90</v>
      </c>
      <c r="Z7" s="406" t="s">
        <v>156</v>
      </c>
      <c r="AA7" s="402" t="s">
        <v>88</v>
      </c>
      <c r="AB7" s="404" t="s">
        <v>89</v>
      </c>
      <c r="AC7" s="402" t="s">
        <v>90</v>
      </c>
      <c r="AD7" s="406" t="s">
        <v>156</v>
      </c>
      <c r="AE7" s="418" t="s">
        <v>96</v>
      </c>
      <c r="AF7" s="418" t="s">
        <v>97</v>
      </c>
      <c r="AG7" s="418" t="s">
        <v>98</v>
      </c>
    </row>
    <row r="8" spans="1:33" s="10" customFormat="1" ht="136.5" customHeight="1" thickBot="1" x14ac:dyDescent="0.3">
      <c r="A8" s="415"/>
      <c r="B8" s="417"/>
      <c r="C8" s="419"/>
      <c r="D8" s="39" t="s">
        <v>155</v>
      </c>
      <c r="E8" s="39" t="s">
        <v>86</v>
      </c>
      <c r="F8" s="440"/>
      <c r="G8" s="403"/>
      <c r="H8" s="405"/>
      <c r="I8" s="403"/>
      <c r="J8" s="427"/>
      <c r="K8" s="403"/>
      <c r="L8" s="405"/>
      <c r="M8" s="403"/>
      <c r="N8" s="407"/>
      <c r="O8" s="403"/>
      <c r="P8" s="405"/>
      <c r="Q8" s="403"/>
      <c r="R8" s="407"/>
      <c r="S8" s="403"/>
      <c r="T8" s="405"/>
      <c r="U8" s="403"/>
      <c r="V8" s="407"/>
      <c r="W8" s="403"/>
      <c r="X8" s="405"/>
      <c r="Y8" s="403"/>
      <c r="Z8" s="407"/>
      <c r="AA8" s="403"/>
      <c r="AB8" s="405"/>
      <c r="AC8" s="403"/>
      <c r="AD8" s="407"/>
      <c r="AE8" s="449"/>
      <c r="AF8" s="449"/>
      <c r="AG8" s="449"/>
    </row>
    <row r="9" spans="1:33" s="1" customFormat="1" ht="23.25" customHeight="1" thickBot="1" x14ac:dyDescent="0.35">
      <c r="A9" s="8" t="s">
        <v>106</v>
      </c>
      <c r="B9" s="550" t="s">
        <v>133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3"/>
    </row>
    <row r="10" spans="1:33" s="2" customFormat="1" ht="19.5" customHeight="1" thickBot="1" x14ac:dyDescent="0.35">
      <c r="A10" s="537" t="s">
        <v>103</v>
      </c>
      <c r="B10" s="538"/>
      <c r="C10" s="37"/>
      <c r="D10" s="272">
        <f>D11+D14</f>
        <v>15</v>
      </c>
      <c r="E10" s="273">
        <f>E11+E14</f>
        <v>450</v>
      </c>
      <c r="F10" s="274">
        <f>F11+F14</f>
        <v>20</v>
      </c>
      <c r="G10" s="275"/>
      <c r="H10" s="275"/>
      <c r="I10" s="275"/>
      <c r="J10" s="276">
        <f>J11+J14</f>
        <v>280</v>
      </c>
      <c r="K10" s="500">
        <f>K11+K14</f>
        <v>20</v>
      </c>
      <c r="L10" s="500"/>
      <c r="M10" s="500"/>
      <c r="N10" s="60">
        <f>N11+N14</f>
        <v>10</v>
      </c>
      <c r="O10" s="500">
        <f>O11+O14</f>
        <v>18</v>
      </c>
      <c r="P10" s="500"/>
      <c r="Q10" s="500"/>
      <c r="R10" s="125">
        <f>R11+R14</f>
        <v>5</v>
      </c>
      <c r="S10" s="500">
        <f>S11+S14</f>
        <v>0</v>
      </c>
      <c r="T10" s="500"/>
      <c r="U10" s="500"/>
      <c r="V10" s="60">
        <f>V11+V14</f>
        <v>0</v>
      </c>
      <c r="W10" s="500">
        <f>W11+W14</f>
        <v>0</v>
      </c>
      <c r="X10" s="500"/>
      <c r="Y10" s="500"/>
      <c r="Z10" s="60">
        <f>Z11+Z14</f>
        <v>0</v>
      </c>
      <c r="AA10" s="500">
        <f>AA11+AA14</f>
        <v>0</v>
      </c>
      <c r="AB10" s="500"/>
      <c r="AC10" s="500"/>
      <c r="AD10" s="60">
        <f>AD11+AD14</f>
        <v>0</v>
      </c>
      <c r="AE10" s="277"/>
      <c r="AF10" s="60"/>
      <c r="AG10" s="60"/>
    </row>
    <row r="11" spans="1:33" s="2" customFormat="1" ht="20.25" customHeight="1" thickBot="1" x14ac:dyDescent="0.35">
      <c r="A11" s="74"/>
      <c r="B11" s="238" t="s">
        <v>41</v>
      </c>
      <c r="C11" s="37"/>
      <c r="D11" s="60">
        <f>SUM(D12:D13)</f>
        <v>10</v>
      </c>
      <c r="E11" s="278">
        <f t="shared" ref="E11:J11" si="0">SUM(E12:E13)</f>
        <v>300</v>
      </c>
      <c r="F11" s="279">
        <f t="shared" si="0"/>
        <v>20</v>
      </c>
      <c r="G11" s="280"/>
      <c r="H11" s="280"/>
      <c r="I11" s="280"/>
      <c r="J11" s="281">
        <f t="shared" si="0"/>
        <v>280</v>
      </c>
      <c r="K11" s="400">
        <f>SUM(K12:M13)</f>
        <v>20</v>
      </c>
      <c r="L11" s="400"/>
      <c r="M11" s="400"/>
      <c r="N11" s="117">
        <f>SUM(N12:N13)</f>
        <v>10</v>
      </c>
      <c r="O11" s="400">
        <v>0</v>
      </c>
      <c r="P11" s="400"/>
      <c r="Q11" s="400"/>
      <c r="R11" s="282">
        <v>0</v>
      </c>
      <c r="S11" s="500">
        <v>0</v>
      </c>
      <c r="T11" s="500"/>
      <c r="U11" s="500"/>
      <c r="V11" s="60">
        <v>0</v>
      </c>
      <c r="W11" s="500">
        <v>0</v>
      </c>
      <c r="X11" s="500"/>
      <c r="Y11" s="500"/>
      <c r="Z11" s="60">
        <v>0</v>
      </c>
      <c r="AA11" s="500">
        <v>0</v>
      </c>
      <c r="AB11" s="500"/>
      <c r="AC11" s="500"/>
      <c r="AD11" s="60">
        <v>0</v>
      </c>
      <c r="AE11" s="339"/>
      <c r="AF11" s="60"/>
      <c r="AG11" s="60"/>
    </row>
    <row r="12" spans="1:33" s="2" customFormat="1" ht="39.950000000000003" customHeight="1" x14ac:dyDescent="0.3">
      <c r="A12" s="266" t="s">
        <v>131</v>
      </c>
      <c r="B12" s="72" t="s">
        <v>173</v>
      </c>
      <c r="C12" s="342" t="s">
        <v>212</v>
      </c>
      <c r="D12" s="283">
        <v>5</v>
      </c>
      <c r="E12" s="284">
        <f>D12*30</f>
        <v>150</v>
      </c>
      <c r="F12" s="285">
        <f>G12+H12+I12</f>
        <v>4</v>
      </c>
      <c r="G12" s="286"/>
      <c r="H12" s="286"/>
      <c r="I12" s="286">
        <v>4</v>
      </c>
      <c r="J12" s="287">
        <f>E12-F12</f>
        <v>146</v>
      </c>
      <c r="K12" s="288"/>
      <c r="L12" s="289"/>
      <c r="M12" s="290">
        <v>4</v>
      </c>
      <c r="N12" s="88">
        <v>5</v>
      </c>
      <c r="O12" s="291"/>
      <c r="P12" s="292"/>
      <c r="Q12" s="293"/>
      <c r="R12" s="294"/>
      <c r="S12" s="295"/>
      <c r="T12" s="296"/>
      <c r="U12" s="297"/>
      <c r="V12" s="298"/>
      <c r="W12" s="295"/>
      <c r="X12" s="296"/>
      <c r="Y12" s="297"/>
      <c r="Z12" s="298"/>
      <c r="AA12" s="295"/>
      <c r="AB12" s="296"/>
      <c r="AC12" s="297"/>
      <c r="AD12" s="298"/>
      <c r="AE12" s="299">
        <v>1</v>
      </c>
      <c r="AF12" s="283"/>
      <c r="AG12" s="283"/>
    </row>
    <row r="13" spans="1:33" s="2" customFormat="1" ht="39.950000000000003" customHeight="1" thickBot="1" x14ac:dyDescent="0.35">
      <c r="A13" s="267" t="s">
        <v>132</v>
      </c>
      <c r="B13" s="338" t="s">
        <v>174</v>
      </c>
      <c r="C13" s="343" t="s">
        <v>161</v>
      </c>
      <c r="D13" s="300">
        <v>5</v>
      </c>
      <c r="E13" s="301">
        <f>D13*30</f>
        <v>150</v>
      </c>
      <c r="F13" s="285">
        <f>G13+H13+I13</f>
        <v>16</v>
      </c>
      <c r="G13" s="302">
        <v>8</v>
      </c>
      <c r="H13" s="302"/>
      <c r="I13" s="302">
        <v>8</v>
      </c>
      <c r="J13" s="287">
        <f>E13-F13</f>
        <v>134</v>
      </c>
      <c r="K13" s="288">
        <v>8</v>
      </c>
      <c r="L13" s="289"/>
      <c r="M13" s="290">
        <v>8</v>
      </c>
      <c r="N13" s="88">
        <v>5</v>
      </c>
      <c r="O13" s="303"/>
      <c r="P13" s="304"/>
      <c r="Q13" s="305"/>
      <c r="R13" s="306"/>
      <c r="S13" s="307"/>
      <c r="T13" s="308"/>
      <c r="U13" s="309"/>
      <c r="V13" s="310"/>
      <c r="W13" s="307"/>
      <c r="X13" s="308"/>
      <c r="Y13" s="309"/>
      <c r="Z13" s="310"/>
      <c r="AA13" s="307"/>
      <c r="AB13" s="308"/>
      <c r="AC13" s="309"/>
      <c r="AD13" s="310"/>
      <c r="AE13" s="311">
        <v>1</v>
      </c>
      <c r="AF13" s="312"/>
      <c r="AG13" s="312"/>
    </row>
    <row r="14" spans="1:33" s="2" customFormat="1" ht="19.5" customHeight="1" thickBot="1" x14ac:dyDescent="0.35">
      <c r="A14" s="268"/>
      <c r="B14" s="237" t="s">
        <v>118</v>
      </c>
      <c r="C14" s="40"/>
      <c r="D14" s="117">
        <v>5</v>
      </c>
      <c r="E14" s="277">
        <f>SUM(E15:E17)</f>
        <v>150</v>
      </c>
      <c r="F14" s="313"/>
      <c r="G14" s="280"/>
      <c r="H14" s="280"/>
      <c r="I14" s="280"/>
      <c r="J14" s="281"/>
      <c r="K14" s="530">
        <f>SUM(K15:M17)</f>
        <v>0</v>
      </c>
      <c r="L14" s="531"/>
      <c r="M14" s="532"/>
      <c r="N14" s="117">
        <f>SUM(N15:N17)</f>
        <v>0</v>
      </c>
      <c r="O14" s="530">
        <f>SUM(O15:Q17)</f>
        <v>18</v>
      </c>
      <c r="P14" s="531"/>
      <c r="Q14" s="532"/>
      <c r="R14" s="282">
        <f>SUM(R15:R17)</f>
        <v>5</v>
      </c>
      <c r="S14" s="501">
        <f>SUM(S15:U17)</f>
        <v>0</v>
      </c>
      <c r="T14" s="502"/>
      <c r="U14" s="503"/>
      <c r="V14" s="117">
        <f>SUM(V15:V17)</f>
        <v>0</v>
      </c>
      <c r="W14" s="501">
        <f>SUM(W15:Y17)</f>
        <v>0</v>
      </c>
      <c r="X14" s="502"/>
      <c r="Y14" s="503"/>
      <c r="Z14" s="117">
        <f>SUM(Z15:Z17)</f>
        <v>0</v>
      </c>
      <c r="AA14" s="501">
        <f>SUM(AA15:AC17)</f>
        <v>0</v>
      </c>
      <c r="AB14" s="502"/>
      <c r="AC14" s="503"/>
      <c r="AD14" s="117">
        <f>SUM(AD15:AD17)</f>
        <v>0</v>
      </c>
      <c r="AE14" s="314"/>
      <c r="AF14" s="68"/>
      <c r="AG14" s="68"/>
    </row>
    <row r="15" spans="1:33" s="2" customFormat="1" ht="43.5" customHeight="1" x14ac:dyDescent="0.3">
      <c r="A15" s="269" t="s">
        <v>117</v>
      </c>
      <c r="B15" s="352" t="s">
        <v>208</v>
      </c>
      <c r="C15" s="563" t="s">
        <v>196</v>
      </c>
      <c r="D15" s="557">
        <v>5</v>
      </c>
      <c r="E15" s="558">
        <f t="shared" ref="E15" si="1">D15*30</f>
        <v>150</v>
      </c>
      <c r="F15" s="496">
        <v>18</v>
      </c>
      <c r="G15" s="543">
        <v>8</v>
      </c>
      <c r="H15" s="543"/>
      <c r="I15" s="543">
        <v>10</v>
      </c>
      <c r="J15" s="498">
        <f>E15-F15</f>
        <v>132</v>
      </c>
      <c r="K15" s="533"/>
      <c r="L15" s="488"/>
      <c r="M15" s="504"/>
      <c r="N15" s="535"/>
      <c r="O15" s="533">
        <v>8</v>
      </c>
      <c r="P15" s="488"/>
      <c r="Q15" s="504">
        <v>10</v>
      </c>
      <c r="R15" s="535">
        <v>5</v>
      </c>
      <c r="S15" s="486"/>
      <c r="T15" s="488"/>
      <c r="U15" s="504"/>
      <c r="V15" s="535"/>
      <c r="W15" s="486"/>
      <c r="X15" s="488"/>
      <c r="Y15" s="504"/>
      <c r="Z15" s="506"/>
      <c r="AA15" s="486"/>
      <c r="AB15" s="488"/>
      <c r="AC15" s="504"/>
      <c r="AD15" s="506"/>
      <c r="AE15" s="522">
        <v>2</v>
      </c>
      <c r="AF15" s="546"/>
      <c r="AG15" s="315"/>
    </row>
    <row r="16" spans="1:33" s="2" customFormat="1" ht="58.5" customHeight="1" x14ac:dyDescent="0.3">
      <c r="A16" s="270" t="s">
        <v>127</v>
      </c>
      <c r="B16" s="116" t="s">
        <v>209</v>
      </c>
      <c r="C16" s="564"/>
      <c r="D16" s="557"/>
      <c r="E16" s="558"/>
      <c r="F16" s="496"/>
      <c r="G16" s="543"/>
      <c r="H16" s="543"/>
      <c r="I16" s="543"/>
      <c r="J16" s="498"/>
      <c r="K16" s="533"/>
      <c r="L16" s="488"/>
      <c r="M16" s="504"/>
      <c r="N16" s="535"/>
      <c r="O16" s="533"/>
      <c r="P16" s="488"/>
      <c r="Q16" s="504"/>
      <c r="R16" s="535"/>
      <c r="S16" s="486"/>
      <c r="T16" s="488"/>
      <c r="U16" s="504"/>
      <c r="V16" s="535"/>
      <c r="W16" s="486"/>
      <c r="X16" s="488"/>
      <c r="Y16" s="504"/>
      <c r="Z16" s="506"/>
      <c r="AA16" s="486"/>
      <c r="AB16" s="488"/>
      <c r="AC16" s="504"/>
      <c r="AD16" s="506"/>
      <c r="AE16" s="557"/>
      <c r="AF16" s="562"/>
      <c r="AG16" s="316"/>
    </row>
    <row r="17" spans="1:33" s="2" customFormat="1" ht="41.25" customHeight="1" thickBot="1" x14ac:dyDescent="0.35">
      <c r="A17" s="271" t="s">
        <v>130</v>
      </c>
      <c r="B17" s="115" t="s">
        <v>210</v>
      </c>
      <c r="C17" s="565"/>
      <c r="D17" s="545"/>
      <c r="E17" s="559"/>
      <c r="F17" s="497"/>
      <c r="G17" s="526"/>
      <c r="H17" s="526"/>
      <c r="I17" s="526"/>
      <c r="J17" s="499"/>
      <c r="K17" s="534"/>
      <c r="L17" s="489"/>
      <c r="M17" s="505"/>
      <c r="N17" s="536"/>
      <c r="O17" s="534"/>
      <c r="P17" s="489"/>
      <c r="Q17" s="505"/>
      <c r="R17" s="536"/>
      <c r="S17" s="487"/>
      <c r="T17" s="489"/>
      <c r="U17" s="505"/>
      <c r="V17" s="536"/>
      <c r="W17" s="487"/>
      <c r="X17" s="489"/>
      <c r="Y17" s="505"/>
      <c r="Z17" s="507"/>
      <c r="AA17" s="487"/>
      <c r="AB17" s="489"/>
      <c r="AC17" s="505"/>
      <c r="AD17" s="507"/>
      <c r="AE17" s="545"/>
      <c r="AF17" s="549"/>
      <c r="AG17" s="317"/>
    </row>
    <row r="18" spans="1:33" s="1" customFormat="1" ht="23.25" customHeight="1" thickBot="1" x14ac:dyDescent="0.35">
      <c r="A18" s="48" t="s">
        <v>111</v>
      </c>
      <c r="B18" s="541" t="s">
        <v>46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2"/>
    </row>
    <row r="19" spans="1:33" s="2" customFormat="1" ht="19.5" customHeight="1" thickBot="1" x14ac:dyDescent="0.35">
      <c r="A19" s="539" t="s">
        <v>103</v>
      </c>
      <c r="B19" s="540"/>
      <c r="C19" s="47"/>
      <c r="D19" s="318">
        <f t="shared" ref="D19:K19" si="2">D20+D25</f>
        <v>30</v>
      </c>
      <c r="E19" s="319">
        <f t="shared" si="2"/>
        <v>900</v>
      </c>
      <c r="F19" s="320"/>
      <c r="G19" s="321"/>
      <c r="H19" s="321"/>
      <c r="I19" s="321"/>
      <c r="J19" s="322"/>
      <c r="K19" s="508">
        <f t="shared" si="2"/>
        <v>0</v>
      </c>
      <c r="L19" s="509"/>
      <c r="M19" s="510"/>
      <c r="N19" s="319">
        <f>N20+N25</f>
        <v>0</v>
      </c>
      <c r="O19" s="508">
        <f>O20+O25</f>
        <v>18</v>
      </c>
      <c r="P19" s="509"/>
      <c r="Q19" s="510"/>
      <c r="R19" s="323">
        <f>R20+R25</f>
        <v>5</v>
      </c>
      <c r="S19" s="508">
        <f>S20+S25</f>
        <v>36</v>
      </c>
      <c r="T19" s="509"/>
      <c r="U19" s="510"/>
      <c r="V19" s="319">
        <f>V20+V25</f>
        <v>10</v>
      </c>
      <c r="W19" s="508">
        <f>W20+W25</f>
        <v>54</v>
      </c>
      <c r="X19" s="509"/>
      <c r="Y19" s="510"/>
      <c r="Z19" s="319">
        <f>Z20+Z25</f>
        <v>15</v>
      </c>
      <c r="AA19" s="508">
        <f>AA20+AA25</f>
        <v>0</v>
      </c>
      <c r="AB19" s="509"/>
      <c r="AC19" s="510"/>
      <c r="AD19" s="319">
        <f>AD20+AD25</f>
        <v>0</v>
      </c>
      <c r="AE19" s="341"/>
      <c r="AF19" s="341"/>
      <c r="AG19" s="341"/>
    </row>
    <row r="20" spans="1:33" s="2" customFormat="1" ht="20.25" customHeight="1" thickBot="1" x14ac:dyDescent="0.35">
      <c r="A20" s="38"/>
      <c r="B20" s="237" t="s">
        <v>41</v>
      </c>
      <c r="C20" s="124"/>
      <c r="D20" s="324">
        <f t="shared" ref="D20:E20" si="3">SUM(D21:D24)</f>
        <v>20</v>
      </c>
      <c r="E20" s="60">
        <f t="shared" si="3"/>
        <v>600</v>
      </c>
      <c r="F20" s="313"/>
      <c r="G20" s="280"/>
      <c r="H20" s="280"/>
      <c r="I20" s="280"/>
      <c r="J20" s="281"/>
      <c r="K20" s="511">
        <f>SUM(K21:M24)</f>
        <v>0</v>
      </c>
      <c r="L20" s="500"/>
      <c r="M20" s="512"/>
      <c r="N20" s="60">
        <f>SUM(N21:N24)</f>
        <v>0</v>
      </c>
      <c r="O20" s="511">
        <f>SUM(O21:Q24)</f>
        <v>18</v>
      </c>
      <c r="P20" s="500"/>
      <c r="Q20" s="512"/>
      <c r="R20" s="125">
        <f>SUM(R21:R24)</f>
        <v>5</v>
      </c>
      <c r="S20" s="511">
        <f>SUM(S21:U24)</f>
        <v>36</v>
      </c>
      <c r="T20" s="500"/>
      <c r="U20" s="512"/>
      <c r="V20" s="60">
        <f>SUM(V21:V24)</f>
        <v>10</v>
      </c>
      <c r="W20" s="511">
        <f>SUM(W21:Y24)</f>
        <v>18</v>
      </c>
      <c r="X20" s="500"/>
      <c r="Y20" s="512"/>
      <c r="Z20" s="60">
        <f>SUM(Z21:Z24)</f>
        <v>5</v>
      </c>
      <c r="AA20" s="511">
        <f>SUM(AA21:AC24)</f>
        <v>0</v>
      </c>
      <c r="AB20" s="500"/>
      <c r="AC20" s="512"/>
      <c r="AD20" s="60">
        <f>SUM(AD21:AD24)</f>
        <v>0</v>
      </c>
      <c r="AE20" s="120"/>
      <c r="AF20" s="68"/>
      <c r="AG20" s="68"/>
    </row>
    <row r="21" spans="1:33" s="2" customFormat="1" ht="48" customHeight="1" x14ac:dyDescent="0.3">
      <c r="A21" s="77" t="s">
        <v>163</v>
      </c>
      <c r="B21" s="72" t="s">
        <v>229</v>
      </c>
      <c r="C21" s="353" t="s">
        <v>230</v>
      </c>
      <c r="D21" s="92">
        <v>5</v>
      </c>
      <c r="E21" s="83">
        <f>D21*30</f>
        <v>150</v>
      </c>
      <c r="F21" s="90">
        <v>18</v>
      </c>
      <c r="G21" s="86">
        <v>8</v>
      </c>
      <c r="H21" s="86"/>
      <c r="I21" s="86">
        <v>10</v>
      </c>
      <c r="J21" s="91">
        <f>E21-F21</f>
        <v>132</v>
      </c>
      <c r="K21" s="325"/>
      <c r="L21" s="326"/>
      <c r="M21" s="327"/>
      <c r="N21" s="88"/>
      <c r="O21" s="85"/>
      <c r="P21" s="326"/>
      <c r="Q21" s="91"/>
      <c r="R21" s="328"/>
      <c r="S21" s="90">
        <v>8</v>
      </c>
      <c r="T21" s="326"/>
      <c r="U21" s="91">
        <v>10</v>
      </c>
      <c r="V21" s="88">
        <v>5</v>
      </c>
      <c r="W21" s="90"/>
      <c r="X21" s="326"/>
      <c r="Y21" s="91"/>
      <c r="Z21" s="88"/>
      <c r="AA21" s="90"/>
      <c r="AB21" s="326"/>
      <c r="AC21" s="91"/>
      <c r="AD21" s="88"/>
      <c r="AE21" s="82">
        <v>3</v>
      </c>
      <c r="AF21" s="83"/>
      <c r="AG21" s="83"/>
    </row>
    <row r="22" spans="1:33" s="2" customFormat="1" ht="49.5" customHeight="1" x14ac:dyDescent="0.3">
      <c r="A22" s="77" t="s">
        <v>164</v>
      </c>
      <c r="B22" s="72" t="s">
        <v>231</v>
      </c>
      <c r="C22" s="354" t="s">
        <v>230</v>
      </c>
      <c r="D22" s="329">
        <v>5</v>
      </c>
      <c r="E22" s="55">
        <f t="shared" ref="E22:E24" si="4">D22*30</f>
        <v>150</v>
      </c>
      <c r="F22" s="99">
        <v>18</v>
      </c>
      <c r="G22" s="95">
        <v>8</v>
      </c>
      <c r="H22" s="95"/>
      <c r="I22" s="95">
        <v>10</v>
      </c>
      <c r="J22" s="100">
        <f t="shared" ref="J22:J24" si="5">E22-F22</f>
        <v>132</v>
      </c>
      <c r="K22" s="105"/>
      <c r="L22" s="330"/>
      <c r="M22" s="331"/>
      <c r="N22" s="97"/>
      <c r="O22" s="94"/>
      <c r="P22" s="330"/>
      <c r="Q22" s="100"/>
      <c r="R22" s="107"/>
      <c r="S22" s="99">
        <v>8</v>
      </c>
      <c r="T22" s="330"/>
      <c r="U22" s="100">
        <v>10</v>
      </c>
      <c r="V22" s="97">
        <v>5</v>
      </c>
      <c r="W22" s="99"/>
      <c r="X22" s="330"/>
      <c r="Y22" s="100"/>
      <c r="Z22" s="97"/>
      <c r="AA22" s="99"/>
      <c r="AB22" s="330"/>
      <c r="AC22" s="100"/>
      <c r="AD22" s="97"/>
      <c r="AE22" s="82">
        <v>3</v>
      </c>
      <c r="AF22" s="55"/>
      <c r="AG22" s="55"/>
    </row>
    <row r="23" spans="1:33" s="2" customFormat="1" ht="68.25" customHeight="1" x14ac:dyDescent="0.3">
      <c r="A23" s="77" t="s">
        <v>165</v>
      </c>
      <c r="B23" s="46" t="s">
        <v>232</v>
      </c>
      <c r="C23" s="354" t="s">
        <v>230</v>
      </c>
      <c r="D23" s="332">
        <v>5</v>
      </c>
      <c r="E23" s="55">
        <f t="shared" si="4"/>
        <v>150</v>
      </c>
      <c r="F23" s="99">
        <v>18</v>
      </c>
      <c r="G23" s="95">
        <v>8</v>
      </c>
      <c r="H23" s="95"/>
      <c r="I23" s="95">
        <v>10</v>
      </c>
      <c r="J23" s="100">
        <f t="shared" si="5"/>
        <v>132</v>
      </c>
      <c r="K23" s="105"/>
      <c r="L23" s="330"/>
      <c r="M23" s="331"/>
      <c r="N23" s="97"/>
      <c r="O23" s="94">
        <v>8</v>
      </c>
      <c r="P23" s="330"/>
      <c r="Q23" s="100">
        <v>10</v>
      </c>
      <c r="R23" s="107">
        <v>5</v>
      </c>
      <c r="S23" s="99"/>
      <c r="T23" s="330"/>
      <c r="U23" s="100"/>
      <c r="V23" s="97"/>
      <c r="W23" s="99"/>
      <c r="X23" s="330"/>
      <c r="Y23" s="100"/>
      <c r="Z23" s="97"/>
      <c r="AA23" s="99"/>
      <c r="AB23" s="330"/>
      <c r="AC23" s="100"/>
      <c r="AD23" s="97"/>
      <c r="AE23" s="82">
        <v>2</v>
      </c>
      <c r="AF23" s="55"/>
      <c r="AG23" s="55"/>
    </row>
    <row r="24" spans="1:33" s="2" customFormat="1" ht="68.25" customHeight="1" thickBot="1" x14ac:dyDescent="0.35">
      <c r="A24" s="77" t="s">
        <v>166</v>
      </c>
      <c r="B24" s="46" t="s">
        <v>233</v>
      </c>
      <c r="C24" s="355" t="s">
        <v>230</v>
      </c>
      <c r="D24" s="332">
        <v>5</v>
      </c>
      <c r="E24" s="55">
        <f t="shared" si="4"/>
        <v>150</v>
      </c>
      <c r="F24" s="99">
        <v>18</v>
      </c>
      <c r="G24" s="95">
        <v>8</v>
      </c>
      <c r="H24" s="95"/>
      <c r="I24" s="95">
        <v>10</v>
      </c>
      <c r="J24" s="100">
        <f t="shared" si="5"/>
        <v>132</v>
      </c>
      <c r="K24" s="105"/>
      <c r="L24" s="330"/>
      <c r="M24" s="331"/>
      <c r="N24" s="97"/>
      <c r="O24" s="94"/>
      <c r="P24" s="330"/>
      <c r="Q24" s="100"/>
      <c r="R24" s="107"/>
      <c r="S24" s="99"/>
      <c r="T24" s="330"/>
      <c r="U24" s="100"/>
      <c r="V24" s="97"/>
      <c r="W24" s="99">
        <v>8</v>
      </c>
      <c r="X24" s="330"/>
      <c r="Y24" s="100">
        <v>10</v>
      </c>
      <c r="Z24" s="97">
        <v>5</v>
      </c>
      <c r="AA24" s="99"/>
      <c r="AB24" s="330"/>
      <c r="AC24" s="100"/>
      <c r="AD24" s="97"/>
      <c r="AE24" s="82">
        <v>4</v>
      </c>
      <c r="AF24" s="55"/>
      <c r="AG24" s="55"/>
    </row>
    <row r="25" spans="1:33" s="36" customFormat="1" ht="19.5" customHeight="1" thickBot="1" x14ac:dyDescent="0.35">
      <c r="A25" s="79"/>
      <c r="B25" s="80" t="s">
        <v>118</v>
      </c>
      <c r="C25" s="81"/>
      <c r="D25" s="254">
        <f t="shared" ref="D25:E25" si="6">SUM(D26:D29)</f>
        <v>10</v>
      </c>
      <c r="E25" s="253">
        <f t="shared" si="6"/>
        <v>300</v>
      </c>
      <c r="F25" s="333"/>
      <c r="G25" s="334"/>
      <c r="H25" s="334"/>
      <c r="I25" s="334"/>
      <c r="J25" s="335"/>
      <c r="K25" s="554">
        <f>SUM(K26:M29)</f>
        <v>0</v>
      </c>
      <c r="L25" s="555"/>
      <c r="M25" s="556"/>
      <c r="N25" s="255">
        <f>SUM(N26:N29)</f>
        <v>0</v>
      </c>
      <c r="O25" s="554">
        <f>SUM(O26:Q29)</f>
        <v>0</v>
      </c>
      <c r="P25" s="555"/>
      <c r="Q25" s="556"/>
      <c r="R25" s="336">
        <f>SUM(R26:R29)</f>
        <v>0</v>
      </c>
      <c r="S25" s="479">
        <f>SUM(S26:U29)</f>
        <v>0</v>
      </c>
      <c r="T25" s="480"/>
      <c r="U25" s="481"/>
      <c r="V25" s="255">
        <f>SUM(V26:V29)</f>
        <v>0</v>
      </c>
      <c r="W25" s="479">
        <f>SUM(W26:Y29)</f>
        <v>36</v>
      </c>
      <c r="X25" s="480"/>
      <c r="Y25" s="481"/>
      <c r="Z25" s="255">
        <f>SUM(Z26:Z29)</f>
        <v>10</v>
      </c>
      <c r="AA25" s="479">
        <f>SUM(AA26:AC29)</f>
        <v>0</v>
      </c>
      <c r="AB25" s="480"/>
      <c r="AC25" s="481"/>
      <c r="AD25" s="255">
        <f>SUM(AD26:AD29)</f>
        <v>0</v>
      </c>
      <c r="AE25" s="255"/>
      <c r="AF25" s="253"/>
      <c r="AG25" s="253"/>
    </row>
    <row r="26" spans="1:33" s="2" customFormat="1" ht="43.5" customHeight="1" x14ac:dyDescent="0.3">
      <c r="A26" s="347" t="s">
        <v>167</v>
      </c>
      <c r="B26" s="78" t="s">
        <v>234</v>
      </c>
      <c r="C26" s="563" t="s">
        <v>230</v>
      </c>
      <c r="D26" s="522">
        <v>5</v>
      </c>
      <c r="E26" s="546">
        <f>D26*30</f>
        <v>150</v>
      </c>
      <c r="F26" s="490">
        <v>18</v>
      </c>
      <c r="G26" s="528">
        <v>8</v>
      </c>
      <c r="H26" s="528"/>
      <c r="I26" s="528">
        <v>10</v>
      </c>
      <c r="J26" s="494">
        <f>E26-F26</f>
        <v>132</v>
      </c>
      <c r="K26" s="518"/>
      <c r="L26" s="492"/>
      <c r="M26" s="494"/>
      <c r="N26" s="520"/>
      <c r="O26" s="518"/>
      <c r="P26" s="492"/>
      <c r="Q26" s="494"/>
      <c r="R26" s="516"/>
      <c r="S26" s="490"/>
      <c r="T26" s="492"/>
      <c r="U26" s="494"/>
      <c r="V26" s="482"/>
      <c r="W26" s="490">
        <v>8</v>
      </c>
      <c r="X26" s="492"/>
      <c r="Y26" s="494">
        <v>10</v>
      </c>
      <c r="Z26" s="482">
        <v>5</v>
      </c>
      <c r="AA26" s="490"/>
      <c r="AB26" s="492"/>
      <c r="AC26" s="494"/>
      <c r="AD26" s="482"/>
      <c r="AE26" s="522">
        <v>4</v>
      </c>
      <c r="AF26" s="546"/>
      <c r="AG26" s="546"/>
    </row>
    <row r="27" spans="1:33" s="2" customFormat="1" ht="63" customHeight="1" x14ac:dyDescent="0.3">
      <c r="A27" s="75" t="s">
        <v>168</v>
      </c>
      <c r="B27" s="76" t="s">
        <v>235</v>
      </c>
      <c r="C27" s="566"/>
      <c r="D27" s="523"/>
      <c r="E27" s="547"/>
      <c r="F27" s="491"/>
      <c r="G27" s="529"/>
      <c r="H27" s="529"/>
      <c r="I27" s="529"/>
      <c r="J27" s="495"/>
      <c r="K27" s="519"/>
      <c r="L27" s="493"/>
      <c r="M27" s="495"/>
      <c r="N27" s="521"/>
      <c r="O27" s="519"/>
      <c r="P27" s="493"/>
      <c r="Q27" s="495"/>
      <c r="R27" s="517"/>
      <c r="S27" s="491"/>
      <c r="T27" s="493"/>
      <c r="U27" s="495"/>
      <c r="V27" s="483"/>
      <c r="W27" s="491"/>
      <c r="X27" s="493"/>
      <c r="Y27" s="495"/>
      <c r="Z27" s="483"/>
      <c r="AA27" s="491"/>
      <c r="AB27" s="493"/>
      <c r="AC27" s="495"/>
      <c r="AD27" s="483"/>
      <c r="AE27" s="523"/>
      <c r="AF27" s="547"/>
      <c r="AG27" s="547"/>
    </row>
    <row r="28" spans="1:33" s="2" customFormat="1" ht="46.5" customHeight="1" x14ac:dyDescent="0.3">
      <c r="A28" s="75" t="s">
        <v>169</v>
      </c>
      <c r="B28" s="76" t="s">
        <v>236</v>
      </c>
      <c r="C28" s="567" t="s">
        <v>230</v>
      </c>
      <c r="D28" s="544">
        <v>5</v>
      </c>
      <c r="E28" s="548">
        <f t="shared" ref="E28" si="7">D28*30</f>
        <v>150</v>
      </c>
      <c r="F28" s="524">
        <v>18</v>
      </c>
      <c r="G28" s="525">
        <v>8</v>
      </c>
      <c r="H28" s="525"/>
      <c r="I28" s="525">
        <v>10</v>
      </c>
      <c r="J28" s="527">
        <f t="shared" ref="J28" si="8">E28-F28</f>
        <v>132</v>
      </c>
      <c r="K28" s="568"/>
      <c r="L28" s="488"/>
      <c r="M28" s="498"/>
      <c r="N28" s="506"/>
      <c r="O28" s="568"/>
      <c r="P28" s="488"/>
      <c r="Q28" s="498"/>
      <c r="R28" s="560"/>
      <c r="S28" s="496"/>
      <c r="T28" s="488"/>
      <c r="U28" s="498"/>
      <c r="V28" s="484"/>
      <c r="W28" s="496">
        <v>8</v>
      </c>
      <c r="X28" s="488"/>
      <c r="Y28" s="498">
        <v>10</v>
      </c>
      <c r="Z28" s="484">
        <v>5</v>
      </c>
      <c r="AA28" s="496"/>
      <c r="AB28" s="488"/>
      <c r="AC28" s="498"/>
      <c r="AD28" s="484"/>
      <c r="AE28" s="544">
        <v>4</v>
      </c>
      <c r="AF28" s="548"/>
      <c r="AG28" s="548"/>
    </row>
    <row r="29" spans="1:33" s="2" customFormat="1" ht="59.25" customHeight="1" thickBot="1" x14ac:dyDescent="0.35">
      <c r="A29" s="349" t="s">
        <v>170</v>
      </c>
      <c r="B29" s="76" t="s">
        <v>237</v>
      </c>
      <c r="C29" s="566"/>
      <c r="D29" s="545"/>
      <c r="E29" s="549"/>
      <c r="F29" s="497"/>
      <c r="G29" s="526"/>
      <c r="H29" s="526"/>
      <c r="I29" s="526"/>
      <c r="J29" s="499"/>
      <c r="K29" s="569"/>
      <c r="L29" s="489"/>
      <c r="M29" s="499"/>
      <c r="N29" s="507"/>
      <c r="O29" s="569"/>
      <c r="P29" s="489"/>
      <c r="Q29" s="499"/>
      <c r="R29" s="561"/>
      <c r="S29" s="497"/>
      <c r="T29" s="489"/>
      <c r="U29" s="499"/>
      <c r="V29" s="485"/>
      <c r="W29" s="497"/>
      <c r="X29" s="489"/>
      <c r="Y29" s="499"/>
      <c r="Z29" s="485"/>
      <c r="AA29" s="497"/>
      <c r="AB29" s="489"/>
      <c r="AC29" s="499"/>
      <c r="AD29" s="485"/>
      <c r="AE29" s="545"/>
      <c r="AF29" s="549"/>
      <c r="AG29" s="549"/>
    </row>
    <row r="30" spans="1:33" ht="8.25" customHeight="1" x14ac:dyDescent="0.2"/>
    <row r="31" spans="1:33" ht="21" customHeight="1" x14ac:dyDescent="0.2">
      <c r="A31" s="513"/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</row>
    <row r="32" spans="1:33" ht="15.75" customHeight="1" x14ac:dyDescent="0.2">
      <c r="A32" s="513"/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</row>
    <row r="33" spans="1:35" ht="15.75" customHeigh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5" s="3" customFormat="1" ht="15.75" customHeight="1" x14ac:dyDescent="0.3">
      <c r="A34" s="35" t="s">
        <v>238</v>
      </c>
      <c r="B34" s="35"/>
      <c r="C34" s="35"/>
      <c r="G34" s="35" t="s">
        <v>206</v>
      </c>
      <c r="H34" s="35"/>
      <c r="I34" s="2"/>
      <c r="J34" s="2"/>
      <c r="K34" s="2"/>
      <c r="L34" s="2"/>
      <c r="M34" s="6"/>
      <c r="N34" s="2"/>
      <c r="O34" s="1"/>
      <c r="P34" s="35"/>
      <c r="Q34" s="2"/>
      <c r="R34" s="2"/>
      <c r="S34" s="35"/>
      <c r="T34" s="35"/>
      <c r="U34" s="2"/>
      <c r="V34" s="35"/>
      <c r="W34" s="6"/>
      <c r="X34" s="6"/>
      <c r="Y34" s="35"/>
      <c r="Z34" s="6"/>
      <c r="AA34" s="6"/>
      <c r="AB34" s="6"/>
      <c r="AC34" s="35"/>
      <c r="AD34" s="6"/>
      <c r="AE34" s="6"/>
      <c r="AF34" s="6"/>
      <c r="AG34" s="6"/>
    </row>
    <row r="35" spans="1:35" ht="18.75" x14ac:dyDescent="0.3">
      <c r="H35" s="35"/>
      <c r="P35" s="35"/>
    </row>
    <row r="36" spans="1:35" ht="18.75" customHeight="1" x14ac:dyDescent="0.3">
      <c r="A36" s="467" t="s">
        <v>205</v>
      </c>
      <c r="B36" s="467"/>
      <c r="C36" s="133"/>
      <c r="D36" s="133"/>
      <c r="E36" s="133"/>
      <c r="H36" s="35"/>
    </row>
    <row r="37" spans="1:35" ht="19.5" customHeight="1" x14ac:dyDescent="0.3">
      <c r="A37" s="467"/>
      <c r="B37" s="467"/>
      <c r="C37" s="133"/>
      <c r="F37" s="35"/>
      <c r="G37" s="35"/>
      <c r="H37" s="1"/>
      <c r="I37" s="35"/>
      <c r="J37" s="35"/>
      <c r="K37" s="35"/>
      <c r="L37" s="35"/>
      <c r="M37" s="35"/>
      <c r="N37" s="35"/>
      <c r="O37" s="35"/>
      <c r="P37" s="35"/>
      <c r="Q37" s="35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</row>
  </sheetData>
  <mergeCells count="173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B18:AG18"/>
    <mergeCell ref="A19:B19"/>
    <mergeCell ref="K19:M19"/>
    <mergeCell ref="O19:Q19"/>
    <mergeCell ref="S19:U19"/>
    <mergeCell ref="W19:Y19"/>
    <mergeCell ref="AA19:AC19"/>
    <mergeCell ref="AA15:AA17"/>
    <mergeCell ref="AB15:AB17"/>
    <mergeCell ref="AC15:AC17"/>
    <mergeCell ref="AD15:AD17"/>
    <mergeCell ref="AE15:AE17"/>
    <mergeCell ref="AF15:AF17"/>
    <mergeCell ref="U15:U17"/>
    <mergeCell ref="V15:V17"/>
    <mergeCell ref="W15:W17"/>
    <mergeCell ref="X15:X17"/>
    <mergeCell ref="Y15:Y17"/>
    <mergeCell ref="Z15:Z17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" right="0" top="0.59055118110236227" bottom="0" header="0.19685039370078741" footer="0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70" zoomScaleNormal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14.7109375" style="4" customWidth="1"/>
    <col min="4" max="10" width="6.7109375" style="4" customWidth="1"/>
    <col min="11" max="30" width="4.7109375" style="4" customWidth="1"/>
    <col min="31" max="33" width="6.7109375" style="4" customWidth="1"/>
    <col min="34" max="16384" width="9.140625" style="4"/>
  </cols>
  <sheetData>
    <row r="1" spans="1:33" ht="22.5" x14ac:dyDescent="0.3">
      <c r="C1" s="11" t="s">
        <v>239</v>
      </c>
    </row>
    <row r="2" spans="1:33" ht="23.25" customHeight="1" x14ac:dyDescent="0.2">
      <c r="C2" s="514" t="s">
        <v>240</v>
      </c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</row>
    <row r="3" spans="1:33" ht="24.75" customHeight="1" x14ac:dyDescent="0.3">
      <c r="B3" s="12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</row>
    <row r="4" spans="1:33" ht="24.75" customHeight="1" thickBot="1" x14ac:dyDescent="0.25"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</row>
    <row r="5" spans="1:33" s="10" customFormat="1" ht="55.5" customHeight="1" thickBot="1" x14ac:dyDescent="0.3">
      <c r="A5" s="413" t="s">
        <v>85</v>
      </c>
      <c r="B5" s="416" t="s">
        <v>126</v>
      </c>
      <c r="C5" s="418" t="s">
        <v>45</v>
      </c>
      <c r="D5" s="430" t="s">
        <v>104</v>
      </c>
      <c r="E5" s="431"/>
      <c r="F5" s="436" t="s">
        <v>76</v>
      </c>
      <c r="G5" s="437"/>
      <c r="H5" s="437"/>
      <c r="I5" s="437"/>
      <c r="J5" s="438"/>
      <c r="K5" s="443" t="s">
        <v>81</v>
      </c>
      <c r="L5" s="444"/>
      <c r="M5" s="444"/>
      <c r="N5" s="444"/>
      <c r="O5" s="444"/>
      <c r="P5" s="444"/>
      <c r="Q5" s="444"/>
      <c r="R5" s="450"/>
      <c r="S5" s="443" t="s">
        <v>82</v>
      </c>
      <c r="T5" s="444"/>
      <c r="U5" s="444"/>
      <c r="V5" s="444"/>
      <c r="W5" s="444"/>
      <c r="X5" s="444"/>
      <c r="Y5" s="444"/>
      <c r="Z5" s="450"/>
      <c r="AA5" s="451" t="s">
        <v>187</v>
      </c>
      <c r="AB5" s="428"/>
      <c r="AC5" s="428"/>
      <c r="AD5" s="429"/>
      <c r="AE5" s="443" t="s">
        <v>95</v>
      </c>
      <c r="AF5" s="444"/>
      <c r="AG5" s="445"/>
    </row>
    <row r="6" spans="1:33" s="10" customFormat="1" ht="52.5" customHeight="1" thickBot="1" x14ac:dyDescent="0.3">
      <c r="A6" s="414"/>
      <c r="B6" s="417"/>
      <c r="C6" s="419"/>
      <c r="D6" s="432"/>
      <c r="E6" s="433"/>
      <c r="F6" s="439" t="s">
        <v>84</v>
      </c>
      <c r="G6" s="441" t="s">
        <v>77</v>
      </c>
      <c r="H6" s="442"/>
      <c r="I6" s="442"/>
      <c r="J6" s="425" t="s">
        <v>79</v>
      </c>
      <c r="K6" s="428" t="s">
        <v>91</v>
      </c>
      <c r="L6" s="428"/>
      <c r="M6" s="428"/>
      <c r="N6" s="429"/>
      <c r="O6" s="428" t="s">
        <v>93</v>
      </c>
      <c r="P6" s="428"/>
      <c r="Q6" s="428"/>
      <c r="R6" s="429"/>
      <c r="S6" s="428" t="s">
        <v>92</v>
      </c>
      <c r="T6" s="428"/>
      <c r="U6" s="428"/>
      <c r="V6" s="429"/>
      <c r="W6" s="428" t="s">
        <v>94</v>
      </c>
      <c r="X6" s="428"/>
      <c r="Y6" s="428"/>
      <c r="Z6" s="429"/>
      <c r="AA6" s="428" t="s">
        <v>192</v>
      </c>
      <c r="AB6" s="428"/>
      <c r="AC6" s="428"/>
      <c r="AD6" s="429"/>
      <c r="AE6" s="446"/>
      <c r="AF6" s="447"/>
      <c r="AG6" s="448"/>
    </row>
    <row r="7" spans="1:33" s="10" customFormat="1" ht="32.25" customHeight="1" thickBot="1" x14ac:dyDescent="0.3">
      <c r="A7" s="414"/>
      <c r="B7" s="417"/>
      <c r="C7" s="419"/>
      <c r="D7" s="434"/>
      <c r="E7" s="435"/>
      <c r="F7" s="439"/>
      <c r="G7" s="402" t="s">
        <v>78</v>
      </c>
      <c r="H7" s="404" t="s">
        <v>83</v>
      </c>
      <c r="I7" s="402" t="s">
        <v>80</v>
      </c>
      <c r="J7" s="426"/>
      <c r="K7" s="402" t="s">
        <v>88</v>
      </c>
      <c r="L7" s="404" t="s">
        <v>89</v>
      </c>
      <c r="M7" s="402" t="s">
        <v>90</v>
      </c>
      <c r="N7" s="406" t="s">
        <v>156</v>
      </c>
      <c r="O7" s="402" t="s">
        <v>88</v>
      </c>
      <c r="P7" s="404" t="s">
        <v>89</v>
      </c>
      <c r="Q7" s="402" t="s">
        <v>90</v>
      </c>
      <c r="R7" s="406" t="s">
        <v>156</v>
      </c>
      <c r="S7" s="402" t="s">
        <v>88</v>
      </c>
      <c r="T7" s="404" t="s">
        <v>89</v>
      </c>
      <c r="U7" s="402" t="s">
        <v>90</v>
      </c>
      <c r="V7" s="406" t="s">
        <v>156</v>
      </c>
      <c r="W7" s="402" t="s">
        <v>88</v>
      </c>
      <c r="X7" s="404" t="s">
        <v>89</v>
      </c>
      <c r="Y7" s="402" t="s">
        <v>90</v>
      </c>
      <c r="Z7" s="406" t="s">
        <v>156</v>
      </c>
      <c r="AA7" s="402" t="s">
        <v>88</v>
      </c>
      <c r="AB7" s="404" t="s">
        <v>89</v>
      </c>
      <c r="AC7" s="402" t="s">
        <v>90</v>
      </c>
      <c r="AD7" s="406" t="s">
        <v>156</v>
      </c>
      <c r="AE7" s="418" t="s">
        <v>96</v>
      </c>
      <c r="AF7" s="418" t="s">
        <v>97</v>
      </c>
      <c r="AG7" s="418" t="s">
        <v>98</v>
      </c>
    </row>
    <row r="8" spans="1:33" s="10" customFormat="1" ht="136.5" customHeight="1" thickBot="1" x14ac:dyDescent="0.3">
      <c r="A8" s="415"/>
      <c r="B8" s="417"/>
      <c r="C8" s="419"/>
      <c r="D8" s="39" t="s">
        <v>155</v>
      </c>
      <c r="E8" s="39" t="s">
        <v>86</v>
      </c>
      <c r="F8" s="440"/>
      <c r="G8" s="403"/>
      <c r="H8" s="405"/>
      <c r="I8" s="403"/>
      <c r="J8" s="427"/>
      <c r="K8" s="403"/>
      <c r="L8" s="405"/>
      <c r="M8" s="403"/>
      <c r="N8" s="407"/>
      <c r="O8" s="403"/>
      <c r="P8" s="405"/>
      <c r="Q8" s="403"/>
      <c r="R8" s="407"/>
      <c r="S8" s="403"/>
      <c r="T8" s="405"/>
      <c r="U8" s="403"/>
      <c r="V8" s="407"/>
      <c r="W8" s="403"/>
      <c r="X8" s="405"/>
      <c r="Y8" s="403"/>
      <c r="Z8" s="407"/>
      <c r="AA8" s="403"/>
      <c r="AB8" s="405"/>
      <c r="AC8" s="403"/>
      <c r="AD8" s="407"/>
      <c r="AE8" s="449"/>
      <c r="AF8" s="449"/>
      <c r="AG8" s="449"/>
    </row>
    <row r="9" spans="1:33" s="1" customFormat="1" ht="23.25" customHeight="1" thickBot="1" x14ac:dyDescent="0.35">
      <c r="A9" s="8" t="s">
        <v>106</v>
      </c>
      <c r="B9" s="550" t="s">
        <v>133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3"/>
    </row>
    <row r="10" spans="1:33" s="2" customFormat="1" ht="19.5" customHeight="1" thickBot="1" x14ac:dyDescent="0.35">
      <c r="A10" s="537" t="s">
        <v>103</v>
      </c>
      <c r="B10" s="538"/>
      <c r="C10" s="37"/>
      <c r="D10" s="272">
        <f>D11+D14</f>
        <v>15</v>
      </c>
      <c r="E10" s="273">
        <f>E11+E14</f>
        <v>450</v>
      </c>
      <c r="F10" s="274">
        <f>F11+F14</f>
        <v>20</v>
      </c>
      <c r="G10" s="275"/>
      <c r="H10" s="275"/>
      <c r="I10" s="275"/>
      <c r="J10" s="276">
        <f>J11+J14</f>
        <v>280</v>
      </c>
      <c r="K10" s="500">
        <f>K11+K14</f>
        <v>20</v>
      </c>
      <c r="L10" s="500"/>
      <c r="M10" s="500"/>
      <c r="N10" s="60">
        <f>N11+N14</f>
        <v>10</v>
      </c>
      <c r="O10" s="500">
        <f>O11+O14</f>
        <v>18</v>
      </c>
      <c r="P10" s="500"/>
      <c r="Q10" s="500"/>
      <c r="R10" s="125">
        <f>R11+R14</f>
        <v>5</v>
      </c>
      <c r="S10" s="500">
        <f>S11+S14</f>
        <v>0</v>
      </c>
      <c r="T10" s="500"/>
      <c r="U10" s="500"/>
      <c r="V10" s="60">
        <f>V11+V14</f>
        <v>0</v>
      </c>
      <c r="W10" s="500">
        <f>W11+W14</f>
        <v>0</v>
      </c>
      <c r="X10" s="500"/>
      <c r="Y10" s="500"/>
      <c r="Z10" s="60">
        <f>Z11+Z14</f>
        <v>0</v>
      </c>
      <c r="AA10" s="500">
        <f>AA11+AA14</f>
        <v>0</v>
      </c>
      <c r="AB10" s="500"/>
      <c r="AC10" s="500"/>
      <c r="AD10" s="60">
        <f>AD11+AD14</f>
        <v>0</v>
      </c>
      <c r="AE10" s="277"/>
      <c r="AF10" s="60"/>
      <c r="AG10" s="60"/>
    </row>
    <row r="11" spans="1:33" s="2" customFormat="1" ht="20.25" customHeight="1" thickBot="1" x14ac:dyDescent="0.35">
      <c r="A11" s="74"/>
      <c r="B11" s="238" t="s">
        <v>41</v>
      </c>
      <c r="C11" s="37"/>
      <c r="D11" s="60">
        <f>SUM(D12:D13)</f>
        <v>10</v>
      </c>
      <c r="E11" s="278">
        <f t="shared" ref="E11:J11" si="0">SUM(E12:E13)</f>
        <v>300</v>
      </c>
      <c r="F11" s="279">
        <f t="shared" si="0"/>
        <v>20</v>
      </c>
      <c r="G11" s="280"/>
      <c r="H11" s="280"/>
      <c r="I11" s="280"/>
      <c r="J11" s="281">
        <f t="shared" si="0"/>
        <v>280</v>
      </c>
      <c r="K11" s="400">
        <f>SUM(K12:M13)</f>
        <v>20</v>
      </c>
      <c r="L11" s="400"/>
      <c r="M11" s="400"/>
      <c r="N11" s="117">
        <f>SUM(N12:N13)</f>
        <v>10</v>
      </c>
      <c r="O11" s="400">
        <v>0</v>
      </c>
      <c r="P11" s="400"/>
      <c r="Q11" s="400"/>
      <c r="R11" s="282">
        <v>0</v>
      </c>
      <c r="S11" s="500">
        <v>0</v>
      </c>
      <c r="T11" s="500"/>
      <c r="U11" s="500"/>
      <c r="V11" s="60">
        <v>0</v>
      </c>
      <c r="W11" s="500">
        <v>0</v>
      </c>
      <c r="X11" s="500"/>
      <c r="Y11" s="500"/>
      <c r="Z11" s="60">
        <v>0</v>
      </c>
      <c r="AA11" s="500">
        <v>0</v>
      </c>
      <c r="AB11" s="500"/>
      <c r="AC11" s="500"/>
      <c r="AD11" s="60">
        <v>0</v>
      </c>
      <c r="AE11" s="339"/>
      <c r="AF11" s="60"/>
      <c r="AG11" s="60"/>
    </row>
    <row r="12" spans="1:33" s="2" customFormat="1" ht="39.950000000000003" customHeight="1" x14ac:dyDescent="0.3">
      <c r="A12" s="266" t="s">
        <v>131</v>
      </c>
      <c r="B12" s="72" t="s">
        <v>173</v>
      </c>
      <c r="C12" s="342" t="s">
        <v>212</v>
      </c>
      <c r="D12" s="283">
        <v>5</v>
      </c>
      <c r="E12" s="284">
        <f>D12*30</f>
        <v>150</v>
      </c>
      <c r="F12" s="285">
        <f>G12+H12+I12</f>
        <v>4</v>
      </c>
      <c r="G12" s="286"/>
      <c r="H12" s="286"/>
      <c r="I12" s="286">
        <v>4</v>
      </c>
      <c r="J12" s="287">
        <f>E12-F12</f>
        <v>146</v>
      </c>
      <c r="K12" s="288"/>
      <c r="L12" s="289"/>
      <c r="M12" s="290">
        <v>4</v>
      </c>
      <c r="N12" s="88">
        <v>5</v>
      </c>
      <c r="O12" s="291"/>
      <c r="P12" s="292"/>
      <c r="Q12" s="293"/>
      <c r="R12" s="294"/>
      <c r="S12" s="295"/>
      <c r="T12" s="296"/>
      <c r="U12" s="297"/>
      <c r="V12" s="298"/>
      <c r="W12" s="295"/>
      <c r="X12" s="296"/>
      <c r="Y12" s="297"/>
      <c r="Z12" s="298"/>
      <c r="AA12" s="295"/>
      <c r="AB12" s="296"/>
      <c r="AC12" s="297"/>
      <c r="AD12" s="298"/>
      <c r="AE12" s="299">
        <v>1</v>
      </c>
      <c r="AF12" s="283"/>
      <c r="AG12" s="283"/>
    </row>
    <row r="13" spans="1:33" s="2" customFormat="1" ht="39.950000000000003" customHeight="1" thickBot="1" x14ac:dyDescent="0.35">
      <c r="A13" s="267" t="s">
        <v>132</v>
      </c>
      <c r="B13" s="338" t="s">
        <v>174</v>
      </c>
      <c r="C13" s="343" t="s">
        <v>161</v>
      </c>
      <c r="D13" s="300">
        <v>5</v>
      </c>
      <c r="E13" s="301">
        <f>D13*30</f>
        <v>150</v>
      </c>
      <c r="F13" s="285">
        <f>G13+H13+I13</f>
        <v>16</v>
      </c>
      <c r="G13" s="302">
        <v>8</v>
      </c>
      <c r="H13" s="302"/>
      <c r="I13" s="302">
        <v>8</v>
      </c>
      <c r="J13" s="287">
        <f>E13-F13</f>
        <v>134</v>
      </c>
      <c r="K13" s="288">
        <v>8</v>
      </c>
      <c r="L13" s="289"/>
      <c r="M13" s="290">
        <v>8</v>
      </c>
      <c r="N13" s="88">
        <v>5</v>
      </c>
      <c r="O13" s="303"/>
      <c r="P13" s="304"/>
      <c r="Q13" s="305"/>
      <c r="R13" s="306"/>
      <c r="S13" s="307"/>
      <c r="T13" s="308"/>
      <c r="U13" s="309"/>
      <c r="V13" s="310"/>
      <c r="W13" s="307"/>
      <c r="X13" s="308"/>
      <c r="Y13" s="309"/>
      <c r="Z13" s="310"/>
      <c r="AA13" s="307"/>
      <c r="AB13" s="308"/>
      <c r="AC13" s="309"/>
      <c r="AD13" s="310"/>
      <c r="AE13" s="311">
        <v>1</v>
      </c>
      <c r="AF13" s="312"/>
      <c r="AG13" s="312"/>
    </row>
    <row r="14" spans="1:33" s="2" customFormat="1" ht="19.5" customHeight="1" thickBot="1" x14ac:dyDescent="0.35">
      <c r="A14" s="268"/>
      <c r="B14" s="237" t="s">
        <v>118</v>
      </c>
      <c r="C14" s="40"/>
      <c r="D14" s="117">
        <v>5</v>
      </c>
      <c r="E14" s="277">
        <f>SUM(E15:E17)</f>
        <v>150</v>
      </c>
      <c r="F14" s="313"/>
      <c r="G14" s="280"/>
      <c r="H14" s="280"/>
      <c r="I14" s="280"/>
      <c r="J14" s="281"/>
      <c r="K14" s="530">
        <f>SUM(K15:M17)</f>
        <v>0</v>
      </c>
      <c r="L14" s="531"/>
      <c r="M14" s="532"/>
      <c r="N14" s="117">
        <f>SUM(N15:N17)</f>
        <v>0</v>
      </c>
      <c r="O14" s="530">
        <f>SUM(O15:Q17)</f>
        <v>18</v>
      </c>
      <c r="P14" s="531"/>
      <c r="Q14" s="532"/>
      <c r="R14" s="282">
        <f>SUM(R15:R17)</f>
        <v>5</v>
      </c>
      <c r="S14" s="501">
        <f>SUM(S15:U17)</f>
        <v>0</v>
      </c>
      <c r="T14" s="502"/>
      <c r="U14" s="503"/>
      <c r="V14" s="117">
        <f>SUM(V15:V17)</f>
        <v>0</v>
      </c>
      <c r="W14" s="501">
        <f>SUM(W15:Y17)</f>
        <v>0</v>
      </c>
      <c r="X14" s="502"/>
      <c r="Y14" s="503"/>
      <c r="Z14" s="117">
        <f>SUM(Z15:Z17)</f>
        <v>0</v>
      </c>
      <c r="AA14" s="501">
        <f>SUM(AA15:AC17)</f>
        <v>0</v>
      </c>
      <c r="AB14" s="502"/>
      <c r="AC14" s="503"/>
      <c r="AD14" s="117">
        <f>SUM(AD15:AD17)</f>
        <v>0</v>
      </c>
      <c r="AE14" s="314"/>
      <c r="AF14" s="68"/>
      <c r="AG14" s="68"/>
    </row>
    <row r="15" spans="1:33" s="2" customFormat="1" ht="43.5" customHeight="1" x14ac:dyDescent="0.3">
      <c r="A15" s="269" t="s">
        <v>117</v>
      </c>
      <c r="B15" s="352" t="s">
        <v>208</v>
      </c>
      <c r="C15" s="563" t="s">
        <v>196</v>
      </c>
      <c r="D15" s="557">
        <v>5</v>
      </c>
      <c r="E15" s="558">
        <f t="shared" ref="E15" si="1">D15*30</f>
        <v>150</v>
      </c>
      <c r="F15" s="496">
        <v>18</v>
      </c>
      <c r="G15" s="543">
        <v>8</v>
      </c>
      <c r="H15" s="543"/>
      <c r="I15" s="543">
        <v>10</v>
      </c>
      <c r="J15" s="498">
        <f>E15-F15</f>
        <v>132</v>
      </c>
      <c r="K15" s="533"/>
      <c r="L15" s="488"/>
      <c r="M15" s="504"/>
      <c r="N15" s="535"/>
      <c r="O15" s="533">
        <v>8</v>
      </c>
      <c r="P15" s="488"/>
      <c r="Q15" s="504">
        <v>10</v>
      </c>
      <c r="R15" s="535">
        <v>5</v>
      </c>
      <c r="S15" s="486"/>
      <c r="T15" s="488"/>
      <c r="U15" s="504"/>
      <c r="V15" s="535"/>
      <c r="W15" s="486"/>
      <c r="X15" s="488"/>
      <c r="Y15" s="504"/>
      <c r="Z15" s="506"/>
      <c r="AA15" s="486"/>
      <c r="AB15" s="488"/>
      <c r="AC15" s="504"/>
      <c r="AD15" s="506"/>
      <c r="AE15" s="522">
        <v>2</v>
      </c>
      <c r="AF15" s="546"/>
      <c r="AG15" s="315"/>
    </row>
    <row r="16" spans="1:33" s="2" customFormat="1" ht="58.5" customHeight="1" x14ac:dyDescent="0.3">
      <c r="A16" s="270" t="s">
        <v>127</v>
      </c>
      <c r="B16" s="116" t="s">
        <v>209</v>
      </c>
      <c r="C16" s="564"/>
      <c r="D16" s="557"/>
      <c r="E16" s="558"/>
      <c r="F16" s="496"/>
      <c r="G16" s="543"/>
      <c r="H16" s="543"/>
      <c r="I16" s="543"/>
      <c r="J16" s="498"/>
      <c r="K16" s="533"/>
      <c r="L16" s="488"/>
      <c r="M16" s="504"/>
      <c r="N16" s="535"/>
      <c r="O16" s="533"/>
      <c r="P16" s="488"/>
      <c r="Q16" s="504"/>
      <c r="R16" s="535"/>
      <c r="S16" s="486"/>
      <c r="T16" s="488"/>
      <c r="U16" s="504"/>
      <c r="V16" s="535"/>
      <c r="W16" s="486"/>
      <c r="X16" s="488"/>
      <c r="Y16" s="504"/>
      <c r="Z16" s="506"/>
      <c r="AA16" s="486"/>
      <c r="AB16" s="488"/>
      <c r="AC16" s="504"/>
      <c r="AD16" s="506"/>
      <c r="AE16" s="557"/>
      <c r="AF16" s="562"/>
      <c r="AG16" s="316"/>
    </row>
    <row r="17" spans="1:33" s="2" customFormat="1" ht="41.25" customHeight="1" thickBot="1" x14ac:dyDescent="0.35">
      <c r="A17" s="271" t="s">
        <v>130</v>
      </c>
      <c r="B17" s="115" t="s">
        <v>210</v>
      </c>
      <c r="C17" s="565"/>
      <c r="D17" s="545"/>
      <c r="E17" s="559"/>
      <c r="F17" s="497"/>
      <c r="G17" s="526"/>
      <c r="H17" s="526"/>
      <c r="I17" s="526"/>
      <c r="J17" s="499"/>
      <c r="K17" s="534"/>
      <c r="L17" s="489"/>
      <c r="M17" s="505"/>
      <c r="N17" s="536"/>
      <c r="O17" s="534"/>
      <c r="P17" s="489"/>
      <c r="Q17" s="505"/>
      <c r="R17" s="536"/>
      <c r="S17" s="487"/>
      <c r="T17" s="489"/>
      <c r="U17" s="505"/>
      <c r="V17" s="536"/>
      <c r="W17" s="487"/>
      <c r="X17" s="489"/>
      <c r="Y17" s="505"/>
      <c r="Z17" s="507"/>
      <c r="AA17" s="487"/>
      <c r="AB17" s="489"/>
      <c r="AC17" s="505"/>
      <c r="AD17" s="507"/>
      <c r="AE17" s="545"/>
      <c r="AF17" s="549"/>
      <c r="AG17" s="317"/>
    </row>
    <row r="18" spans="1:33" s="1" customFormat="1" ht="23.25" customHeight="1" thickBot="1" x14ac:dyDescent="0.35">
      <c r="A18" s="48" t="s">
        <v>111</v>
      </c>
      <c r="B18" s="541" t="s">
        <v>46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2"/>
    </row>
    <row r="19" spans="1:33" s="2" customFormat="1" ht="19.5" customHeight="1" thickBot="1" x14ac:dyDescent="0.35">
      <c r="A19" s="539" t="s">
        <v>103</v>
      </c>
      <c r="B19" s="540"/>
      <c r="C19" s="47"/>
      <c r="D19" s="318">
        <f t="shared" ref="D19:K19" si="2">D20+D25</f>
        <v>30</v>
      </c>
      <c r="E19" s="319">
        <f t="shared" si="2"/>
        <v>900</v>
      </c>
      <c r="F19" s="320"/>
      <c r="G19" s="321"/>
      <c r="H19" s="321"/>
      <c r="I19" s="321"/>
      <c r="J19" s="322"/>
      <c r="K19" s="508">
        <f t="shared" si="2"/>
        <v>0</v>
      </c>
      <c r="L19" s="509"/>
      <c r="M19" s="510"/>
      <c r="N19" s="319">
        <f>N20+N25</f>
        <v>0</v>
      </c>
      <c r="O19" s="508">
        <f>O20+O25</f>
        <v>18</v>
      </c>
      <c r="P19" s="509"/>
      <c r="Q19" s="510"/>
      <c r="R19" s="323">
        <f>R20+R25</f>
        <v>5</v>
      </c>
      <c r="S19" s="508">
        <f>S20+S25</f>
        <v>36</v>
      </c>
      <c r="T19" s="509"/>
      <c r="U19" s="510"/>
      <c r="V19" s="319">
        <f>V20+V25</f>
        <v>10</v>
      </c>
      <c r="W19" s="508">
        <f>W20+W25</f>
        <v>54</v>
      </c>
      <c r="X19" s="509"/>
      <c r="Y19" s="510"/>
      <c r="Z19" s="319">
        <f>Z20+Z25</f>
        <v>15</v>
      </c>
      <c r="AA19" s="508">
        <f>AA20+AA25</f>
        <v>0</v>
      </c>
      <c r="AB19" s="509"/>
      <c r="AC19" s="510"/>
      <c r="AD19" s="319">
        <f>AD20+AD25</f>
        <v>0</v>
      </c>
      <c r="AE19" s="341"/>
      <c r="AF19" s="341"/>
      <c r="AG19" s="341"/>
    </row>
    <row r="20" spans="1:33" s="2" customFormat="1" ht="20.25" customHeight="1" thickBot="1" x14ac:dyDescent="0.35">
      <c r="A20" s="38"/>
      <c r="B20" s="237" t="s">
        <v>41</v>
      </c>
      <c r="C20" s="124"/>
      <c r="D20" s="324">
        <f t="shared" ref="D20:E20" si="3">SUM(D21:D24)</f>
        <v>20</v>
      </c>
      <c r="E20" s="60">
        <f t="shared" si="3"/>
        <v>600</v>
      </c>
      <c r="F20" s="313"/>
      <c r="G20" s="280"/>
      <c r="H20" s="280"/>
      <c r="I20" s="280"/>
      <c r="J20" s="281"/>
      <c r="K20" s="511">
        <f>SUM(K21:M24)</f>
        <v>0</v>
      </c>
      <c r="L20" s="500"/>
      <c r="M20" s="512"/>
      <c r="N20" s="60">
        <f>SUM(N21:N24)</f>
        <v>0</v>
      </c>
      <c r="O20" s="511">
        <f>SUM(O21:Q24)</f>
        <v>18</v>
      </c>
      <c r="P20" s="500"/>
      <c r="Q20" s="512"/>
      <c r="R20" s="125">
        <f>SUM(R21:R24)</f>
        <v>5</v>
      </c>
      <c r="S20" s="511">
        <f>SUM(S21:U24)</f>
        <v>36</v>
      </c>
      <c r="T20" s="500"/>
      <c r="U20" s="512"/>
      <c r="V20" s="60">
        <f>SUM(V21:V24)</f>
        <v>10</v>
      </c>
      <c r="W20" s="511">
        <f>SUM(W21:Y24)</f>
        <v>18</v>
      </c>
      <c r="X20" s="500"/>
      <c r="Y20" s="512"/>
      <c r="Z20" s="60">
        <f>SUM(Z21:Z24)</f>
        <v>5</v>
      </c>
      <c r="AA20" s="511">
        <f>SUM(AA21:AC24)</f>
        <v>0</v>
      </c>
      <c r="AB20" s="500"/>
      <c r="AC20" s="512"/>
      <c r="AD20" s="60">
        <f>SUM(AD21:AD24)</f>
        <v>0</v>
      </c>
      <c r="AE20" s="120"/>
      <c r="AF20" s="68"/>
      <c r="AG20" s="68"/>
    </row>
    <row r="21" spans="1:33" s="2" customFormat="1" ht="47.25" customHeight="1" thickBot="1" x14ac:dyDescent="0.35">
      <c r="A21" s="77" t="s">
        <v>163</v>
      </c>
      <c r="B21" s="72" t="s">
        <v>242</v>
      </c>
      <c r="C21" s="348" t="s">
        <v>243</v>
      </c>
      <c r="D21" s="92">
        <v>5</v>
      </c>
      <c r="E21" s="83">
        <f>D21*30</f>
        <v>150</v>
      </c>
      <c r="F21" s="90">
        <v>18</v>
      </c>
      <c r="G21" s="86">
        <v>8</v>
      </c>
      <c r="H21" s="86"/>
      <c r="I21" s="86">
        <v>10</v>
      </c>
      <c r="J21" s="91">
        <f>E21-F21</f>
        <v>132</v>
      </c>
      <c r="K21" s="325"/>
      <c r="L21" s="326"/>
      <c r="M21" s="327"/>
      <c r="N21" s="88"/>
      <c r="O21" s="85"/>
      <c r="P21" s="326"/>
      <c r="Q21" s="91"/>
      <c r="R21" s="328"/>
      <c r="S21" s="90">
        <v>8</v>
      </c>
      <c r="T21" s="326"/>
      <c r="U21" s="91">
        <v>10</v>
      </c>
      <c r="V21" s="88">
        <v>5</v>
      </c>
      <c r="W21" s="90"/>
      <c r="X21" s="326"/>
      <c r="Y21" s="91"/>
      <c r="Z21" s="88"/>
      <c r="AA21" s="90"/>
      <c r="AB21" s="326"/>
      <c r="AC21" s="91"/>
      <c r="AD21" s="88"/>
      <c r="AE21" s="82">
        <v>3</v>
      </c>
      <c r="AF21" s="83"/>
      <c r="AG21" s="83"/>
    </row>
    <row r="22" spans="1:33" s="2" customFormat="1" ht="43.5" customHeight="1" thickBot="1" x14ac:dyDescent="0.35">
      <c r="A22" s="77" t="s">
        <v>164</v>
      </c>
      <c r="B22" s="72" t="s">
        <v>244</v>
      </c>
      <c r="C22" s="348" t="s">
        <v>243</v>
      </c>
      <c r="D22" s="329">
        <v>5</v>
      </c>
      <c r="E22" s="55">
        <f t="shared" ref="E22:E24" si="4">D22*30</f>
        <v>150</v>
      </c>
      <c r="F22" s="99">
        <v>18</v>
      </c>
      <c r="G22" s="95">
        <v>8</v>
      </c>
      <c r="H22" s="95"/>
      <c r="I22" s="95">
        <v>10</v>
      </c>
      <c r="J22" s="100">
        <f t="shared" ref="J22:J24" si="5">E22-F22</f>
        <v>132</v>
      </c>
      <c r="K22" s="105"/>
      <c r="L22" s="330"/>
      <c r="M22" s="331"/>
      <c r="N22" s="97"/>
      <c r="O22" s="94"/>
      <c r="P22" s="330"/>
      <c r="Q22" s="100"/>
      <c r="R22" s="107"/>
      <c r="S22" s="99">
        <v>8</v>
      </c>
      <c r="T22" s="330"/>
      <c r="U22" s="100">
        <v>10</v>
      </c>
      <c r="V22" s="97">
        <v>5</v>
      </c>
      <c r="W22" s="99"/>
      <c r="X22" s="330"/>
      <c r="Y22" s="100"/>
      <c r="Z22" s="97"/>
      <c r="AA22" s="99"/>
      <c r="AB22" s="330"/>
      <c r="AC22" s="100"/>
      <c r="AD22" s="97"/>
      <c r="AE22" s="82">
        <v>3</v>
      </c>
      <c r="AF22" s="55"/>
      <c r="AG22" s="55"/>
    </row>
    <row r="23" spans="1:33" s="2" customFormat="1" ht="61.5" customHeight="1" thickBot="1" x14ac:dyDescent="0.35">
      <c r="A23" s="77" t="s">
        <v>165</v>
      </c>
      <c r="B23" s="72" t="s">
        <v>245</v>
      </c>
      <c r="C23" s="348" t="s">
        <v>243</v>
      </c>
      <c r="D23" s="332">
        <v>5</v>
      </c>
      <c r="E23" s="55">
        <f t="shared" si="4"/>
        <v>150</v>
      </c>
      <c r="F23" s="99">
        <v>18</v>
      </c>
      <c r="G23" s="95">
        <v>8</v>
      </c>
      <c r="H23" s="95"/>
      <c r="I23" s="95">
        <v>10</v>
      </c>
      <c r="J23" s="100">
        <f t="shared" si="5"/>
        <v>132</v>
      </c>
      <c r="K23" s="105"/>
      <c r="L23" s="330"/>
      <c r="M23" s="331"/>
      <c r="N23" s="97"/>
      <c r="O23" s="94">
        <v>8</v>
      </c>
      <c r="P23" s="330"/>
      <c r="Q23" s="100">
        <v>10</v>
      </c>
      <c r="R23" s="107">
        <v>5</v>
      </c>
      <c r="S23" s="99"/>
      <c r="T23" s="330"/>
      <c r="U23" s="100"/>
      <c r="V23" s="97"/>
      <c r="W23" s="99"/>
      <c r="X23" s="330"/>
      <c r="Y23" s="100"/>
      <c r="Z23" s="97"/>
      <c r="AA23" s="99"/>
      <c r="AB23" s="330"/>
      <c r="AC23" s="100"/>
      <c r="AD23" s="97"/>
      <c r="AE23" s="82">
        <v>2</v>
      </c>
      <c r="AF23" s="55"/>
      <c r="AG23" s="55"/>
    </row>
    <row r="24" spans="1:33" s="2" customFormat="1" ht="60" customHeight="1" thickBot="1" x14ac:dyDescent="0.35">
      <c r="A24" s="77" t="s">
        <v>166</v>
      </c>
      <c r="B24" s="356" t="s">
        <v>246</v>
      </c>
      <c r="C24" s="348" t="s">
        <v>243</v>
      </c>
      <c r="D24" s="332">
        <v>5</v>
      </c>
      <c r="E24" s="55">
        <f t="shared" si="4"/>
        <v>150</v>
      </c>
      <c r="F24" s="99">
        <v>18</v>
      </c>
      <c r="G24" s="95">
        <v>8</v>
      </c>
      <c r="H24" s="95"/>
      <c r="I24" s="95">
        <v>10</v>
      </c>
      <c r="J24" s="100">
        <f t="shared" si="5"/>
        <v>132</v>
      </c>
      <c r="K24" s="105"/>
      <c r="L24" s="330"/>
      <c r="M24" s="331"/>
      <c r="N24" s="97"/>
      <c r="O24" s="94"/>
      <c r="P24" s="330"/>
      <c r="Q24" s="100"/>
      <c r="R24" s="107"/>
      <c r="S24" s="99"/>
      <c r="T24" s="330"/>
      <c r="U24" s="100"/>
      <c r="V24" s="97"/>
      <c r="W24" s="99">
        <v>8</v>
      </c>
      <c r="X24" s="330"/>
      <c r="Y24" s="100">
        <v>10</v>
      </c>
      <c r="Z24" s="97">
        <v>5</v>
      </c>
      <c r="AA24" s="99"/>
      <c r="AB24" s="330"/>
      <c r="AC24" s="100"/>
      <c r="AD24" s="97"/>
      <c r="AE24" s="82">
        <v>4</v>
      </c>
      <c r="AF24" s="55"/>
      <c r="AG24" s="55"/>
    </row>
    <row r="25" spans="1:33" s="36" customFormat="1" ht="19.5" customHeight="1" thickBot="1" x14ac:dyDescent="0.35">
      <c r="A25" s="79"/>
      <c r="B25" s="80" t="s">
        <v>118</v>
      </c>
      <c r="C25" s="81"/>
      <c r="D25" s="254">
        <f t="shared" ref="D25:E25" si="6">SUM(D26:D29)</f>
        <v>10</v>
      </c>
      <c r="E25" s="253">
        <f t="shared" si="6"/>
        <v>300</v>
      </c>
      <c r="F25" s="333"/>
      <c r="G25" s="334"/>
      <c r="H25" s="334"/>
      <c r="I25" s="334"/>
      <c r="J25" s="335"/>
      <c r="K25" s="554">
        <f>SUM(K26:M29)</f>
        <v>0</v>
      </c>
      <c r="L25" s="555"/>
      <c r="M25" s="556"/>
      <c r="N25" s="255">
        <f>SUM(N26:N29)</f>
        <v>0</v>
      </c>
      <c r="O25" s="554">
        <f>SUM(O26:Q29)</f>
        <v>0</v>
      </c>
      <c r="P25" s="555"/>
      <c r="Q25" s="556"/>
      <c r="R25" s="336">
        <f>SUM(R26:R29)</f>
        <v>0</v>
      </c>
      <c r="S25" s="479">
        <f>SUM(S26:U29)</f>
        <v>0</v>
      </c>
      <c r="T25" s="480"/>
      <c r="U25" s="481"/>
      <c r="V25" s="255">
        <f>SUM(V26:V29)</f>
        <v>0</v>
      </c>
      <c r="W25" s="479">
        <f>SUM(W26:Y29)</f>
        <v>36</v>
      </c>
      <c r="X25" s="480"/>
      <c r="Y25" s="481"/>
      <c r="Z25" s="255">
        <f>SUM(Z26:Z29)</f>
        <v>10</v>
      </c>
      <c r="AA25" s="479">
        <f>SUM(AA26:AC29)</f>
        <v>0</v>
      </c>
      <c r="AB25" s="480"/>
      <c r="AC25" s="481"/>
      <c r="AD25" s="255">
        <f>SUM(AD26:AD29)</f>
        <v>0</v>
      </c>
      <c r="AE25" s="255"/>
      <c r="AF25" s="253"/>
      <c r="AG25" s="253"/>
    </row>
    <row r="26" spans="1:33" s="2" customFormat="1" ht="59.25" customHeight="1" thickBot="1" x14ac:dyDescent="0.35">
      <c r="A26" s="347" t="s">
        <v>167</v>
      </c>
      <c r="B26" s="78" t="s">
        <v>247</v>
      </c>
      <c r="C26" s="563" t="s">
        <v>243</v>
      </c>
      <c r="D26" s="522">
        <v>5</v>
      </c>
      <c r="E26" s="546">
        <f>D26*30</f>
        <v>150</v>
      </c>
      <c r="F26" s="490">
        <v>18</v>
      </c>
      <c r="G26" s="528">
        <v>8</v>
      </c>
      <c r="H26" s="528"/>
      <c r="I26" s="528">
        <v>10</v>
      </c>
      <c r="J26" s="494">
        <f>E26-F26</f>
        <v>132</v>
      </c>
      <c r="K26" s="518"/>
      <c r="L26" s="492"/>
      <c r="M26" s="494"/>
      <c r="N26" s="520"/>
      <c r="O26" s="518"/>
      <c r="P26" s="492"/>
      <c r="Q26" s="494"/>
      <c r="R26" s="516"/>
      <c r="S26" s="490"/>
      <c r="T26" s="492"/>
      <c r="U26" s="494"/>
      <c r="V26" s="482"/>
      <c r="W26" s="490">
        <v>8</v>
      </c>
      <c r="X26" s="492"/>
      <c r="Y26" s="494">
        <v>10</v>
      </c>
      <c r="Z26" s="482">
        <v>5</v>
      </c>
      <c r="AA26" s="490"/>
      <c r="AB26" s="492"/>
      <c r="AC26" s="494"/>
      <c r="AD26" s="482"/>
      <c r="AE26" s="522">
        <v>4</v>
      </c>
      <c r="AF26" s="546"/>
      <c r="AG26" s="546"/>
    </row>
    <row r="27" spans="1:33" s="2" customFormat="1" ht="63" customHeight="1" x14ac:dyDescent="0.3">
      <c r="A27" s="75" t="s">
        <v>168</v>
      </c>
      <c r="B27" s="78" t="s">
        <v>248</v>
      </c>
      <c r="C27" s="566"/>
      <c r="D27" s="523"/>
      <c r="E27" s="547"/>
      <c r="F27" s="491"/>
      <c r="G27" s="529"/>
      <c r="H27" s="529"/>
      <c r="I27" s="529"/>
      <c r="J27" s="495"/>
      <c r="K27" s="519"/>
      <c r="L27" s="493"/>
      <c r="M27" s="495"/>
      <c r="N27" s="521"/>
      <c r="O27" s="519"/>
      <c r="P27" s="493"/>
      <c r="Q27" s="495"/>
      <c r="R27" s="517"/>
      <c r="S27" s="491"/>
      <c r="T27" s="493"/>
      <c r="U27" s="495"/>
      <c r="V27" s="483"/>
      <c r="W27" s="491"/>
      <c r="X27" s="493"/>
      <c r="Y27" s="495"/>
      <c r="Z27" s="483"/>
      <c r="AA27" s="491"/>
      <c r="AB27" s="493"/>
      <c r="AC27" s="495"/>
      <c r="AD27" s="483"/>
      <c r="AE27" s="523"/>
      <c r="AF27" s="547"/>
      <c r="AG27" s="547"/>
    </row>
    <row r="28" spans="1:33" s="2" customFormat="1" ht="53.25" customHeight="1" x14ac:dyDescent="0.3">
      <c r="A28" s="75" t="s">
        <v>169</v>
      </c>
      <c r="B28" s="76" t="s">
        <v>249</v>
      </c>
      <c r="C28" s="567" t="s">
        <v>243</v>
      </c>
      <c r="D28" s="544">
        <v>5</v>
      </c>
      <c r="E28" s="548">
        <f t="shared" ref="E28" si="7">D28*30</f>
        <v>150</v>
      </c>
      <c r="F28" s="524">
        <v>18</v>
      </c>
      <c r="G28" s="525">
        <v>8</v>
      </c>
      <c r="H28" s="525"/>
      <c r="I28" s="525">
        <v>10</v>
      </c>
      <c r="J28" s="527">
        <f t="shared" ref="J28" si="8">E28-F28</f>
        <v>132</v>
      </c>
      <c r="K28" s="568"/>
      <c r="L28" s="488"/>
      <c r="M28" s="498"/>
      <c r="N28" s="506"/>
      <c r="O28" s="568"/>
      <c r="P28" s="488"/>
      <c r="Q28" s="498"/>
      <c r="R28" s="560"/>
      <c r="S28" s="496"/>
      <c r="T28" s="488"/>
      <c r="U28" s="498"/>
      <c r="V28" s="484"/>
      <c r="W28" s="496">
        <v>8</v>
      </c>
      <c r="X28" s="488"/>
      <c r="Y28" s="498">
        <v>10</v>
      </c>
      <c r="Z28" s="484">
        <v>5</v>
      </c>
      <c r="AA28" s="496"/>
      <c r="AB28" s="488"/>
      <c r="AC28" s="498"/>
      <c r="AD28" s="484"/>
      <c r="AE28" s="544">
        <v>4</v>
      </c>
      <c r="AF28" s="548"/>
      <c r="AG28" s="548"/>
    </row>
    <row r="29" spans="1:33" s="2" customFormat="1" ht="45" customHeight="1" thickBot="1" x14ac:dyDescent="0.35">
      <c r="A29" s="349" t="s">
        <v>170</v>
      </c>
      <c r="B29" s="76" t="s">
        <v>250</v>
      </c>
      <c r="C29" s="566"/>
      <c r="D29" s="545"/>
      <c r="E29" s="549"/>
      <c r="F29" s="497"/>
      <c r="G29" s="526"/>
      <c r="H29" s="526"/>
      <c r="I29" s="526"/>
      <c r="J29" s="499"/>
      <c r="K29" s="569"/>
      <c r="L29" s="489"/>
      <c r="M29" s="499"/>
      <c r="N29" s="507"/>
      <c r="O29" s="569"/>
      <c r="P29" s="489"/>
      <c r="Q29" s="499"/>
      <c r="R29" s="561"/>
      <c r="S29" s="497"/>
      <c r="T29" s="489"/>
      <c r="U29" s="499"/>
      <c r="V29" s="485"/>
      <c r="W29" s="497"/>
      <c r="X29" s="489"/>
      <c r="Y29" s="499"/>
      <c r="Z29" s="485"/>
      <c r="AA29" s="497"/>
      <c r="AB29" s="489"/>
      <c r="AC29" s="499"/>
      <c r="AD29" s="485"/>
      <c r="AE29" s="545"/>
      <c r="AF29" s="549"/>
      <c r="AG29" s="549"/>
    </row>
    <row r="30" spans="1:33" ht="8.25" customHeight="1" x14ac:dyDescent="0.2"/>
    <row r="31" spans="1:33" ht="21" customHeight="1" x14ac:dyDescent="0.2">
      <c r="A31" s="513"/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</row>
    <row r="32" spans="1:33" ht="15.75" customHeight="1" x14ac:dyDescent="0.2">
      <c r="A32" s="513"/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</row>
    <row r="33" spans="1:35" ht="15.75" customHeigh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5" s="3" customFormat="1" ht="15.75" customHeight="1" x14ac:dyDescent="0.3">
      <c r="A34" s="35" t="s">
        <v>241</v>
      </c>
      <c r="B34" s="35"/>
      <c r="C34" s="35"/>
      <c r="E34" s="35" t="s">
        <v>206</v>
      </c>
      <c r="F34" s="2"/>
      <c r="G34" s="2"/>
      <c r="H34" s="35"/>
      <c r="I34" s="2"/>
      <c r="J34" s="2"/>
      <c r="K34" s="2"/>
      <c r="L34" s="2"/>
      <c r="M34" s="6"/>
      <c r="N34" s="2"/>
      <c r="O34" s="1"/>
      <c r="P34" s="35"/>
      <c r="Q34" s="2"/>
      <c r="R34" s="2"/>
      <c r="S34" s="35"/>
      <c r="T34" s="35"/>
      <c r="U34" s="2"/>
      <c r="V34" s="35"/>
      <c r="W34" s="6"/>
      <c r="X34" s="6"/>
      <c r="Y34" s="35"/>
      <c r="Z34" s="6"/>
      <c r="AA34" s="6"/>
      <c r="AB34" s="6"/>
      <c r="AC34" s="35"/>
      <c r="AD34" s="6"/>
      <c r="AE34" s="6"/>
      <c r="AF34" s="6"/>
      <c r="AG34" s="6"/>
    </row>
    <row r="35" spans="1:35" ht="18.75" x14ac:dyDescent="0.3">
      <c r="H35" s="35"/>
      <c r="P35" s="35"/>
    </row>
    <row r="36" spans="1:35" ht="18.75" customHeight="1" x14ac:dyDescent="0.3">
      <c r="A36" s="467" t="s">
        <v>205</v>
      </c>
      <c r="B36" s="467"/>
      <c r="C36" s="133"/>
      <c r="D36" s="133"/>
      <c r="E36" s="133"/>
      <c r="H36" s="35"/>
    </row>
    <row r="37" spans="1:35" ht="19.5" customHeight="1" x14ac:dyDescent="0.3">
      <c r="A37" s="467"/>
      <c r="B37" s="467"/>
      <c r="C37" s="133"/>
      <c r="F37" s="35"/>
      <c r="G37" s="35"/>
      <c r="H37" s="1"/>
      <c r="I37" s="35"/>
      <c r="J37" s="35"/>
      <c r="K37" s="35"/>
      <c r="L37" s="35"/>
      <c r="M37" s="35"/>
      <c r="N37" s="35"/>
      <c r="O37" s="35"/>
      <c r="P37" s="35"/>
      <c r="Q37" s="35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</row>
  </sheetData>
  <mergeCells count="173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B18:AG18"/>
    <mergeCell ref="A19:B19"/>
    <mergeCell ref="K19:M19"/>
    <mergeCell ref="O19:Q19"/>
    <mergeCell ref="S19:U19"/>
    <mergeCell ref="W19:Y19"/>
    <mergeCell ref="AA19:AC19"/>
    <mergeCell ref="AA15:AA17"/>
    <mergeCell ref="AB15:AB17"/>
    <mergeCell ref="AC15:AC17"/>
    <mergeCell ref="AD15:AD17"/>
    <mergeCell ref="AE15:AE17"/>
    <mergeCell ref="AF15:AF17"/>
    <mergeCell ref="U15:U17"/>
    <mergeCell ref="V15:V17"/>
    <mergeCell ref="W15:W17"/>
    <mergeCell ref="X15:X17"/>
    <mergeCell ref="Y15:Y17"/>
    <mergeCell ref="Z15:Z17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" right="0" top="0.59055118110236227" bottom="0" header="0.19685039370078741" footer="0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80" zoomScaleNormal="8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14.7109375" style="4" customWidth="1"/>
    <col min="4" max="10" width="6.7109375" style="4" customWidth="1"/>
    <col min="11" max="30" width="4.7109375" style="4" customWidth="1"/>
    <col min="31" max="33" width="6.7109375" style="4" customWidth="1"/>
    <col min="34" max="16384" width="9.140625" style="4"/>
  </cols>
  <sheetData>
    <row r="1" spans="1:33" ht="22.5" x14ac:dyDescent="0.3">
      <c r="C1" s="11" t="s">
        <v>251</v>
      </c>
    </row>
    <row r="2" spans="1:33" ht="23.25" customHeight="1" x14ac:dyDescent="0.2">
      <c r="C2" s="514" t="s">
        <v>252</v>
      </c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</row>
    <row r="3" spans="1:33" ht="24.75" customHeight="1" x14ac:dyDescent="0.3">
      <c r="B3" s="12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</row>
    <row r="4" spans="1:33" ht="24.75" customHeight="1" thickBot="1" x14ac:dyDescent="0.25"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</row>
    <row r="5" spans="1:33" s="10" customFormat="1" ht="55.5" customHeight="1" thickBot="1" x14ac:dyDescent="0.3">
      <c r="A5" s="413" t="s">
        <v>85</v>
      </c>
      <c r="B5" s="416" t="s">
        <v>126</v>
      </c>
      <c r="C5" s="418" t="s">
        <v>45</v>
      </c>
      <c r="D5" s="430" t="s">
        <v>104</v>
      </c>
      <c r="E5" s="431"/>
      <c r="F5" s="436" t="s">
        <v>76</v>
      </c>
      <c r="G5" s="437"/>
      <c r="H5" s="437"/>
      <c r="I5" s="437"/>
      <c r="J5" s="438"/>
      <c r="K5" s="443" t="s">
        <v>81</v>
      </c>
      <c r="L5" s="444"/>
      <c r="M5" s="444"/>
      <c r="N5" s="444"/>
      <c r="O5" s="444"/>
      <c r="P5" s="444"/>
      <c r="Q5" s="444"/>
      <c r="R5" s="450"/>
      <c r="S5" s="443" t="s">
        <v>82</v>
      </c>
      <c r="T5" s="444"/>
      <c r="U5" s="444"/>
      <c r="V5" s="444"/>
      <c r="W5" s="444"/>
      <c r="X5" s="444"/>
      <c r="Y5" s="444"/>
      <c r="Z5" s="450"/>
      <c r="AA5" s="451" t="s">
        <v>187</v>
      </c>
      <c r="AB5" s="428"/>
      <c r="AC5" s="428"/>
      <c r="AD5" s="429"/>
      <c r="AE5" s="443" t="s">
        <v>95</v>
      </c>
      <c r="AF5" s="444"/>
      <c r="AG5" s="445"/>
    </row>
    <row r="6" spans="1:33" s="10" customFormat="1" ht="52.5" customHeight="1" thickBot="1" x14ac:dyDescent="0.3">
      <c r="A6" s="414"/>
      <c r="B6" s="417"/>
      <c r="C6" s="419"/>
      <c r="D6" s="432"/>
      <c r="E6" s="433"/>
      <c r="F6" s="439" t="s">
        <v>84</v>
      </c>
      <c r="G6" s="441" t="s">
        <v>77</v>
      </c>
      <c r="H6" s="442"/>
      <c r="I6" s="442"/>
      <c r="J6" s="425" t="s">
        <v>79</v>
      </c>
      <c r="K6" s="428" t="s">
        <v>91</v>
      </c>
      <c r="L6" s="428"/>
      <c r="M6" s="428"/>
      <c r="N6" s="429"/>
      <c r="O6" s="428" t="s">
        <v>93</v>
      </c>
      <c r="P6" s="428"/>
      <c r="Q6" s="428"/>
      <c r="R6" s="429"/>
      <c r="S6" s="428" t="s">
        <v>92</v>
      </c>
      <c r="T6" s="428"/>
      <c r="U6" s="428"/>
      <c r="V6" s="429"/>
      <c r="W6" s="428" t="s">
        <v>94</v>
      </c>
      <c r="X6" s="428"/>
      <c r="Y6" s="428"/>
      <c r="Z6" s="429"/>
      <c r="AA6" s="428" t="s">
        <v>192</v>
      </c>
      <c r="AB6" s="428"/>
      <c r="AC6" s="428"/>
      <c r="AD6" s="429"/>
      <c r="AE6" s="446"/>
      <c r="AF6" s="447"/>
      <c r="AG6" s="448"/>
    </row>
    <row r="7" spans="1:33" s="10" customFormat="1" ht="32.25" customHeight="1" thickBot="1" x14ac:dyDescent="0.3">
      <c r="A7" s="414"/>
      <c r="B7" s="417"/>
      <c r="C7" s="419"/>
      <c r="D7" s="434"/>
      <c r="E7" s="435"/>
      <c r="F7" s="439"/>
      <c r="G7" s="402" t="s">
        <v>78</v>
      </c>
      <c r="H7" s="404" t="s">
        <v>83</v>
      </c>
      <c r="I7" s="402" t="s">
        <v>80</v>
      </c>
      <c r="J7" s="426"/>
      <c r="K7" s="402" t="s">
        <v>88</v>
      </c>
      <c r="L7" s="404" t="s">
        <v>89</v>
      </c>
      <c r="M7" s="402" t="s">
        <v>90</v>
      </c>
      <c r="N7" s="406" t="s">
        <v>156</v>
      </c>
      <c r="O7" s="402" t="s">
        <v>88</v>
      </c>
      <c r="P7" s="404" t="s">
        <v>89</v>
      </c>
      <c r="Q7" s="402" t="s">
        <v>90</v>
      </c>
      <c r="R7" s="406" t="s">
        <v>156</v>
      </c>
      <c r="S7" s="402" t="s">
        <v>88</v>
      </c>
      <c r="T7" s="404" t="s">
        <v>89</v>
      </c>
      <c r="U7" s="402" t="s">
        <v>90</v>
      </c>
      <c r="V7" s="406" t="s">
        <v>156</v>
      </c>
      <c r="W7" s="402" t="s">
        <v>88</v>
      </c>
      <c r="X7" s="404" t="s">
        <v>89</v>
      </c>
      <c r="Y7" s="402" t="s">
        <v>90</v>
      </c>
      <c r="Z7" s="406" t="s">
        <v>156</v>
      </c>
      <c r="AA7" s="402" t="s">
        <v>88</v>
      </c>
      <c r="AB7" s="404" t="s">
        <v>89</v>
      </c>
      <c r="AC7" s="402" t="s">
        <v>90</v>
      </c>
      <c r="AD7" s="406" t="s">
        <v>156</v>
      </c>
      <c r="AE7" s="418" t="s">
        <v>96</v>
      </c>
      <c r="AF7" s="418" t="s">
        <v>97</v>
      </c>
      <c r="AG7" s="418" t="s">
        <v>98</v>
      </c>
    </row>
    <row r="8" spans="1:33" s="10" customFormat="1" ht="136.5" customHeight="1" thickBot="1" x14ac:dyDescent="0.3">
      <c r="A8" s="415"/>
      <c r="B8" s="417"/>
      <c r="C8" s="419"/>
      <c r="D8" s="39" t="s">
        <v>155</v>
      </c>
      <c r="E8" s="39" t="s">
        <v>86</v>
      </c>
      <c r="F8" s="440"/>
      <c r="G8" s="403"/>
      <c r="H8" s="405"/>
      <c r="I8" s="403"/>
      <c r="J8" s="427"/>
      <c r="K8" s="403"/>
      <c r="L8" s="405"/>
      <c r="M8" s="403"/>
      <c r="N8" s="407"/>
      <c r="O8" s="403"/>
      <c r="P8" s="405"/>
      <c r="Q8" s="403"/>
      <c r="R8" s="407"/>
      <c r="S8" s="403"/>
      <c r="T8" s="405"/>
      <c r="U8" s="403"/>
      <c r="V8" s="407"/>
      <c r="W8" s="403"/>
      <c r="X8" s="405"/>
      <c r="Y8" s="403"/>
      <c r="Z8" s="407"/>
      <c r="AA8" s="403"/>
      <c r="AB8" s="405"/>
      <c r="AC8" s="403"/>
      <c r="AD8" s="407"/>
      <c r="AE8" s="449"/>
      <c r="AF8" s="449"/>
      <c r="AG8" s="449"/>
    </row>
    <row r="9" spans="1:33" s="1" customFormat="1" ht="23.25" customHeight="1" thickBot="1" x14ac:dyDescent="0.35">
      <c r="A9" s="8" t="s">
        <v>106</v>
      </c>
      <c r="B9" s="550" t="s">
        <v>133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3"/>
    </row>
    <row r="10" spans="1:33" s="2" customFormat="1" ht="19.5" customHeight="1" thickBot="1" x14ac:dyDescent="0.35">
      <c r="A10" s="537" t="s">
        <v>103</v>
      </c>
      <c r="B10" s="538"/>
      <c r="C10" s="37"/>
      <c r="D10" s="272">
        <f>D11+D14</f>
        <v>15</v>
      </c>
      <c r="E10" s="273">
        <f>E11+E14</f>
        <v>450</v>
      </c>
      <c r="F10" s="274">
        <f>F11+F14</f>
        <v>20</v>
      </c>
      <c r="G10" s="275"/>
      <c r="H10" s="275"/>
      <c r="I10" s="275"/>
      <c r="J10" s="276">
        <f>J11+J14</f>
        <v>280</v>
      </c>
      <c r="K10" s="500">
        <f>K11+K14</f>
        <v>20</v>
      </c>
      <c r="L10" s="500"/>
      <c r="M10" s="500"/>
      <c r="N10" s="60">
        <f>N11+N14</f>
        <v>10</v>
      </c>
      <c r="O10" s="500">
        <f>O11+O14</f>
        <v>18</v>
      </c>
      <c r="P10" s="500"/>
      <c r="Q10" s="500"/>
      <c r="R10" s="125">
        <f>R11+R14</f>
        <v>5</v>
      </c>
      <c r="S10" s="500">
        <f>S11+S14</f>
        <v>0</v>
      </c>
      <c r="T10" s="500"/>
      <c r="U10" s="500"/>
      <c r="V10" s="60">
        <f>V11+V14</f>
        <v>0</v>
      </c>
      <c r="W10" s="500">
        <f>W11+W14</f>
        <v>0</v>
      </c>
      <c r="X10" s="500"/>
      <c r="Y10" s="500"/>
      <c r="Z10" s="60">
        <f>Z11+Z14</f>
        <v>0</v>
      </c>
      <c r="AA10" s="500">
        <f>AA11+AA14</f>
        <v>0</v>
      </c>
      <c r="AB10" s="500"/>
      <c r="AC10" s="500"/>
      <c r="AD10" s="60">
        <f>AD11+AD14</f>
        <v>0</v>
      </c>
      <c r="AE10" s="277"/>
      <c r="AF10" s="60"/>
      <c r="AG10" s="60"/>
    </row>
    <row r="11" spans="1:33" s="2" customFormat="1" ht="20.25" customHeight="1" thickBot="1" x14ac:dyDescent="0.35">
      <c r="A11" s="74"/>
      <c r="B11" s="238" t="s">
        <v>41</v>
      </c>
      <c r="C11" s="37"/>
      <c r="D11" s="60">
        <f>SUM(D12:D13)</f>
        <v>10</v>
      </c>
      <c r="E11" s="278">
        <f t="shared" ref="E11:J11" si="0">SUM(E12:E13)</f>
        <v>300</v>
      </c>
      <c r="F11" s="279">
        <f t="shared" si="0"/>
        <v>20</v>
      </c>
      <c r="G11" s="280"/>
      <c r="H11" s="280"/>
      <c r="I11" s="280"/>
      <c r="J11" s="281">
        <f t="shared" si="0"/>
        <v>280</v>
      </c>
      <c r="K11" s="400">
        <f>SUM(K12:M13)</f>
        <v>20</v>
      </c>
      <c r="L11" s="400"/>
      <c r="M11" s="400"/>
      <c r="N11" s="117">
        <f>SUM(N12:N13)</f>
        <v>10</v>
      </c>
      <c r="O11" s="400">
        <v>0</v>
      </c>
      <c r="P11" s="400"/>
      <c r="Q11" s="400"/>
      <c r="R11" s="282">
        <v>0</v>
      </c>
      <c r="S11" s="500">
        <v>0</v>
      </c>
      <c r="T11" s="500"/>
      <c r="U11" s="500"/>
      <c r="V11" s="60">
        <v>0</v>
      </c>
      <c r="W11" s="500">
        <v>0</v>
      </c>
      <c r="X11" s="500"/>
      <c r="Y11" s="500"/>
      <c r="Z11" s="60">
        <v>0</v>
      </c>
      <c r="AA11" s="500">
        <v>0</v>
      </c>
      <c r="AB11" s="500"/>
      <c r="AC11" s="500"/>
      <c r="AD11" s="60">
        <v>0</v>
      </c>
      <c r="AE11" s="339"/>
      <c r="AF11" s="60"/>
      <c r="AG11" s="60"/>
    </row>
    <row r="12" spans="1:33" s="2" customFormat="1" ht="39.950000000000003" customHeight="1" x14ac:dyDescent="0.3">
      <c r="A12" s="266" t="s">
        <v>131</v>
      </c>
      <c r="B12" s="72" t="s">
        <v>173</v>
      </c>
      <c r="C12" s="342" t="s">
        <v>212</v>
      </c>
      <c r="D12" s="283">
        <v>5</v>
      </c>
      <c r="E12" s="284">
        <f>D12*30</f>
        <v>150</v>
      </c>
      <c r="F12" s="285">
        <f>G12+H12+I12</f>
        <v>4</v>
      </c>
      <c r="G12" s="286"/>
      <c r="H12" s="286"/>
      <c r="I12" s="286">
        <v>4</v>
      </c>
      <c r="J12" s="287">
        <f>E12-F12</f>
        <v>146</v>
      </c>
      <c r="K12" s="288"/>
      <c r="L12" s="289"/>
      <c r="M12" s="290">
        <v>4</v>
      </c>
      <c r="N12" s="88">
        <v>5</v>
      </c>
      <c r="O12" s="291"/>
      <c r="P12" s="292"/>
      <c r="Q12" s="293"/>
      <c r="R12" s="294"/>
      <c r="S12" s="295"/>
      <c r="T12" s="296"/>
      <c r="U12" s="297"/>
      <c r="V12" s="298"/>
      <c r="W12" s="295"/>
      <c r="X12" s="296"/>
      <c r="Y12" s="297"/>
      <c r="Z12" s="298"/>
      <c r="AA12" s="295"/>
      <c r="AB12" s="296"/>
      <c r="AC12" s="297"/>
      <c r="AD12" s="298"/>
      <c r="AE12" s="299">
        <v>1</v>
      </c>
      <c r="AF12" s="283"/>
      <c r="AG12" s="283"/>
    </row>
    <row r="13" spans="1:33" s="2" customFormat="1" ht="39.950000000000003" customHeight="1" thickBot="1" x14ac:dyDescent="0.35">
      <c r="A13" s="267" t="s">
        <v>132</v>
      </c>
      <c r="B13" s="338" t="s">
        <v>174</v>
      </c>
      <c r="C13" s="343" t="s">
        <v>161</v>
      </c>
      <c r="D13" s="300">
        <v>5</v>
      </c>
      <c r="E13" s="301">
        <f>D13*30</f>
        <v>150</v>
      </c>
      <c r="F13" s="285">
        <f>G13+H13+I13</f>
        <v>16</v>
      </c>
      <c r="G13" s="302">
        <v>8</v>
      </c>
      <c r="H13" s="302"/>
      <c r="I13" s="302">
        <v>8</v>
      </c>
      <c r="J13" s="287">
        <f>E13-F13</f>
        <v>134</v>
      </c>
      <c r="K13" s="288">
        <v>8</v>
      </c>
      <c r="L13" s="289"/>
      <c r="M13" s="290">
        <v>8</v>
      </c>
      <c r="N13" s="88">
        <v>5</v>
      </c>
      <c r="O13" s="303"/>
      <c r="P13" s="304"/>
      <c r="Q13" s="305"/>
      <c r="R13" s="306"/>
      <c r="S13" s="307"/>
      <c r="T13" s="308"/>
      <c r="U13" s="309"/>
      <c r="V13" s="310"/>
      <c r="W13" s="307"/>
      <c r="X13" s="308"/>
      <c r="Y13" s="309"/>
      <c r="Z13" s="310"/>
      <c r="AA13" s="307"/>
      <c r="AB13" s="308"/>
      <c r="AC13" s="309"/>
      <c r="AD13" s="310"/>
      <c r="AE13" s="311">
        <v>1</v>
      </c>
      <c r="AF13" s="312"/>
      <c r="AG13" s="312"/>
    </row>
    <row r="14" spans="1:33" s="2" customFormat="1" ht="19.5" customHeight="1" thickBot="1" x14ac:dyDescent="0.35">
      <c r="A14" s="268"/>
      <c r="B14" s="237" t="s">
        <v>118</v>
      </c>
      <c r="C14" s="40"/>
      <c r="D14" s="117">
        <v>5</v>
      </c>
      <c r="E14" s="277">
        <f>SUM(E15:E17)</f>
        <v>150</v>
      </c>
      <c r="F14" s="313"/>
      <c r="G14" s="280"/>
      <c r="H14" s="280"/>
      <c r="I14" s="280"/>
      <c r="J14" s="281"/>
      <c r="K14" s="530">
        <f>SUM(K15:M17)</f>
        <v>0</v>
      </c>
      <c r="L14" s="531"/>
      <c r="M14" s="532"/>
      <c r="N14" s="117">
        <f>SUM(N15:N17)</f>
        <v>0</v>
      </c>
      <c r="O14" s="530">
        <f>SUM(O15:Q17)</f>
        <v>18</v>
      </c>
      <c r="P14" s="531"/>
      <c r="Q14" s="532"/>
      <c r="R14" s="282">
        <f>SUM(R15:R17)</f>
        <v>5</v>
      </c>
      <c r="S14" s="501">
        <f>SUM(S15:U17)</f>
        <v>0</v>
      </c>
      <c r="T14" s="502"/>
      <c r="U14" s="503"/>
      <c r="V14" s="117">
        <f>SUM(V15:V17)</f>
        <v>0</v>
      </c>
      <c r="W14" s="501">
        <f>SUM(W15:Y17)</f>
        <v>0</v>
      </c>
      <c r="X14" s="502"/>
      <c r="Y14" s="503"/>
      <c r="Z14" s="117">
        <f>SUM(Z15:Z17)</f>
        <v>0</v>
      </c>
      <c r="AA14" s="501">
        <f>SUM(AA15:AC17)</f>
        <v>0</v>
      </c>
      <c r="AB14" s="502"/>
      <c r="AC14" s="503"/>
      <c r="AD14" s="117">
        <f>SUM(AD15:AD17)</f>
        <v>0</v>
      </c>
      <c r="AE14" s="314"/>
      <c r="AF14" s="68"/>
      <c r="AG14" s="68"/>
    </row>
    <row r="15" spans="1:33" s="2" customFormat="1" ht="43.5" customHeight="1" x14ac:dyDescent="0.3">
      <c r="A15" s="269" t="s">
        <v>117</v>
      </c>
      <c r="B15" s="352" t="s">
        <v>208</v>
      </c>
      <c r="C15" s="563" t="s">
        <v>196</v>
      </c>
      <c r="D15" s="557">
        <v>5</v>
      </c>
      <c r="E15" s="558">
        <f t="shared" ref="E15" si="1">D15*30</f>
        <v>150</v>
      </c>
      <c r="F15" s="496">
        <v>18</v>
      </c>
      <c r="G15" s="543">
        <v>8</v>
      </c>
      <c r="H15" s="543"/>
      <c r="I15" s="543">
        <v>10</v>
      </c>
      <c r="J15" s="498">
        <f>E15-F15</f>
        <v>132</v>
      </c>
      <c r="K15" s="533"/>
      <c r="L15" s="488"/>
      <c r="M15" s="504"/>
      <c r="N15" s="535"/>
      <c r="O15" s="533">
        <v>8</v>
      </c>
      <c r="P15" s="488"/>
      <c r="Q15" s="504">
        <v>10</v>
      </c>
      <c r="R15" s="535">
        <v>5</v>
      </c>
      <c r="S15" s="486"/>
      <c r="T15" s="488"/>
      <c r="U15" s="504"/>
      <c r="V15" s="535"/>
      <c r="W15" s="486"/>
      <c r="X15" s="488"/>
      <c r="Y15" s="504"/>
      <c r="Z15" s="506"/>
      <c r="AA15" s="486"/>
      <c r="AB15" s="488"/>
      <c r="AC15" s="504"/>
      <c r="AD15" s="506"/>
      <c r="AE15" s="522">
        <v>2</v>
      </c>
      <c r="AF15" s="546"/>
      <c r="AG15" s="315"/>
    </row>
    <row r="16" spans="1:33" s="2" customFormat="1" ht="58.5" customHeight="1" x14ac:dyDescent="0.3">
      <c r="A16" s="270" t="s">
        <v>127</v>
      </c>
      <c r="B16" s="116" t="s">
        <v>209</v>
      </c>
      <c r="C16" s="564"/>
      <c r="D16" s="557"/>
      <c r="E16" s="558"/>
      <c r="F16" s="496"/>
      <c r="G16" s="543"/>
      <c r="H16" s="543"/>
      <c r="I16" s="543"/>
      <c r="J16" s="498"/>
      <c r="K16" s="533"/>
      <c r="L16" s="488"/>
      <c r="M16" s="504"/>
      <c r="N16" s="535"/>
      <c r="O16" s="533"/>
      <c r="P16" s="488"/>
      <c r="Q16" s="504"/>
      <c r="R16" s="535"/>
      <c r="S16" s="486"/>
      <c r="T16" s="488"/>
      <c r="U16" s="504"/>
      <c r="V16" s="535"/>
      <c r="W16" s="486"/>
      <c r="X16" s="488"/>
      <c r="Y16" s="504"/>
      <c r="Z16" s="506"/>
      <c r="AA16" s="486"/>
      <c r="AB16" s="488"/>
      <c r="AC16" s="504"/>
      <c r="AD16" s="506"/>
      <c r="AE16" s="557"/>
      <c r="AF16" s="562"/>
      <c r="AG16" s="316"/>
    </row>
    <row r="17" spans="1:33" s="2" customFormat="1" ht="41.25" customHeight="1" thickBot="1" x14ac:dyDescent="0.35">
      <c r="A17" s="271" t="s">
        <v>130</v>
      </c>
      <c r="B17" s="115" t="s">
        <v>210</v>
      </c>
      <c r="C17" s="565"/>
      <c r="D17" s="545"/>
      <c r="E17" s="559"/>
      <c r="F17" s="497"/>
      <c r="G17" s="526"/>
      <c r="H17" s="526"/>
      <c r="I17" s="526"/>
      <c r="J17" s="499"/>
      <c r="K17" s="534"/>
      <c r="L17" s="489"/>
      <c r="M17" s="505"/>
      <c r="N17" s="536"/>
      <c r="O17" s="534"/>
      <c r="P17" s="489"/>
      <c r="Q17" s="505"/>
      <c r="R17" s="536"/>
      <c r="S17" s="487"/>
      <c r="T17" s="489"/>
      <c r="U17" s="505"/>
      <c r="V17" s="536"/>
      <c r="W17" s="487"/>
      <c r="X17" s="489"/>
      <c r="Y17" s="505"/>
      <c r="Z17" s="507"/>
      <c r="AA17" s="487"/>
      <c r="AB17" s="489"/>
      <c r="AC17" s="505"/>
      <c r="AD17" s="507"/>
      <c r="AE17" s="545"/>
      <c r="AF17" s="549"/>
      <c r="AG17" s="317"/>
    </row>
    <row r="18" spans="1:33" s="1" customFormat="1" ht="23.25" customHeight="1" thickBot="1" x14ac:dyDescent="0.35">
      <c r="A18" s="48" t="s">
        <v>111</v>
      </c>
      <c r="B18" s="541" t="s">
        <v>46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2"/>
    </row>
    <row r="19" spans="1:33" s="2" customFormat="1" ht="19.5" customHeight="1" thickBot="1" x14ac:dyDescent="0.35">
      <c r="A19" s="539" t="s">
        <v>103</v>
      </c>
      <c r="B19" s="540"/>
      <c r="C19" s="47"/>
      <c r="D19" s="318">
        <f t="shared" ref="D19:K19" si="2">D20+D25</f>
        <v>30</v>
      </c>
      <c r="E19" s="319">
        <f t="shared" si="2"/>
        <v>900</v>
      </c>
      <c r="F19" s="320"/>
      <c r="G19" s="321"/>
      <c r="H19" s="321"/>
      <c r="I19" s="321"/>
      <c r="J19" s="322"/>
      <c r="K19" s="508">
        <f t="shared" si="2"/>
        <v>0</v>
      </c>
      <c r="L19" s="509"/>
      <c r="M19" s="510"/>
      <c r="N19" s="319">
        <f>N20+N25</f>
        <v>0</v>
      </c>
      <c r="O19" s="508">
        <f>O20+O25</f>
        <v>18</v>
      </c>
      <c r="P19" s="509"/>
      <c r="Q19" s="510"/>
      <c r="R19" s="323">
        <f>R20+R25</f>
        <v>5</v>
      </c>
      <c r="S19" s="508">
        <f>S20+S25</f>
        <v>36</v>
      </c>
      <c r="T19" s="509"/>
      <c r="U19" s="510"/>
      <c r="V19" s="319">
        <f>V20+V25</f>
        <v>10</v>
      </c>
      <c r="W19" s="508">
        <f>W20+W25</f>
        <v>54</v>
      </c>
      <c r="X19" s="509"/>
      <c r="Y19" s="510"/>
      <c r="Z19" s="319">
        <f>Z20+Z25</f>
        <v>15</v>
      </c>
      <c r="AA19" s="508">
        <f>AA20+AA25</f>
        <v>0</v>
      </c>
      <c r="AB19" s="509"/>
      <c r="AC19" s="510"/>
      <c r="AD19" s="319">
        <f>AD20+AD25</f>
        <v>0</v>
      </c>
      <c r="AE19" s="341"/>
      <c r="AF19" s="341"/>
      <c r="AG19" s="341"/>
    </row>
    <row r="20" spans="1:33" s="2" customFormat="1" ht="20.25" customHeight="1" thickBot="1" x14ac:dyDescent="0.35">
      <c r="A20" s="38"/>
      <c r="B20" s="237" t="s">
        <v>41</v>
      </c>
      <c r="C20" s="124"/>
      <c r="D20" s="324">
        <f t="shared" ref="D20:E20" si="3">SUM(D21:D24)</f>
        <v>20</v>
      </c>
      <c r="E20" s="60">
        <f t="shared" si="3"/>
        <v>600</v>
      </c>
      <c r="F20" s="313"/>
      <c r="G20" s="280"/>
      <c r="H20" s="280"/>
      <c r="I20" s="280"/>
      <c r="J20" s="281"/>
      <c r="K20" s="511">
        <f>SUM(K21:M24)</f>
        <v>0</v>
      </c>
      <c r="L20" s="500"/>
      <c r="M20" s="512"/>
      <c r="N20" s="60">
        <f>SUM(N21:N24)</f>
        <v>0</v>
      </c>
      <c r="O20" s="511">
        <f>SUM(O21:Q24)</f>
        <v>18</v>
      </c>
      <c r="P20" s="500"/>
      <c r="Q20" s="512"/>
      <c r="R20" s="125">
        <f>SUM(R21:R24)</f>
        <v>5</v>
      </c>
      <c r="S20" s="511">
        <f>SUM(S21:U24)</f>
        <v>36</v>
      </c>
      <c r="T20" s="500"/>
      <c r="U20" s="512"/>
      <c r="V20" s="60">
        <f>SUM(V21:V24)</f>
        <v>10</v>
      </c>
      <c r="W20" s="511">
        <f>SUM(W21:Y24)</f>
        <v>18</v>
      </c>
      <c r="X20" s="500"/>
      <c r="Y20" s="512"/>
      <c r="Z20" s="60">
        <f>SUM(Z21:Z24)</f>
        <v>5</v>
      </c>
      <c r="AA20" s="511">
        <f>SUM(AA21:AC24)</f>
        <v>0</v>
      </c>
      <c r="AB20" s="500"/>
      <c r="AC20" s="512"/>
      <c r="AD20" s="60">
        <f>SUM(AD21:AD24)</f>
        <v>0</v>
      </c>
      <c r="AE20" s="120"/>
      <c r="AF20" s="68"/>
      <c r="AG20" s="68"/>
    </row>
    <row r="21" spans="1:33" s="2" customFormat="1" ht="47.25" customHeight="1" x14ac:dyDescent="0.3">
      <c r="A21" s="77" t="s">
        <v>163</v>
      </c>
      <c r="B21" s="357" t="s">
        <v>254</v>
      </c>
      <c r="C21" s="358" t="s">
        <v>255</v>
      </c>
      <c r="D21" s="92">
        <v>5</v>
      </c>
      <c r="E21" s="83">
        <f>D21*30</f>
        <v>150</v>
      </c>
      <c r="F21" s="90">
        <v>18</v>
      </c>
      <c r="G21" s="86">
        <v>8</v>
      </c>
      <c r="H21" s="86"/>
      <c r="I21" s="86">
        <v>10</v>
      </c>
      <c r="J21" s="91">
        <f>E21-F21</f>
        <v>132</v>
      </c>
      <c r="K21" s="325"/>
      <c r="L21" s="326"/>
      <c r="M21" s="327"/>
      <c r="N21" s="88"/>
      <c r="O21" s="85"/>
      <c r="P21" s="326"/>
      <c r="Q21" s="91"/>
      <c r="R21" s="328"/>
      <c r="S21" s="90">
        <v>8</v>
      </c>
      <c r="T21" s="326"/>
      <c r="U21" s="91">
        <v>10</v>
      </c>
      <c r="V21" s="88">
        <v>5</v>
      </c>
      <c r="W21" s="90"/>
      <c r="X21" s="326"/>
      <c r="Y21" s="91"/>
      <c r="Z21" s="88"/>
      <c r="AA21" s="90"/>
      <c r="AB21" s="326"/>
      <c r="AC21" s="91"/>
      <c r="AD21" s="88"/>
      <c r="AE21" s="82">
        <v>3</v>
      </c>
      <c r="AF21" s="83"/>
      <c r="AG21" s="83"/>
    </row>
    <row r="22" spans="1:33" s="2" customFormat="1" ht="43.5" customHeight="1" x14ac:dyDescent="0.3">
      <c r="A22" s="77" t="s">
        <v>164</v>
      </c>
      <c r="B22" s="357" t="s">
        <v>256</v>
      </c>
      <c r="C22" s="359" t="s">
        <v>255</v>
      </c>
      <c r="D22" s="329">
        <v>5</v>
      </c>
      <c r="E22" s="55">
        <f t="shared" ref="E22:E24" si="4">D22*30</f>
        <v>150</v>
      </c>
      <c r="F22" s="99">
        <v>18</v>
      </c>
      <c r="G22" s="95">
        <v>8</v>
      </c>
      <c r="H22" s="95"/>
      <c r="I22" s="95">
        <v>10</v>
      </c>
      <c r="J22" s="100">
        <f t="shared" ref="J22:J24" si="5">E22-F22</f>
        <v>132</v>
      </c>
      <c r="K22" s="105"/>
      <c r="L22" s="330"/>
      <c r="M22" s="331"/>
      <c r="N22" s="97"/>
      <c r="O22" s="94"/>
      <c r="P22" s="330"/>
      <c r="Q22" s="100"/>
      <c r="R22" s="107"/>
      <c r="S22" s="99">
        <v>8</v>
      </c>
      <c r="T22" s="330"/>
      <c r="U22" s="100">
        <v>10</v>
      </c>
      <c r="V22" s="97">
        <v>5</v>
      </c>
      <c r="W22" s="99"/>
      <c r="X22" s="330"/>
      <c r="Y22" s="100"/>
      <c r="Z22" s="97"/>
      <c r="AA22" s="99"/>
      <c r="AB22" s="330"/>
      <c r="AC22" s="100"/>
      <c r="AD22" s="97"/>
      <c r="AE22" s="82">
        <v>3</v>
      </c>
      <c r="AF22" s="55"/>
      <c r="AG22" s="55"/>
    </row>
    <row r="23" spans="1:33" s="2" customFormat="1" ht="57" customHeight="1" x14ac:dyDescent="0.3">
      <c r="A23" s="77" t="s">
        <v>165</v>
      </c>
      <c r="B23" s="46" t="s">
        <v>257</v>
      </c>
      <c r="C23" s="360" t="s">
        <v>255</v>
      </c>
      <c r="D23" s="332">
        <v>5</v>
      </c>
      <c r="E23" s="55">
        <f t="shared" si="4"/>
        <v>150</v>
      </c>
      <c r="F23" s="99">
        <v>18</v>
      </c>
      <c r="G23" s="95">
        <v>8</v>
      </c>
      <c r="H23" s="95"/>
      <c r="I23" s="95">
        <v>10</v>
      </c>
      <c r="J23" s="100">
        <f t="shared" si="5"/>
        <v>132</v>
      </c>
      <c r="K23" s="105"/>
      <c r="L23" s="330"/>
      <c r="M23" s="331"/>
      <c r="N23" s="97"/>
      <c r="O23" s="94">
        <v>8</v>
      </c>
      <c r="P23" s="330"/>
      <c r="Q23" s="100">
        <v>10</v>
      </c>
      <c r="R23" s="107">
        <v>5</v>
      </c>
      <c r="S23" s="99"/>
      <c r="T23" s="330"/>
      <c r="U23" s="100"/>
      <c r="V23" s="97"/>
      <c r="W23" s="99"/>
      <c r="X23" s="330"/>
      <c r="Y23" s="100"/>
      <c r="Z23" s="97"/>
      <c r="AA23" s="99"/>
      <c r="AB23" s="330"/>
      <c r="AC23" s="100"/>
      <c r="AD23" s="97"/>
      <c r="AE23" s="82">
        <v>2</v>
      </c>
      <c r="AF23" s="55"/>
      <c r="AG23" s="55"/>
    </row>
    <row r="24" spans="1:33" s="2" customFormat="1" ht="45" customHeight="1" thickBot="1" x14ac:dyDescent="0.35">
      <c r="A24" s="77" t="s">
        <v>166</v>
      </c>
      <c r="B24" s="46" t="s">
        <v>258</v>
      </c>
      <c r="C24" s="359" t="s">
        <v>255</v>
      </c>
      <c r="D24" s="332">
        <v>5</v>
      </c>
      <c r="E24" s="55">
        <f t="shared" si="4"/>
        <v>150</v>
      </c>
      <c r="F24" s="99">
        <v>18</v>
      </c>
      <c r="G24" s="95">
        <v>8</v>
      </c>
      <c r="H24" s="95"/>
      <c r="I24" s="95">
        <v>10</v>
      </c>
      <c r="J24" s="100">
        <f t="shared" si="5"/>
        <v>132</v>
      </c>
      <c r="K24" s="105"/>
      <c r="L24" s="330"/>
      <c r="M24" s="331"/>
      <c r="N24" s="97"/>
      <c r="O24" s="94"/>
      <c r="P24" s="330"/>
      <c r="Q24" s="100"/>
      <c r="R24" s="107"/>
      <c r="S24" s="99"/>
      <c r="T24" s="330"/>
      <c r="U24" s="100"/>
      <c r="V24" s="97"/>
      <c r="W24" s="99">
        <v>8</v>
      </c>
      <c r="X24" s="330"/>
      <c r="Y24" s="100">
        <v>10</v>
      </c>
      <c r="Z24" s="97">
        <v>5</v>
      </c>
      <c r="AA24" s="99"/>
      <c r="AB24" s="330"/>
      <c r="AC24" s="100"/>
      <c r="AD24" s="97"/>
      <c r="AE24" s="82">
        <v>4</v>
      </c>
      <c r="AF24" s="55"/>
      <c r="AG24" s="55"/>
    </row>
    <row r="25" spans="1:33" s="36" customFormat="1" ht="19.5" customHeight="1" thickBot="1" x14ac:dyDescent="0.35">
      <c r="A25" s="79"/>
      <c r="B25" s="80" t="s">
        <v>118</v>
      </c>
      <c r="C25" s="81"/>
      <c r="D25" s="254">
        <f t="shared" ref="D25:E25" si="6">SUM(D26:D29)</f>
        <v>10</v>
      </c>
      <c r="E25" s="253">
        <f t="shared" si="6"/>
        <v>300</v>
      </c>
      <c r="F25" s="333"/>
      <c r="G25" s="334"/>
      <c r="H25" s="334"/>
      <c r="I25" s="334"/>
      <c r="J25" s="335"/>
      <c r="K25" s="554">
        <f>SUM(K26:M29)</f>
        <v>0</v>
      </c>
      <c r="L25" s="555"/>
      <c r="M25" s="556"/>
      <c r="N25" s="255">
        <f>SUM(N26:N29)</f>
        <v>0</v>
      </c>
      <c r="O25" s="554">
        <f>SUM(O26:Q29)</f>
        <v>0</v>
      </c>
      <c r="P25" s="555"/>
      <c r="Q25" s="556"/>
      <c r="R25" s="336">
        <f>SUM(R26:R29)</f>
        <v>0</v>
      </c>
      <c r="S25" s="479">
        <f>SUM(S26:U29)</f>
        <v>0</v>
      </c>
      <c r="T25" s="480"/>
      <c r="U25" s="481"/>
      <c r="V25" s="255">
        <f>SUM(V26:V29)</f>
        <v>0</v>
      </c>
      <c r="W25" s="479">
        <f>SUM(W26:Y29)</f>
        <v>36</v>
      </c>
      <c r="X25" s="480"/>
      <c r="Y25" s="481"/>
      <c r="Z25" s="255">
        <f>SUM(Z26:Z29)</f>
        <v>10</v>
      </c>
      <c r="AA25" s="479">
        <f>SUM(AA26:AC29)</f>
        <v>0</v>
      </c>
      <c r="AB25" s="480"/>
      <c r="AC25" s="481"/>
      <c r="AD25" s="255">
        <f>SUM(AD26:AD29)</f>
        <v>0</v>
      </c>
      <c r="AE25" s="255"/>
      <c r="AF25" s="253"/>
      <c r="AG25" s="253"/>
    </row>
    <row r="26" spans="1:33" s="2" customFormat="1" ht="43.5" customHeight="1" x14ac:dyDescent="0.3">
      <c r="A26" s="347" t="s">
        <v>167</v>
      </c>
      <c r="B26" s="78" t="s">
        <v>259</v>
      </c>
      <c r="C26" s="570" t="s">
        <v>255</v>
      </c>
      <c r="D26" s="522">
        <v>5</v>
      </c>
      <c r="E26" s="546">
        <f>D26*30</f>
        <v>150</v>
      </c>
      <c r="F26" s="490">
        <v>18</v>
      </c>
      <c r="G26" s="528">
        <v>8</v>
      </c>
      <c r="H26" s="528"/>
      <c r="I26" s="528">
        <v>10</v>
      </c>
      <c r="J26" s="494">
        <f>E26-F26</f>
        <v>132</v>
      </c>
      <c r="K26" s="518"/>
      <c r="L26" s="492"/>
      <c r="M26" s="494"/>
      <c r="N26" s="520"/>
      <c r="O26" s="518"/>
      <c r="P26" s="492"/>
      <c r="Q26" s="494"/>
      <c r="R26" s="516"/>
      <c r="S26" s="490"/>
      <c r="T26" s="492"/>
      <c r="U26" s="494"/>
      <c r="V26" s="482"/>
      <c r="W26" s="490">
        <v>8</v>
      </c>
      <c r="X26" s="492"/>
      <c r="Y26" s="494">
        <v>10</v>
      </c>
      <c r="Z26" s="482">
        <v>5</v>
      </c>
      <c r="AA26" s="490"/>
      <c r="AB26" s="492"/>
      <c r="AC26" s="494"/>
      <c r="AD26" s="482"/>
      <c r="AE26" s="522">
        <v>4</v>
      </c>
      <c r="AF26" s="546"/>
      <c r="AG26" s="546"/>
    </row>
    <row r="27" spans="1:33" s="2" customFormat="1" ht="48" customHeight="1" x14ac:dyDescent="0.3">
      <c r="A27" s="75" t="s">
        <v>168</v>
      </c>
      <c r="B27" s="361" t="s">
        <v>260</v>
      </c>
      <c r="C27" s="571"/>
      <c r="D27" s="523"/>
      <c r="E27" s="547"/>
      <c r="F27" s="491"/>
      <c r="G27" s="529"/>
      <c r="H27" s="529"/>
      <c r="I27" s="529"/>
      <c r="J27" s="495"/>
      <c r="K27" s="519"/>
      <c r="L27" s="493"/>
      <c r="M27" s="495"/>
      <c r="N27" s="521"/>
      <c r="O27" s="519"/>
      <c r="P27" s="493"/>
      <c r="Q27" s="495"/>
      <c r="R27" s="517"/>
      <c r="S27" s="491"/>
      <c r="T27" s="493"/>
      <c r="U27" s="495"/>
      <c r="V27" s="483"/>
      <c r="W27" s="491"/>
      <c r="X27" s="493"/>
      <c r="Y27" s="495"/>
      <c r="Z27" s="483"/>
      <c r="AA27" s="491"/>
      <c r="AB27" s="493"/>
      <c r="AC27" s="495"/>
      <c r="AD27" s="483"/>
      <c r="AE27" s="523"/>
      <c r="AF27" s="547"/>
      <c r="AG27" s="547"/>
    </row>
    <row r="28" spans="1:33" s="2" customFormat="1" ht="56.25" customHeight="1" x14ac:dyDescent="0.3">
      <c r="A28" s="75" t="s">
        <v>169</v>
      </c>
      <c r="B28" s="362" t="s">
        <v>261</v>
      </c>
      <c r="C28" s="572" t="s">
        <v>255</v>
      </c>
      <c r="D28" s="544">
        <v>5</v>
      </c>
      <c r="E28" s="548">
        <f t="shared" ref="E28" si="7">D28*30</f>
        <v>150</v>
      </c>
      <c r="F28" s="524">
        <v>18</v>
      </c>
      <c r="G28" s="525">
        <v>8</v>
      </c>
      <c r="H28" s="525"/>
      <c r="I28" s="525">
        <v>10</v>
      </c>
      <c r="J28" s="527">
        <f t="shared" ref="J28" si="8">E28-F28</f>
        <v>132</v>
      </c>
      <c r="K28" s="568"/>
      <c r="L28" s="488"/>
      <c r="M28" s="498"/>
      <c r="N28" s="506"/>
      <c r="O28" s="568"/>
      <c r="P28" s="488"/>
      <c r="Q28" s="498"/>
      <c r="R28" s="560"/>
      <c r="S28" s="496"/>
      <c r="T28" s="488"/>
      <c r="U28" s="498"/>
      <c r="V28" s="484"/>
      <c r="W28" s="496">
        <v>8</v>
      </c>
      <c r="X28" s="488"/>
      <c r="Y28" s="498">
        <v>10</v>
      </c>
      <c r="Z28" s="484">
        <v>5</v>
      </c>
      <c r="AA28" s="496"/>
      <c r="AB28" s="488"/>
      <c r="AC28" s="498"/>
      <c r="AD28" s="484"/>
      <c r="AE28" s="544">
        <v>4</v>
      </c>
      <c r="AF28" s="548"/>
      <c r="AG28" s="548"/>
    </row>
    <row r="29" spans="1:33" s="2" customFormat="1" ht="57.75" customHeight="1" thickBot="1" x14ac:dyDescent="0.35">
      <c r="A29" s="349" t="s">
        <v>170</v>
      </c>
      <c r="B29" s="362" t="s">
        <v>262</v>
      </c>
      <c r="C29" s="573"/>
      <c r="D29" s="545"/>
      <c r="E29" s="549"/>
      <c r="F29" s="497"/>
      <c r="G29" s="526"/>
      <c r="H29" s="526"/>
      <c r="I29" s="526"/>
      <c r="J29" s="499"/>
      <c r="K29" s="569"/>
      <c r="L29" s="489"/>
      <c r="M29" s="499"/>
      <c r="N29" s="507"/>
      <c r="O29" s="569"/>
      <c r="P29" s="489"/>
      <c r="Q29" s="499"/>
      <c r="R29" s="561"/>
      <c r="S29" s="497"/>
      <c r="T29" s="489"/>
      <c r="U29" s="499"/>
      <c r="V29" s="485"/>
      <c r="W29" s="497"/>
      <c r="X29" s="489"/>
      <c r="Y29" s="499"/>
      <c r="Z29" s="485"/>
      <c r="AA29" s="497"/>
      <c r="AB29" s="489"/>
      <c r="AC29" s="499"/>
      <c r="AD29" s="485"/>
      <c r="AE29" s="545"/>
      <c r="AF29" s="549"/>
      <c r="AG29" s="549"/>
    </row>
    <row r="30" spans="1:33" ht="8.25" customHeight="1" x14ac:dyDescent="0.2"/>
    <row r="31" spans="1:33" ht="21" customHeight="1" x14ac:dyDescent="0.2">
      <c r="A31" s="513"/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</row>
    <row r="32" spans="1:33" ht="15.75" customHeight="1" x14ac:dyDescent="0.2">
      <c r="A32" s="513"/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</row>
    <row r="33" spans="1:35" ht="15.75" customHeigh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5" s="3" customFormat="1" ht="15.75" customHeight="1" x14ac:dyDescent="0.3">
      <c r="A34" s="35" t="s">
        <v>253</v>
      </c>
      <c r="B34" s="35"/>
      <c r="C34" s="35"/>
      <c r="F34" s="2"/>
      <c r="G34" s="2"/>
      <c r="I34" s="35" t="s">
        <v>206</v>
      </c>
      <c r="J34" s="2"/>
      <c r="K34" s="2"/>
      <c r="L34" s="2"/>
      <c r="M34" s="6"/>
      <c r="N34" s="2"/>
      <c r="O34" s="1"/>
      <c r="P34" s="35"/>
      <c r="Q34" s="2"/>
      <c r="R34" s="2"/>
      <c r="S34" s="35"/>
      <c r="T34" s="35"/>
      <c r="U34" s="2"/>
      <c r="V34" s="35"/>
      <c r="W34" s="6"/>
      <c r="X34" s="6"/>
      <c r="Y34" s="35"/>
      <c r="Z34" s="6"/>
      <c r="AA34" s="6"/>
      <c r="AB34" s="6"/>
      <c r="AC34" s="35"/>
      <c r="AD34" s="6"/>
      <c r="AE34" s="6"/>
      <c r="AF34" s="6"/>
      <c r="AG34" s="6"/>
    </row>
    <row r="35" spans="1:35" ht="18.75" x14ac:dyDescent="0.3">
      <c r="H35" s="35"/>
      <c r="P35" s="35"/>
    </row>
    <row r="36" spans="1:35" ht="18.75" customHeight="1" x14ac:dyDescent="0.3">
      <c r="A36" s="467" t="s">
        <v>205</v>
      </c>
      <c r="B36" s="467"/>
      <c r="C36" s="133"/>
      <c r="D36" s="133"/>
      <c r="E36" s="133"/>
      <c r="H36" s="35"/>
    </row>
    <row r="37" spans="1:35" ht="19.5" customHeight="1" x14ac:dyDescent="0.3">
      <c r="A37" s="467"/>
      <c r="B37" s="467"/>
      <c r="C37" s="133"/>
      <c r="F37" s="35"/>
      <c r="G37" s="35"/>
      <c r="H37" s="1"/>
      <c r="I37" s="35"/>
      <c r="J37" s="35"/>
      <c r="K37" s="35"/>
      <c r="L37" s="35"/>
      <c r="M37" s="35"/>
      <c r="N37" s="35"/>
      <c r="O37" s="35"/>
      <c r="P37" s="35"/>
      <c r="Q37" s="35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</row>
  </sheetData>
  <mergeCells count="173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B18:AG18"/>
    <mergeCell ref="A19:B19"/>
    <mergeCell ref="K19:M19"/>
    <mergeCell ref="O19:Q19"/>
    <mergeCell ref="S19:U19"/>
    <mergeCell ref="W19:Y19"/>
    <mergeCell ref="AA19:AC19"/>
    <mergeCell ref="AA15:AA17"/>
    <mergeCell ref="AB15:AB17"/>
    <mergeCell ref="AC15:AC17"/>
    <mergeCell ref="AD15:AD17"/>
    <mergeCell ref="AE15:AE17"/>
    <mergeCell ref="AF15:AF17"/>
    <mergeCell ref="U15:U17"/>
    <mergeCell ref="V15:V17"/>
    <mergeCell ref="W15:W17"/>
    <mergeCell ref="X15:X17"/>
    <mergeCell ref="Y15:Y17"/>
    <mergeCell ref="Z15:Z17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" right="0" top="0.59055118110236227" bottom="0" header="0.19685039370078741" footer="0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70" zoomScaleNormal="70" workbookViewId="0">
      <selection activeCell="B12" sqref="B12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14.7109375" style="4" customWidth="1"/>
    <col min="4" max="10" width="6.7109375" style="4" customWidth="1"/>
    <col min="11" max="30" width="4.7109375" style="4" customWidth="1"/>
    <col min="31" max="33" width="6.7109375" style="4" customWidth="1"/>
    <col min="34" max="16384" width="9.140625" style="4"/>
  </cols>
  <sheetData>
    <row r="1" spans="1:33" ht="22.5" x14ac:dyDescent="0.3">
      <c r="C1" s="11" t="s">
        <v>263</v>
      </c>
    </row>
    <row r="2" spans="1:33" ht="23.25" customHeight="1" x14ac:dyDescent="0.2">
      <c r="C2" s="514" t="s">
        <v>264</v>
      </c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</row>
    <row r="3" spans="1:33" ht="24.75" customHeight="1" x14ac:dyDescent="0.3">
      <c r="B3" s="12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</row>
    <row r="4" spans="1:33" ht="24.75" customHeight="1" thickBot="1" x14ac:dyDescent="0.25"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</row>
    <row r="5" spans="1:33" s="10" customFormat="1" ht="55.5" customHeight="1" thickBot="1" x14ac:dyDescent="0.3">
      <c r="A5" s="413" t="s">
        <v>85</v>
      </c>
      <c r="B5" s="416" t="s">
        <v>126</v>
      </c>
      <c r="C5" s="418" t="s">
        <v>45</v>
      </c>
      <c r="D5" s="430" t="s">
        <v>104</v>
      </c>
      <c r="E5" s="431"/>
      <c r="F5" s="436" t="s">
        <v>76</v>
      </c>
      <c r="G5" s="437"/>
      <c r="H5" s="437"/>
      <c r="I5" s="437"/>
      <c r="J5" s="438"/>
      <c r="K5" s="443" t="s">
        <v>81</v>
      </c>
      <c r="L5" s="444"/>
      <c r="M5" s="444"/>
      <c r="N5" s="444"/>
      <c r="O5" s="444"/>
      <c r="P5" s="444"/>
      <c r="Q5" s="444"/>
      <c r="R5" s="450"/>
      <c r="S5" s="443" t="s">
        <v>82</v>
      </c>
      <c r="T5" s="444"/>
      <c r="U5" s="444"/>
      <c r="V5" s="444"/>
      <c r="W5" s="444"/>
      <c r="X5" s="444"/>
      <c r="Y5" s="444"/>
      <c r="Z5" s="450"/>
      <c r="AA5" s="451" t="s">
        <v>187</v>
      </c>
      <c r="AB5" s="428"/>
      <c r="AC5" s="428"/>
      <c r="AD5" s="429"/>
      <c r="AE5" s="443" t="s">
        <v>95</v>
      </c>
      <c r="AF5" s="444"/>
      <c r="AG5" s="445"/>
    </row>
    <row r="6" spans="1:33" s="10" customFormat="1" ht="52.5" customHeight="1" thickBot="1" x14ac:dyDescent="0.3">
      <c r="A6" s="414"/>
      <c r="B6" s="417"/>
      <c r="C6" s="419"/>
      <c r="D6" s="432"/>
      <c r="E6" s="433"/>
      <c r="F6" s="439" t="s">
        <v>84</v>
      </c>
      <c r="G6" s="441" t="s">
        <v>77</v>
      </c>
      <c r="H6" s="442"/>
      <c r="I6" s="442"/>
      <c r="J6" s="425" t="s">
        <v>79</v>
      </c>
      <c r="K6" s="428" t="s">
        <v>91</v>
      </c>
      <c r="L6" s="428"/>
      <c r="M6" s="428"/>
      <c r="N6" s="429"/>
      <c r="O6" s="428" t="s">
        <v>93</v>
      </c>
      <c r="P6" s="428"/>
      <c r="Q6" s="428"/>
      <c r="R6" s="429"/>
      <c r="S6" s="428" t="s">
        <v>92</v>
      </c>
      <c r="T6" s="428"/>
      <c r="U6" s="428"/>
      <c r="V6" s="429"/>
      <c r="W6" s="428" t="s">
        <v>94</v>
      </c>
      <c r="X6" s="428"/>
      <c r="Y6" s="428"/>
      <c r="Z6" s="429"/>
      <c r="AA6" s="428" t="s">
        <v>192</v>
      </c>
      <c r="AB6" s="428"/>
      <c r="AC6" s="428"/>
      <c r="AD6" s="429"/>
      <c r="AE6" s="446"/>
      <c r="AF6" s="447"/>
      <c r="AG6" s="448"/>
    </row>
    <row r="7" spans="1:33" s="10" customFormat="1" ht="32.25" customHeight="1" thickBot="1" x14ac:dyDescent="0.3">
      <c r="A7" s="414"/>
      <c r="B7" s="417"/>
      <c r="C7" s="419"/>
      <c r="D7" s="434"/>
      <c r="E7" s="435"/>
      <c r="F7" s="439"/>
      <c r="G7" s="402" t="s">
        <v>78</v>
      </c>
      <c r="H7" s="404" t="s">
        <v>83</v>
      </c>
      <c r="I7" s="402" t="s">
        <v>80</v>
      </c>
      <c r="J7" s="426"/>
      <c r="K7" s="402" t="s">
        <v>88</v>
      </c>
      <c r="L7" s="404" t="s">
        <v>89</v>
      </c>
      <c r="M7" s="402" t="s">
        <v>90</v>
      </c>
      <c r="N7" s="406" t="s">
        <v>156</v>
      </c>
      <c r="O7" s="402" t="s">
        <v>88</v>
      </c>
      <c r="P7" s="404" t="s">
        <v>89</v>
      </c>
      <c r="Q7" s="402" t="s">
        <v>90</v>
      </c>
      <c r="R7" s="406" t="s">
        <v>156</v>
      </c>
      <c r="S7" s="402" t="s">
        <v>88</v>
      </c>
      <c r="T7" s="404" t="s">
        <v>89</v>
      </c>
      <c r="U7" s="402" t="s">
        <v>90</v>
      </c>
      <c r="V7" s="406" t="s">
        <v>156</v>
      </c>
      <c r="W7" s="402" t="s">
        <v>88</v>
      </c>
      <c r="X7" s="404" t="s">
        <v>89</v>
      </c>
      <c r="Y7" s="402" t="s">
        <v>90</v>
      </c>
      <c r="Z7" s="406" t="s">
        <v>156</v>
      </c>
      <c r="AA7" s="402" t="s">
        <v>88</v>
      </c>
      <c r="AB7" s="404" t="s">
        <v>89</v>
      </c>
      <c r="AC7" s="402" t="s">
        <v>90</v>
      </c>
      <c r="AD7" s="406" t="s">
        <v>156</v>
      </c>
      <c r="AE7" s="418" t="s">
        <v>96</v>
      </c>
      <c r="AF7" s="418" t="s">
        <v>97</v>
      </c>
      <c r="AG7" s="418" t="s">
        <v>98</v>
      </c>
    </row>
    <row r="8" spans="1:33" s="10" customFormat="1" ht="136.5" customHeight="1" thickBot="1" x14ac:dyDescent="0.3">
      <c r="A8" s="415"/>
      <c r="B8" s="417"/>
      <c r="C8" s="419"/>
      <c r="D8" s="39" t="s">
        <v>155</v>
      </c>
      <c r="E8" s="39" t="s">
        <v>86</v>
      </c>
      <c r="F8" s="440"/>
      <c r="G8" s="403"/>
      <c r="H8" s="405"/>
      <c r="I8" s="403"/>
      <c r="J8" s="427"/>
      <c r="K8" s="403"/>
      <c r="L8" s="405"/>
      <c r="M8" s="403"/>
      <c r="N8" s="407"/>
      <c r="O8" s="403"/>
      <c r="P8" s="405"/>
      <c r="Q8" s="403"/>
      <c r="R8" s="407"/>
      <c r="S8" s="403"/>
      <c r="T8" s="405"/>
      <c r="U8" s="403"/>
      <c r="V8" s="407"/>
      <c r="W8" s="403"/>
      <c r="X8" s="405"/>
      <c r="Y8" s="403"/>
      <c r="Z8" s="407"/>
      <c r="AA8" s="403"/>
      <c r="AB8" s="405"/>
      <c r="AC8" s="403"/>
      <c r="AD8" s="407"/>
      <c r="AE8" s="449"/>
      <c r="AF8" s="449"/>
      <c r="AG8" s="449"/>
    </row>
    <row r="9" spans="1:33" s="1" customFormat="1" ht="23.25" customHeight="1" thickBot="1" x14ac:dyDescent="0.35">
      <c r="A9" s="8" t="s">
        <v>106</v>
      </c>
      <c r="B9" s="550" t="s">
        <v>133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3"/>
    </row>
    <row r="10" spans="1:33" s="2" customFormat="1" ht="19.5" customHeight="1" thickBot="1" x14ac:dyDescent="0.35">
      <c r="A10" s="537" t="s">
        <v>103</v>
      </c>
      <c r="B10" s="538"/>
      <c r="C10" s="37"/>
      <c r="D10" s="272">
        <f>D11+D14</f>
        <v>15</v>
      </c>
      <c r="E10" s="273">
        <f>E11+E14</f>
        <v>450</v>
      </c>
      <c r="F10" s="274">
        <f>F11+F14</f>
        <v>20</v>
      </c>
      <c r="G10" s="275"/>
      <c r="H10" s="275"/>
      <c r="I10" s="275"/>
      <c r="J10" s="276">
        <f>J11+J14</f>
        <v>280</v>
      </c>
      <c r="K10" s="500">
        <f>K11+K14</f>
        <v>20</v>
      </c>
      <c r="L10" s="500"/>
      <c r="M10" s="500"/>
      <c r="N10" s="60">
        <f>N11+N14</f>
        <v>10</v>
      </c>
      <c r="O10" s="500">
        <f>O11+O14</f>
        <v>18</v>
      </c>
      <c r="P10" s="500"/>
      <c r="Q10" s="500"/>
      <c r="R10" s="125">
        <f>R11+R14</f>
        <v>5</v>
      </c>
      <c r="S10" s="500">
        <f>S11+S14</f>
        <v>0</v>
      </c>
      <c r="T10" s="500"/>
      <c r="U10" s="500"/>
      <c r="V10" s="60">
        <f>V11+V14</f>
        <v>0</v>
      </c>
      <c r="W10" s="500">
        <f>W11+W14</f>
        <v>0</v>
      </c>
      <c r="X10" s="500"/>
      <c r="Y10" s="500"/>
      <c r="Z10" s="60">
        <f>Z11+Z14</f>
        <v>0</v>
      </c>
      <c r="AA10" s="500">
        <f>AA11+AA14</f>
        <v>0</v>
      </c>
      <c r="AB10" s="500"/>
      <c r="AC10" s="500"/>
      <c r="AD10" s="60">
        <f>AD11+AD14</f>
        <v>0</v>
      </c>
      <c r="AE10" s="277"/>
      <c r="AF10" s="60"/>
      <c r="AG10" s="60"/>
    </row>
    <row r="11" spans="1:33" s="2" customFormat="1" ht="20.25" customHeight="1" thickBot="1" x14ac:dyDescent="0.35">
      <c r="A11" s="74"/>
      <c r="B11" s="238" t="s">
        <v>41</v>
      </c>
      <c r="C11" s="37"/>
      <c r="D11" s="60">
        <f>SUM(D12:D13)</f>
        <v>10</v>
      </c>
      <c r="E11" s="278">
        <f t="shared" ref="E11:J11" si="0">SUM(E12:E13)</f>
        <v>300</v>
      </c>
      <c r="F11" s="279">
        <f t="shared" si="0"/>
        <v>20</v>
      </c>
      <c r="G11" s="280"/>
      <c r="H11" s="280"/>
      <c r="I11" s="280"/>
      <c r="J11" s="281">
        <f t="shared" si="0"/>
        <v>280</v>
      </c>
      <c r="K11" s="400">
        <f>SUM(K12:M13)</f>
        <v>20</v>
      </c>
      <c r="L11" s="400"/>
      <c r="M11" s="400"/>
      <c r="N11" s="117">
        <f>SUM(N12:N13)</f>
        <v>10</v>
      </c>
      <c r="O11" s="400">
        <v>0</v>
      </c>
      <c r="P11" s="400"/>
      <c r="Q11" s="400"/>
      <c r="R11" s="282">
        <v>0</v>
      </c>
      <c r="S11" s="500">
        <v>0</v>
      </c>
      <c r="T11" s="500"/>
      <c r="U11" s="500"/>
      <c r="V11" s="60">
        <v>0</v>
      </c>
      <c r="W11" s="500">
        <v>0</v>
      </c>
      <c r="X11" s="500"/>
      <c r="Y11" s="500"/>
      <c r="Z11" s="60">
        <v>0</v>
      </c>
      <c r="AA11" s="500">
        <v>0</v>
      </c>
      <c r="AB11" s="500"/>
      <c r="AC11" s="500"/>
      <c r="AD11" s="60">
        <v>0</v>
      </c>
      <c r="AE11" s="339"/>
      <c r="AF11" s="60"/>
      <c r="AG11" s="60"/>
    </row>
    <row r="12" spans="1:33" s="2" customFormat="1" ht="39.950000000000003" customHeight="1" x14ac:dyDescent="0.3">
      <c r="A12" s="266" t="s">
        <v>131</v>
      </c>
      <c r="B12" s="72" t="s">
        <v>173</v>
      </c>
      <c r="C12" s="342" t="s">
        <v>212</v>
      </c>
      <c r="D12" s="283">
        <v>5</v>
      </c>
      <c r="E12" s="284">
        <f>D12*30</f>
        <v>150</v>
      </c>
      <c r="F12" s="285">
        <f>G12+H12+I12</f>
        <v>4</v>
      </c>
      <c r="G12" s="286"/>
      <c r="H12" s="286"/>
      <c r="I12" s="286">
        <v>4</v>
      </c>
      <c r="J12" s="287">
        <f>E12-F12</f>
        <v>146</v>
      </c>
      <c r="K12" s="288"/>
      <c r="L12" s="289"/>
      <c r="M12" s="290">
        <v>4</v>
      </c>
      <c r="N12" s="88">
        <v>5</v>
      </c>
      <c r="O12" s="291"/>
      <c r="P12" s="292"/>
      <c r="Q12" s="293"/>
      <c r="R12" s="294"/>
      <c r="S12" s="295"/>
      <c r="T12" s="296"/>
      <c r="U12" s="297"/>
      <c r="V12" s="298"/>
      <c r="W12" s="295"/>
      <c r="X12" s="296"/>
      <c r="Y12" s="297"/>
      <c r="Z12" s="298"/>
      <c r="AA12" s="295"/>
      <c r="AB12" s="296"/>
      <c r="AC12" s="297"/>
      <c r="AD12" s="298"/>
      <c r="AE12" s="299">
        <v>1</v>
      </c>
      <c r="AF12" s="283"/>
      <c r="AG12" s="283"/>
    </row>
    <row r="13" spans="1:33" s="2" customFormat="1" ht="39.950000000000003" customHeight="1" thickBot="1" x14ac:dyDescent="0.35">
      <c r="A13" s="267" t="s">
        <v>132</v>
      </c>
      <c r="B13" s="338" t="s">
        <v>174</v>
      </c>
      <c r="C13" s="343" t="s">
        <v>161</v>
      </c>
      <c r="D13" s="300">
        <v>5</v>
      </c>
      <c r="E13" s="301">
        <f>D13*30</f>
        <v>150</v>
      </c>
      <c r="F13" s="285">
        <f>G13+H13+I13</f>
        <v>16</v>
      </c>
      <c r="G13" s="302">
        <v>8</v>
      </c>
      <c r="H13" s="302"/>
      <c r="I13" s="302">
        <v>8</v>
      </c>
      <c r="J13" s="287">
        <f>E13-F13</f>
        <v>134</v>
      </c>
      <c r="K13" s="288">
        <v>8</v>
      </c>
      <c r="L13" s="289"/>
      <c r="M13" s="290">
        <v>8</v>
      </c>
      <c r="N13" s="88">
        <v>5</v>
      </c>
      <c r="O13" s="303"/>
      <c r="P13" s="304"/>
      <c r="Q13" s="305"/>
      <c r="R13" s="306"/>
      <c r="S13" s="307"/>
      <c r="T13" s="308"/>
      <c r="U13" s="309"/>
      <c r="V13" s="310"/>
      <c r="W13" s="307"/>
      <c r="X13" s="308"/>
      <c r="Y13" s="309"/>
      <c r="Z13" s="310"/>
      <c r="AA13" s="307"/>
      <c r="AB13" s="308"/>
      <c r="AC13" s="309"/>
      <c r="AD13" s="310"/>
      <c r="AE13" s="311">
        <v>1</v>
      </c>
      <c r="AF13" s="312"/>
      <c r="AG13" s="312"/>
    </row>
    <row r="14" spans="1:33" s="2" customFormat="1" ht="19.5" customHeight="1" thickBot="1" x14ac:dyDescent="0.35">
      <c r="A14" s="268"/>
      <c r="B14" s="237" t="s">
        <v>118</v>
      </c>
      <c r="C14" s="40"/>
      <c r="D14" s="117">
        <v>5</v>
      </c>
      <c r="E14" s="277">
        <f>SUM(E15:E17)</f>
        <v>150</v>
      </c>
      <c r="F14" s="313"/>
      <c r="G14" s="280"/>
      <c r="H14" s="280"/>
      <c r="I14" s="280"/>
      <c r="J14" s="281"/>
      <c r="K14" s="530">
        <f>SUM(K15:M17)</f>
        <v>0</v>
      </c>
      <c r="L14" s="531"/>
      <c r="M14" s="532"/>
      <c r="N14" s="117">
        <f>SUM(N15:N17)</f>
        <v>0</v>
      </c>
      <c r="O14" s="530">
        <f>SUM(O15:Q17)</f>
        <v>18</v>
      </c>
      <c r="P14" s="531"/>
      <c r="Q14" s="532"/>
      <c r="R14" s="282">
        <f>SUM(R15:R17)</f>
        <v>5</v>
      </c>
      <c r="S14" s="501">
        <f>SUM(S15:U17)</f>
        <v>0</v>
      </c>
      <c r="T14" s="502"/>
      <c r="U14" s="503"/>
      <c r="V14" s="117">
        <f>SUM(V15:V17)</f>
        <v>0</v>
      </c>
      <c r="W14" s="501">
        <f>SUM(W15:Y17)</f>
        <v>0</v>
      </c>
      <c r="X14" s="502"/>
      <c r="Y14" s="503"/>
      <c r="Z14" s="117">
        <f>SUM(Z15:Z17)</f>
        <v>0</v>
      </c>
      <c r="AA14" s="501">
        <f>SUM(AA15:AC17)</f>
        <v>0</v>
      </c>
      <c r="AB14" s="502"/>
      <c r="AC14" s="503"/>
      <c r="AD14" s="117">
        <f>SUM(AD15:AD17)</f>
        <v>0</v>
      </c>
      <c r="AE14" s="314"/>
      <c r="AF14" s="68"/>
      <c r="AG14" s="68"/>
    </row>
    <row r="15" spans="1:33" s="2" customFormat="1" ht="43.5" customHeight="1" x14ac:dyDescent="0.3">
      <c r="A15" s="269" t="s">
        <v>117</v>
      </c>
      <c r="B15" s="352" t="s">
        <v>208</v>
      </c>
      <c r="C15" s="563" t="s">
        <v>196</v>
      </c>
      <c r="D15" s="557">
        <v>5</v>
      </c>
      <c r="E15" s="558">
        <f t="shared" ref="E15" si="1">D15*30</f>
        <v>150</v>
      </c>
      <c r="F15" s="496">
        <v>18</v>
      </c>
      <c r="G15" s="543">
        <v>8</v>
      </c>
      <c r="H15" s="543"/>
      <c r="I15" s="543">
        <v>10</v>
      </c>
      <c r="J15" s="498">
        <f>E15-F15</f>
        <v>132</v>
      </c>
      <c r="K15" s="533"/>
      <c r="L15" s="488"/>
      <c r="M15" s="504"/>
      <c r="N15" s="535"/>
      <c r="O15" s="533">
        <v>8</v>
      </c>
      <c r="P15" s="488"/>
      <c r="Q15" s="504">
        <v>10</v>
      </c>
      <c r="R15" s="535">
        <v>5</v>
      </c>
      <c r="S15" s="486"/>
      <c r="T15" s="488"/>
      <c r="U15" s="504"/>
      <c r="V15" s="535"/>
      <c r="W15" s="486"/>
      <c r="X15" s="488"/>
      <c r="Y15" s="504"/>
      <c r="Z15" s="506"/>
      <c r="AA15" s="486"/>
      <c r="AB15" s="488"/>
      <c r="AC15" s="504"/>
      <c r="AD15" s="506"/>
      <c r="AE15" s="522">
        <v>2</v>
      </c>
      <c r="AF15" s="546"/>
      <c r="AG15" s="315"/>
    </row>
    <row r="16" spans="1:33" s="2" customFormat="1" ht="58.5" customHeight="1" x14ac:dyDescent="0.3">
      <c r="A16" s="270" t="s">
        <v>127</v>
      </c>
      <c r="B16" s="116" t="s">
        <v>209</v>
      </c>
      <c r="C16" s="564"/>
      <c r="D16" s="557"/>
      <c r="E16" s="558"/>
      <c r="F16" s="496"/>
      <c r="G16" s="543"/>
      <c r="H16" s="543"/>
      <c r="I16" s="543"/>
      <c r="J16" s="498"/>
      <c r="K16" s="533"/>
      <c r="L16" s="488"/>
      <c r="M16" s="504"/>
      <c r="N16" s="535"/>
      <c r="O16" s="533"/>
      <c r="P16" s="488"/>
      <c r="Q16" s="504"/>
      <c r="R16" s="535"/>
      <c r="S16" s="486"/>
      <c r="T16" s="488"/>
      <c r="U16" s="504"/>
      <c r="V16" s="535"/>
      <c r="W16" s="486"/>
      <c r="X16" s="488"/>
      <c r="Y16" s="504"/>
      <c r="Z16" s="506"/>
      <c r="AA16" s="486"/>
      <c r="AB16" s="488"/>
      <c r="AC16" s="504"/>
      <c r="AD16" s="506"/>
      <c r="AE16" s="557"/>
      <c r="AF16" s="562"/>
      <c r="AG16" s="316"/>
    </row>
    <row r="17" spans="1:33" s="2" customFormat="1" ht="41.25" customHeight="1" thickBot="1" x14ac:dyDescent="0.35">
      <c r="A17" s="271" t="s">
        <v>130</v>
      </c>
      <c r="B17" s="115" t="s">
        <v>210</v>
      </c>
      <c r="C17" s="565"/>
      <c r="D17" s="545"/>
      <c r="E17" s="559"/>
      <c r="F17" s="497"/>
      <c r="G17" s="526"/>
      <c r="H17" s="526"/>
      <c r="I17" s="526"/>
      <c r="J17" s="499"/>
      <c r="K17" s="534"/>
      <c r="L17" s="489"/>
      <c r="M17" s="505"/>
      <c r="N17" s="536"/>
      <c r="O17" s="534"/>
      <c r="P17" s="489"/>
      <c r="Q17" s="505"/>
      <c r="R17" s="536"/>
      <c r="S17" s="487"/>
      <c r="T17" s="489"/>
      <c r="U17" s="505"/>
      <c r="V17" s="536"/>
      <c r="W17" s="487"/>
      <c r="X17" s="489"/>
      <c r="Y17" s="505"/>
      <c r="Z17" s="507"/>
      <c r="AA17" s="487"/>
      <c r="AB17" s="489"/>
      <c r="AC17" s="505"/>
      <c r="AD17" s="507"/>
      <c r="AE17" s="545"/>
      <c r="AF17" s="549"/>
      <c r="AG17" s="317"/>
    </row>
    <row r="18" spans="1:33" s="1" customFormat="1" ht="23.25" customHeight="1" thickBot="1" x14ac:dyDescent="0.35">
      <c r="A18" s="48" t="s">
        <v>111</v>
      </c>
      <c r="B18" s="541" t="s">
        <v>46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2"/>
    </row>
    <row r="19" spans="1:33" s="2" customFormat="1" ht="19.5" customHeight="1" thickBot="1" x14ac:dyDescent="0.35">
      <c r="A19" s="539" t="s">
        <v>103</v>
      </c>
      <c r="B19" s="540"/>
      <c r="C19" s="47"/>
      <c r="D19" s="318">
        <f t="shared" ref="D19:K19" si="2">D20+D25</f>
        <v>30</v>
      </c>
      <c r="E19" s="319">
        <f t="shared" si="2"/>
        <v>900</v>
      </c>
      <c r="F19" s="320"/>
      <c r="G19" s="321"/>
      <c r="H19" s="321"/>
      <c r="I19" s="321"/>
      <c r="J19" s="322"/>
      <c r="K19" s="508">
        <f t="shared" si="2"/>
        <v>0</v>
      </c>
      <c r="L19" s="509"/>
      <c r="M19" s="510"/>
      <c r="N19" s="319">
        <f>N20+N25</f>
        <v>0</v>
      </c>
      <c r="O19" s="508">
        <f>O20+O25</f>
        <v>18</v>
      </c>
      <c r="P19" s="509"/>
      <c r="Q19" s="510"/>
      <c r="R19" s="323">
        <f>R20+R25</f>
        <v>5</v>
      </c>
      <c r="S19" s="508">
        <f>S20+S25</f>
        <v>36</v>
      </c>
      <c r="T19" s="509"/>
      <c r="U19" s="510"/>
      <c r="V19" s="319">
        <f>V20+V25</f>
        <v>10</v>
      </c>
      <c r="W19" s="508">
        <f>W20+W25</f>
        <v>54</v>
      </c>
      <c r="X19" s="509"/>
      <c r="Y19" s="510"/>
      <c r="Z19" s="319">
        <f>Z20+Z25</f>
        <v>15</v>
      </c>
      <c r="AA19" s="508">
        <f>AA20+AA25</f>
        <v>0</v>
      </c>
      <c r="AB19" s="509"/>
      <c r="AC19" s="510"/>
      <c r="AD19" s="319">
        <f>AD20+AD25</f>
        <v>0</v>
      </c>
      <c r="AE19" s="341"/>
      <c r="AF19" s="341"/>
      <c r="AG19" s="341"/>
    </row>
    <row r="20" spans="1:33" s="2" customFormat="1" ht="20.25" customHeight="1" thickBot="1" x14ac:dyDescent="0.35">
      <c r="A20" s="38"/>
      <c r="B20" s="237" t="s">
        <v>41</v>
      </c>
      <c r="C20" s="124"/>
      <c r="D20" s="324">
        <f t="shared" ref="D20:E20" si="3">SUM(D21:D24)</f>
        <v>20</v>
      </c>
      <c r="E20" s="60">
        <f t="shared" si="3"/>
        <v>600</v>
      </c>
      <c r="F20" s="313"/>
      <c r="G20" s="280"/>
      <c r="H20" s="280"/>
      <c r="I20" s="280"/>
      <c r="J20" s="281"/>
      <c r="K20" s="511">
        <f>SUM(K21:M24)</f>
        <v>0</v>
      </c>
      <c r="L20" s="500"/>
      <c r="M20" s="512"/>
      <c r="N20" s="60">
        <f>SUM(N21:N24)</f>
        <v>0</v>
      </c>
      <c r="O20" s="511">
        <f>SUM(O21:Q24)</f>
        <v>18</v>
      </c>
      <c r="P20" s="500"/>
      <c r="Q20" s="512"/>
      <c r="R20" s="125">
        <f>SUM(R21:R24)</f>
        <v>5</v>
      </c>
      <c r="S20" s="511">
        <f>SUM(S21:U24)</f>
        <v>36</v>
      </c>
      <c r="T20" s="500"/>
      <c r="U20" s="512"/>
      <c r="V20" s="60">
        <f>SUM(V21:V24)</f>
        <v>10</v>
      </c>
      <c r="W20" s="511">
        <f>SUM(W21:Y24)</f>
        <v>18</v>
      </c>
      <c r="X20" s="500"/>
      <c r="Y20" s="512"/>
      <c r="Z20" s="60">
        <f>SUM(Z21:Z24)</f>
        <v>5</v>
      </c>
      <c r="AA20" s="511">
        <f>SUM(AA21:AC24)</f>
        <v>0</v>
      </c>
      <c r="AB20" s="500"/>
      <c r="AC20" s="512"/>
      <c r="AD20" s="60">
        <f>SUM(AD21:AD24)</f>
        <v>0</v>
      </c>
      <c r="AE20" s="120"/>
      <c r="AF20" s="68"/>
      <c r="AG20" s="68"/>
    </row>
    <row r="21" spans="1:33" s="2" customFormat="1" ht="47.25" customHeight="1" x14ac:dyDescent="0.3">
      <c r="A21" s="77" t="s">
        <v>163</v>
      </c>
      <c r="B21" s="41" t="s">
        <v>266</v>
      </c>
      <c r="C21" s="355" t="s">
        <v>267</v>
      </c>
      <c r="D21" s="92">
        <v>5</v>
      </c>
      <c r="E21" s="83">
        <f>D21*30</f>
        <v>150</v>
      </c>
      <c r="F21" s="90">
        <v>18</v>
      </c>
      <c r="G21" s="86">
        <v>8</v>
      </c>
      <c r="H21" s="86"/>
      <c r="I21" s="86">
        <v>10</v>
      </c>
      <c r="J21" s="91">
        <f>E21-F21</f>
        <v>132</v>
      </c>
      <c r="K21" s="325"/>
      <c r="L21" s="326"/>
      <c r="M21" s="327"/>
      <c r="N21" s="88"/>
      <c r="O21" s="85"/>
      <c r="P21" s="326"/>
      <c r="Q21" s="91"/>
      <c r="R21" s="328"/>
      <c r="S21" s="90">
        <v>8</v>
      </c>
      <c r="T21" s="326"/>
      <c r="U21" s="91">
        <v>10</v>
      </c>
      <c r="V21" s="88">
        <v>5</v>
      </c>
      <c r="W21" s="90"/>
      <c r="X21" s="326"/>
      <c r="Y21" s="91"/>
      <c r="Z21" s="88"/>
      <c r="AA21" s="90"/>
      <c r="AB21" s="326"/>
      <c r="AC21" s="91"/>
      <c r="AD21" s="88"/>
      <c r="AE21" s="82">
        <v>3</v>
      </c>
      <c r="AF21" s="83"/>
      <c r="AG21" s="83"/>
    </row>
    <row r="22" spans="1:33" s="2" customFormat="1" ht="61.5" customHeight="1" x14ac:dyDescent="0.3">
      <c r="A22" s="77" t="s">
        <v>164</v>
      </c>
      <c r="B22" s="363" t="s">
        <v>268</v>
      </c>
      <c r="C22" s="364" t="s">
        <v>267</v>
      </c>
      <c r="D22" s="329">
        <v>5</v>
      </c>
      <c r="E22" s="55">
        <f t="shared" ref="E22:E24" si="4">D22*30</f>
        <v>150</v>
      </c>
      <c r="F22" s="99">
        <v>18</v>
      </c>
      <c r="G22" s="95">
        <v>8</v>
      </c>
      <c r="H22" s="95"/>
      <c r="I22" s="95">
        <v>10</v>
      </c>
      <c r="J22" s="100">
        <f t="shared" ref="J22:J24" si="5">E22-F22</f>
        <v>132</v>
      </c>
      <c r="K22" s="105"/>
      <c r="L22" s="330"/>
      <c r="M22" s="331"/>
      <c r="N22" s="97"/>
      <c r="O22" s="94"/>
      <c r="P22" s="330"/>
      <c r="Q22" s="100"/>
      <c r="R22" s="107"/>
      <c r="S22" s="99">
        <v>8</v>
      </c>
      <c r="T22" s="330"/>
      <c r="U22" s="100">
        <v>10</v>
      </c>
      <c r="V22" s="97">
        <v>5</v>
      </c>
      <c r="W22" s="99"/>
      <c r="X22" s="330"/>
      <c r="Y22" s="100"/>
      <c r="Z22" s="97"/>
      <c r="AA22" s="99"/>
      <c r="AB22" s="330"/>
      <c r="AC22" s="100"/>
      <c r="AD22" s="97"/>
      <c r="AE22" s="82">
        <v>3</v>
      </c>
      <c r="AF22" s="55"/>
      <c r="AG22" s="55"/>
    </row>
    <row r="23" spans="1:33" s="2" customFormat="1" ht="45" customHeight="1" x14ac:dyDescent="0.3">
      <c r="A23" s="77" t="s">
        <v>165</v>
      </c>
      <c r="B23" s="365" t="s">
        <v>269</v>
      </c>
      <c r="C23" s="354" t="s">
        <v>267</v>
      </c>
      <c r="D23" s="332">
        <v>5</v>
      </c>
      <c r="E23" s="55">
        <f t="shared" si="4"/>
        <v>150</v>
      </c>
      <c r="F23" s="99">
        <v>18</v>
      </c>
      <c r="G23" s="95">
        <v>8</v>
      </c>
      <c r="H23" s="95"/>
      <c r="I23" s="95">
        <v>10</v>
      </c>
      <c r="J23" s="100">
        <f t="shared" si="5"/>
        <v>132</v>
      </c>
      <c r="K23" s="105"/>
      <c r="L23" s="330"/>
      <c r="M23" s="331"/>
      <c r="N23" s="97"/>
      <c r="O23" s="94">
        <v>8</v>
      </c>
      <c r="P23" s="330"/>
      <c r="Q23" s="100">
        <v>10</v>
      </c>
      <c r="R23" s="107">
        <v>5</v>
      </c>
      <c r="S23" s="99"/>
      <c r="T23" s="330"/>
      <c r="U23" s="100"/>
      <c r="V23" s="97"/>
      <c r="W23" s="99"/>
      <c r="X23" s="330"/>
      <c r="Y23" s="100"/>
      <c r="Z23" s="97"/>
      <c r="AA23" s="99"/>
      <c r="AB23" s="330"/>
      <c r="AC23" s="100"/>
      <c r="AD23" s="97"/>
      <c r="AE23" s="82">
        <v>2</v>
      </c>
      <c r="AF23" s="55"/>
      <c r="AG23" s="55"/>
    </row>
    <row r="24" spans="1:33" s="2" customFormat="1" ht="45" customHeight="1" thickBot="1" x14ac:dyDescent="0.35">
      <c r="A24" s="77" t="s">
        <v>166</v>
      </c>
      <c r="B24" s="366" t="s">
        <v>270</v>
      </c>
      <c r="C24" s="354" t="s">
        <v>267</v>
      </c>
      <c r="D24" s="332">
        <v>5</v>
      </c>
      <c r="E24" s="55">
        <f t="shared" si="4"/>
        <v>150</v>
      </c>
      <c r="F24" s="99">
        <v>18</v>
      </c>
      <c r="G24" s="95">
        <v>8</v>
      </c>
      <c r="H24" s="95"/>
      <c r="I24" s="95">
        <v>10</v>
      </c>
      <c r="J24" s="100">
        <f t="shared" si="5"/>
        <v>132</v>
      </c>
      <c r="K24" s="105"/>
      <c r="L24" s="330"/>
      <c r="M24" s="331"/>
      <c r="N24" s="97"/>
      <c r="O24" s="94"/>
      <c r="P24" s="330"/>
      <c r="Q24" s="100"/>
      <c r="R24" s="107"/>
      <c r="S24" s="99"/>
      <c r="T24" s="330"/>
      <c r="U24" s="100"/>
      <c r="V24" s="97"/>
      <c r="W24" s="99">
        <v>8</v>
      </c>
      <c r="X24" s="330"/>
      <c r="Y24" s="100">
        <v>10</v>
      </c>
      <c r="Z24" s="97">
        <v>5</v>
      </c>
      <c r="AA24" s="99"/>
      <c r="AB24" s="330"/>
      <c r="AC24" s="100"/>
      <c r="AD24" s="97"/>
      <c r="AE24" s="82">
        <v>4</v>
      </c>
      <c r="AF24" s="55"/>
      <c r="AG24" s="55"/>
    </row>
    <row r="25" spans="1:33" s="36" customFormat="1" ht="19.5" customHeight="1" thickBot="1" x14ac:dyDescent="0.35">
      <c r="A25" s="79"/>
      <c r="B25" s="80" t="s">
        <v>118</v>
      </c>
      <c r="C25" s="81"/>
      <c r="D25" s="254">
        <f t="shared" ref="D25:E25" si="6">SUM(D26:D29)</f>
        <v>10</v>
      </c>
      <c r="E25" s="253">
        <f t="shared" si="6"/>
        <v>300</v>
      </c>
      <c r="F25" s="333"/>
      <c r="G25" s="334"/>
      <c r="H25" s="334"/>
      <c r="I25" s="334"/>
      <c r="J25" s="335"/>
      <c r="K25" s="554">
        <f>SUM(K26:M29)</f>
        <v>0</v>
      </c>
      <c r="L25" s="555"/>
      <c r="M25" s="556"/>
      <c r="N25" s="255">
        <f>SUM(N26:N29)</f>
        <v>0</v>
      </c>
      <c r="O25" s="554">
        <f>SUM(O26:Q29)</f>
        <v>0</v>
      </c>
      <c r="P25" s="555"/>
      <c r="Q25" s="556"/>
      <c r="R25" s="336">
        <f>SUM(R26:R29)</f>
        <v>0</v>
      </c>
      <c r="S25" s="479">
        <f>SUM(S26:U29)</f>
        <v>0</v>
      </c>
      <c r="T25" s="480"/>
      <c r="U25" s="481"/>
      <c r="V25" s="255">
        <f>SUM(V26:V29)</f>
        <v>0</v>
      </c>
      <c r="W25" s="479">
        <f>SUM(W26:Y29)</f>
        <v>36</v>
      </c>
      <c r="X25" s="480"/>
      <c r="Y25" s="481"/>
      <c r="Z25" s="255">
        <f>SUM(Z26:Z29)</f>
        <v>10</v>
      </c>
      <c r="AA25" s="479">
        <f>SUM(AA26:AC29)</f>
        <v>0</v>
      </c>
      <c r="AB25" s="480"/>
      <c r="AC25" s="481"/>
      <c r="AD25" s="255">
        <f>SUM(AD26:AD29)</f>
        <v>0</v>
      </c>
      <c r="AE25" s="255"/>
      <c r="AF25" s="253"/>
      <c r="AG25" s="253"/>
    </row>
    <row r="26" spans="1:33" s="2" customFormat="1" ht="43.5" customHeight="1" x14ac:dyDescent="0.3">
      <c r="A26" s="347" t="s">
        <v>167</v>
      </c>
      <c r="B26" s="78" t="s">
        <v>271</v>
      </c>
      <c r="C26" s="574" t="s">
        <v>267</v>
      </c>
      <c r="D26" s="522">
        <v>5</v>
      </c>
      <c r="E26" s="546">
        <f>D26*30</f>
        <v>150</v>
      </c>
      <c r="F26" s="490">
        <v>18</v>
      </c>
      <c r="G26" s="528">
        <v>8</v>
      </c>
      <c r="H26" s="528"/>
      <c r="I26" s="528">
        <v>10</v>
      </c>
      <c r="J26" s="494">
        <f>E26-F26</f>
        <v>132</v>
      </c>
      <c r="K26" s="518"/>
      <c r="L26" s="492"/>
      <c r="M26" s="494"/>
      <c r="N26" s="520"/>
      <c r="O26" s="518"/>
      <c r="P26" s="492"/>
      <c r="Q26" s="494"/>
      <c r="R26" s="516"/>
      <c r="S26" s="490"/>
      <c r="T26" s="492"/>
      <c r="U26" s="494"/>
      <c r="V26" s="482"/>
      <c r="W26" s="490">
        <v>8</v>
      </c>
      <c r="X26" s="492"/>
      <c r="Y26" s="494">
        <v>10</v>
      </c>
      <c r="Z26" s="482">
        <v>5</v>
      </c>
      <c r="AA26" s="490"/>
      <c r="AB26" s="492"/>
      <c r="AC26" s="494"/>
      <c r="AD26" s="482"/>
      <c r="AE26" s="522">
        <v>4</v>
      </c>
      <c r="AF26" s="546"/>
      <c r="AG26" s="546"/>
    </row>
    <row r="27" spans="1:33" s="2" customFormat="1" ht="63" customHeight="1" x14ac:dyDescent="0.3">
      <c r="A27" s="75" t="s">
        <v>168</v>
      </c>
      <c r="B27" s="72" t="s">
        <v>272</v>
      </c>
      <c r="C27" s="575"/>
      <c r="D27" s="523"/>
      <c r="E27" s="547"/>
      <c r="F27" s="491"/>
      <c r="G27" s="529"/>
      <c r="H27" s="529"/>
      <c r="I27" s="529"/>
      <c r="J27" s="495"/>
      <c r="K27" s="519"/>
      <c r="L27" s="493"/>
      <c r="M27" s="495"/>
      <c r="N27" s="521"/>
      <c r="O27" s="519"/>
      <c r="P27" s="493"/>
      <c r="Q27" s="495"/>
      <c r="R27" s="517"/>
      <c r="S27" s="491"/>
      <c r="T27" s="493"/>
      <c r="U27" s="495"/>
      <c r="V27" s="483"/>
      <c r="W27" s="491"/>
      <c r="X27" s="493"/>
      <c r="Y27" s="495"/>
      <c r="Z27" s="483"/>
      <c r="AA27" s="491"/>
      <c r="AB27" s="493"/>
      <c r="AC27" s="495"/>
      <c r="AD27" s="483"/>
      <c r="AE27" s="523"/>
      <c r="AF27" s="547"/>
      <c r="AG27" s="547"/>
    </row>
    <row r="28" spans="1:33" s="2" customFormat="1" ht="41.25" customHeight="1" x14ac:dyDescent="0.3">
      <c r="A28" s="75" t="s">
        <v>169</v>
      </c>
      <c r="B28" s="46" t="s">
        <v>273</v>
      </c>
      <c r="C28" s="574" t="s">
        <v>267</v>
      </c>
      <c r="D28" s="544">
        <v>5</v>
      </c>
      <c r="E28" s="548">
        <f t="shared" ref="E28" si="7">D28*30</f>
        <v>150</v>
      </c>
      <c r="F28" s="524">
        <v>18</v>
      </c>
      <c r="G28" s="525">
        <v>8</v>
      </c>
      <c r="H28" s="525"/>
      <c r="I28" s="525">
        <v>10</v>
      </c>
      <c r="J28" s="527">
        <f t="shared" ref="J28" si="8">E28-F28</f>
        <v>132</v>
      </c>
      <c r="K28" s="568"/>
      <c r="L28" s="488"/>
      <c r="M28" s="498"/>
      <c r="N28" s="506"/>
      <c r="O28" s="568"/>
      <c r="P28" s="488"/>
      <c r="Q28" s="498"/>
      <c r="R28" s="560"/>
      <c r="S28" s="496"/>
      <c r="T28" s="488"/>
      <c r="U28" s="498"/>
      <c r="V28" s="484"/>
      <c r="W28" s="496">
        <v>8</v>
      </c>
      <c r="X28" s="488"/>
      <c r="Y28" s="498">
        <v>10</v>
      </c>
      <c r="Z28" s="484">
        <v>5</v>
      </c>
      <c r="AA28" s="496"/>
      <c r="AB28" s="488"/>
      <c r="AC28" s="498"/>
      <c r="AD28" s="484"/>
      <c r="AE28" s="544">
        <v>4</v>
      </c>
      <c r="AF28" s="548"/>
      <c r="AG28" s="548"/>
    </row>
    <row r="29" spans="1:33" s="2" customFormat="1" ht="42.75" customHeight="1" thickBot="1" x14ac:dyDescent="0.35">
      <c r="A29" s="349" t="s">
        <v>170</v>
      </c>
      <c r="B29" s="76" t="s">
        <v>274</v>
      </c>
      <c r="C29" s="575"/>
      <c r="D29" s="545"/>
      <c r="E29" s="549"/>
      <c r="F29" s="497"/>
      <c r="G29" s="526"/>
      <c r="H29" s="526"/>
      <c r="I29" s="526"/>
      <c r="J29" s="499"/>
      <c r="K29" s="569"/>
      <c r="L29" s="489"/>
      <c r="M29" s="499"/>
      <c r="N29" s="507"/>
      <c r="O29" s="569"/>
      <c r="P29" s="489"/>
      <c r="Q29" s="499"/>
      <c r="R29" s="561"/>
      <c r="S29" s="497"/>
      <c r="T29" s="489"/>
      <c r="U29" s="499"/>
      <c r="V29" s="485"/>
      <c r="W29" s="497"/>
      <c r="X29" s="489"/>
      <c r="Y29" s="499"/>
      <c r="Z29" s="485"/>
      <c r="AA29" s="497"/>
      <c r="AB29" s="489"/>
      <c r="AC29" s="499"/>
      <c r="AD29" s="485"/>
      <c r="AE29" s="545"/>
      <c r="AF29" s="549"/>
      <c r="AG29" s="549"/>
    </row>
    <row r="30" spans="1:33" ht="8.25" customHeight="1" x14ac:dyDescent="0.2"/>
    <row r="31" spans="1:33" ht="21" customHeight="1" x14ac:dyDescent="0.2">
      <c r="A31" s="513"/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</row>
    <row r="32" spans="1:33" ht="15.75" customHeight="1" x14ac:dyDescent="0.2">
      <c r="A32" s="513"/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</row>
    <row r="33" spans="1:35" ht="15.75" customHeigh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5" s="3" customFormat="1" ht="15.75" customHeight="1" x14ac:dyDescent="0.3">
      <c r="A34" s="35" t="s">
        <v>265</v>
      </c>
      <c r="B34" s="35"/>
      <c r="C34" s="35"/>
      <c r="E34" s="35" t="s">
        <v>206</v>
      </c>
      <c r="F34" s="2"/>
      <c r="G34" s="2"/>
      <c r="H34" s="35"/>
      <c r="I34" s="2"/>
      <c r="J34" s="2"/>
      <c r="K34" s="2"/>
      <c r="L34" s="2"/>
      <c r="M34" s="6"/>
      <c r="N34" s="2"/>
      <c r="O34" s="1"/>
      <c r="P34" s="35"/>
      <c r="Q34" s="2"/>
      <c r="R34" s="2"/>
      <c r="S34" s="35"/>
      <c r="T34" s="35"/>
      <c r="U34" s="2"/>
      <c r="V34" s="35"/>
      <c r="W34" s="6"/>
      <c r="X34" s="6"/>
      <c r="Y34" s="35"/>
      <c r="Z34" s="6"/>
      <c r="AA34" s="6"/>
      <c r="AB34" s="6"/>
      <c r="AC34" s="35"/>
      <c r="AD34" s="6"/>
      <c r="AE34" s="6"/>
      <c r="AF34" s="6"/>
      <c r="AG34" s="6"/>
    </row>
    <row r="35" spans="1:35" ht="18.75" x14ac:dyDescent="0.3">
      <c r="H35" s="35"/>
      <c r="P35" s="35"/>
    </row>
    <row r="36" spans="1:35" ht="18.75" customHeight="1" x14ac:dyDescent="0.3">
      <c r="A36" s="467" t="s">
        <v>205</v>
      </c>
      <c r="B36" s="467"/>
      <c r="C36" s="133"/>
      <c r="D36" s="133"/>
      <c r="E36" s="133"/>
      <c r="H36" s="35"/>
    </row>
    <row r="37" spans="1:35" ht="19.5" customHeight="1" x14ac:dyDescent="0.3">
      <c r="A37" s="467"/>
      <c r="B37" s="467"/>
      <c r="C37" s="133"/>
      <c r="F37" s="35"/>
      <c r="G37" s="35"/>
      <c r="H37" s="1"/>
      <c r="I37" s="35"/>
      <c r="J37" s="35"/>
      <c r="K37" s="35"/>
      <c r="L37" s="35"/>
      <c r="M37" s="35"/>
      <c r="N37" s="35"/>
      <c r="O37" s="35"/>
      <c r="P37" s="35"/>
      <c r="Q37" s="35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</row>
  </sheetData>
  <mergeCells count="173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B18:AG18"/>
    <mergeCell ref="A19:B19"/>
    <mergeCell ref="K19:M19"/>
    <mergeCell ref="O19:Q19"/>
    <mergeCell ref="S19:U19"/>
    <mergeCell ref="W19:Y19"/>
    <mergeCell ref="AA19:AC19"/>
    <mergeCell ref="AA15:AA17"/>
    <mergeCell ref="AB15:AB17"/>
    <mergeCell ref="AC15:AC17"/>
    <mergeCell ref="AD15:AD17"/>
    <mergeCell ref="AE15:AE17"/>
    <mergeCell ref="AF15:AF17"/>
    <mergeCell ref="U15:U17"/>
    <mergeCell ref="V15:V17"/>
    <mergeCell ref="W15:W17"/>
    <mergeCell ref="X15:X17"/>
    <mergeCell ref="Y15:Y17"/>
    <mergeCell ref="Z15:Z17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" right="0" top="0.59055118110236227" bottom="0" header="0.19685039370078741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Титул</vt:lpstr>
      <vt:lpstr>Базовая часть РУП маг</vt:lpstr>
      <vt:lpstr>ПГС</vt:lpstr>
      <vt:lpstr>ПЭАД</vt:lpstr>
      <vt:lpstr>ТНП</vt:lpstr>
      <vt:lpstr>ВВ</vt:lpstr>
      <vt:lpstr>СТСЭ</vt:lpstr>
      <vt:lpstr>'Базовая часть РУП маг'!Область_печати</vt:lpstr>
      <vt:lpstr>ВВ!Область_печати</vt:lpstr>
      <vt:lpstr>ПГС!Область_печати</vt:lpstr>
      <vt:lpstr>ПЭАД!Область_печати</vt:lpstr>
      <vt:lpstr>СТСЭ!Область_печати</vt:lpstr>
      <vt:lpstr>Титул!Область_печати</vt:lpstr>
      <vt:lpstr>ТНП!Область_печати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subject>Учебный план кафедры ПОКС(бакалавр по ECTS) по семестрам</dc:subject>
  <dc:creator>Дресвянников С.Ю.;Temir Bolotbek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2023-10-03T09:45:07Z</cp:lastPrinted>
  <dcterms:created xsi:type="dcterms:W3CDTF">1999-08-17T06:17:32Z</dcterms:created>
  <dcterms:modified xsi:type="dcterms:W3CDTF">2025-01-30T09:19:10Z</dcterms:modified>
  <cp:category>Curriculum of Software Engineering department</cp:category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