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 tabRatio="878"/>
  </bookViews>
  <sheets>
    <sheet name="Титул РУП_Бак" sheetId="19" r:id="rId1"/>
    <sheet name="Базовая часть РУП_Бак" sheetId="7" r:id="rId2"/>
    <sheet name="ПГС" sheetId="20" r:id="rId3"/>
    <sheet name="АД" sheetId="21" r:id="rId4"/>
    <sheet name="ТВ" sheetId="22" r:id="rId5"/>
    <sheet name="ЗЭЗТ" sheetId="23" r:id="rId6"/>
    <sheet name="ВВ" sheetId="24" r:id="rId7"/>
  </sheets>
  <definedNames>
    <definedName name="_xlnm.Print_Titles" localSheetId="1">'Базовая часть РУП_Бак'!$1:$4</definedName>
    <definedName name="_xlnm.Print_Titles" localSheetId="2">ПГС!$5:$8</definedName>
    <definedName name="_xlnm.Print_Area" localSheetId="3">АД!$A$1:$BA$73</definedName>
    <definedName name="_xlnm.Print_Area" localSheetId="1">'Базовая часть РУП_Бак'!$A$1:$BA$54</definedName>
    <definedName name="_xlnm.Print_Area" localSheetId="6">ВВ!$A$1:$BA$73</definedName>
    <definedName name="_xlnm.Print_Area" localSheetId="5">ЗЭЗТ!$A$1:$BA$73</definedName>
    <definedName name="_xlnm.Print_Area" localSheetId="2">ПГС!$A$1:$BA$75</definedName>
    <definedName name="_xlnm.Print_Area" localSheetId="4">ТВ!$A$1:$BA$73</definedName>
    <definedName name="_xlnm.Print_Area" localSheetId="0">'Титул РУП_Бак'!$A$1:$BH$36</definedName>
  </definedNames>
  <calcPr calcId="191029"/>
</workbook>
</file>

<file path=xl/calcChain.xml><?xml version="1.0" encoding="utf-8"?>
<calcChain xmlns="http://schemas.openxmlformats.org/spreadsheetml/2006/main">
  <c r="E68" i="24" l="1"/>
  <c r="J68" i="24" s="1"/>
  <c r="E66" i="24"/>
  <c r="J66" i="24" s="1"/>
  <c r="E64" i="24"/>
  <c r="E62" i="24"/>
  <c r="J62" i="24" s="1"/>
  <c r="E60" i="24"/>
  <c r="J60" i="24" s="1"/>
  <c r="E58" i="24"/>
  <c r="J58" i="24" s="1"/>
  <c r="E56" i="24"/>
  <c r="J56" i="24" s="1"/>
  <c r="E54" i="24"/>
  <c r="J54" i="24" s="1"/>
  <c r="AX53" i="24"/>
  <c r="AU53" i="24"/>
  <c r="AT53" i="24"/>
  <c r="AQ53" i="24"/>
  <c r="AP53" i="24"/>
  <c r="AM53" i="24"/>
  <c r="AL53" i="24"/>
  <c r="AI53" i="24"/>
  <c r="AH53" i="24"/>
  <c r="AE53" i="24"/>
  <c r="AD53" i="24"/>
  <c r="AD36" i="24" s="1"/>
  <c r="AA53" i="24"/>
  <c r="AA36" i="24" s="1"/>
  <c r="Z53" i="24"/>
  <c r="W53" i="24"/>
  <c r="V53" i="24"/>
  <c r="S53" i="24"/>
  <c r="R53" i="24"/>
  <c r="O53" i="24"/>
  <c r="N53" i="24"/>
  <c r="K53" i="24"/>
  <c r="D53" i="24"/>
  <c r="J52" i="24"/>
  <c r="E52" i="24"/>
  <c r="E51" i="24"/>
  <c r="J51" i="24" s="1"/>
  <c r="E50" i="24"/>
  <c r="J50" i="24" s="1"/>
  <c r="E49" i="24"/>
  <c r="J49" i="24" s="1"/>
  <c r="E48" i="24"/>
  <c r="J48" i="24" s="1"/>
  <c r="J47" i="24"/>
  <c r="E47" i="24"/>
  <c r="E46" i="24"/>
  <c r="J46" i="24" s="1"/>
  <c r="E45" i="24"/>
  <c r="J45" i="24" s="1"/>
  <c r="E44" i="24"/>
  <c r="J44" i="24" s="1"/>
  <c r="E43" i="24"/>
  <c r="J43" i="24" s="1"/>
  <c r="J42" i="24"/>
  <c r="E42" i="24"/>
  <c r="E41" i="24"/>
  <c r="J41" i="24" s="1"/>
  <c r="J40" i="24"/>
  <c r="E40" i="24"/>
  <c r="E39" i="24"/>
  <c r="J39" i="24" s="1"/>
  <c r="E38" i="24"/>
  <c r="J38" i="24" s="1"/>
  <c r="AX37" i="24"/>
  <c r="AU37" i="24"/>
  <c r="AT37" i="24"/>
  <c r="AT36" i="24" s="1"/>
  <c r="AQ37" i="24"/>
  <c r="AQ36" i="24" s="1"/>
  <c r="AP37" i="24"/>
  <c r="AP36" i="24" s="1"/>
  <c r="AM37" i="24"/>
  <c r="AL37" i="24"/>
  <c r="AL36" i="24" s="1"/>
  <c r="AI37" i="24"/>
  <c r="AI36" i="24" s="1"/>
  <c r="AH37" i="24"/>
  <c r="AH36" i="24" s="1"/>
  <c r="AE37" i="24"/>
  <c r="AD37" i="24"/>
  <c r="AA37" i="24"/>
  <c r="Z37" i="24"/>
  <c r="W37" i="24"/>
  <c r="V37" i="24"/>
  <c r="V36" i="24" s="1"/>
  <c r="S37" i="24"/>
  <c r="S36" i="24" s="1"/>
  <c r="R37" i="24"/>
  <c r="R36" i="24" s="1"/>
  <c r="O37" i="24"/>
  <c r="N37" i="24"/>
  <c r="N36" i="24" s="1"/>
  <c r="K37" i="24"/>
  <c r="D37" i="24"/>
  <c r="D36" i="24" s="1"/>
  <c r="AX36" i="24"/>
  <c r="AM36" i="24"/>
  <c r="Z36" i="24"/>
  <c r="O36" i="24"/>
  <c r="K36" i="24"/>
  <c r="E32" i="24"/>
  <c r="J32" i="24" s="1"/>
  <c r="AX31" i="24"/>
  <c r="AU31" i="24"/>
  <c r="AT31" i="24"/>
  <c r="AQ31" i="24"/>
  <c r="AP31" i="24"/>
  <c r="AP24" i="24" s="1"/>
  <c r="AM31" i="24"/>
  <c r="AL31" i="24"/>
  <c r="AI31" i="24"/>
  <c r="AH31" i="24"/>
  <c r="AH24" i="24" s="1"/>
  <c r="AE31" i="24"/>
  <c r="AD31" i="24"/>
  <c r="AD24" i="24" s="1"/>
  <c r="AA31" i="24"/>
  <c r="Z31" i="24"/>
  <c r="W31" i="24"/>
  <c r="V31" i="24"/>
  <c r="S31" i="24"/>
  <c r="R31" i="24"/>
  <c r="R24" i="24" s="1"/>
  <c r="O31" i="24"/>
  <c r="N31" i="24"/>
  <c r="K31" i="24"/>
  <c r="E31" i="24"/>
  <c r="F30" i="24"/>
  <c r="E30" i="24"/>
  <c r="J30" i="24" s="1"/>
  <c r="F29" i="24"/>
  <c r="E29" i="24"/>
  <c r="F28" i="24"/>
  <c r="E28" i="24"/>
  <c r="J28" i="24" s="1"/>
  <c r="F27" i="24"/>
  <c r="E27" i="24"/>
  <c r="J27" i="24" s="1"/>
  <c r="AX25" i="24"/>
  <c r="AX24" i="24" s="1"/>
  <c r="AU25" i="24"/>
  <c r="AU24" i="24" s="1"/>
  <c r="AT25" i="24"/>
  <c r="AT24" i="24" s="1"/>
  <c r="AQ25" i="24"/>
  <c r="AP25" i="24"/>
  <c r="AM25" i="24"/>
  <c r="AM24" i="24" s="1"/>
  <c r="AL25" i="24"/>
  <c r="AI25" i="24"/>
  <c r="AI24" i="24" s="1"/>
  <c r="AH25" i="24"/>
  <c r="AE25" i="24"/>
  <c r="AD25" i="24"/>
  <c r="AA25" i="24"/>
  <c r="AA24" i="24" s="1"/>
  <c r="Z25" i="24"/>
  <c r="Z24" i="24" s="1"/>
  <c r="W25" i="24"/>
  <c r="W24" i="24" s="1"/>
  <c r="V25" i="24"/>
  <c r="V24" i="24" s="1"/>
  <c r="S25" i="24"/>
  <c r="R25" i="24"/>
  <c r="O25" i="24"/>
  <c r="O24" i="24" s="1"/>
  <c r="N25" i="24"/>
  <c r="N24" i="24" s="1"/>
  <c r="K25" i="24"/>
  <c r="K24" i="24" s="1"/>
  <c r="D25" i="24"/>
  <c r="AQ24" i="24"/>
  <c r="AL24" i="24"/>
  <c r="AE24" i="24"/>
  <c r="S24" i="24"/>
  <c r="D24" i="24"/>
  <c r="F17" i="24"/>
  <c r="E17" i="24"/>
  <c r="J17" i="24" s="1"/>
  <c r="F16" i="24"/>
  <c r="J16" i="24" s="1"/>
  <c r="E16" i="24"/>
  <c r="AX15" i="24"/>
  <c r="AU15" i="24"/>
  <c r="AT15" i="24"/>
  <c r="AT10" i="24" s="1"/>
  <c r="AQ15" i="24"/>
  <c r="AP15" i="24"/>
  <c r="AM15" i="24"/>
  <c r="AL15" i="24"/>
  <c r="AI15" i="24"/>
  <c r="AH15" i="24"/>
  <c r="AE15" i="24"/>
  <c r="AE10" i="24" s="1"/>
  <c r="AD15" i="24"/>
  <c r="AA15" i="24"/>
  <c r="Z15" i="24"/>
  <c r="W15" i="24"/>
  <c r="V15" i="24"/>
  <c r="S15" i="24"/>
  <c r="O15" i="24"/>
  <c r="N15" i="24"/>
  <c r="K15" i="24"/>
  <c r="E15" i="24"/>
  <c r="F14" i="24"/>
  <c r="J14" i="24" s="1"/>
  <c r="E14" i="24"/>
  <c r="F13" i="24"/>
  <c r="J13" i="24" s="1"/>
  <c r="E13" i="24"/>
  <c r="F12" i="24"/>
  <c r="J12" i="24" s="1"/>
  <c r="E12" i="24"/>
  <c r="AX11" i="24"/>
  <c r="AX10" i="24" s="1"/>
  <c r="AU11" i="24"/>
  <c r="AU10" i="24" s="1"/>
  <c r="AT11" i="24"/>
  <c r="AQ11" i="24"/>
  <c r="AP11" i="24"/>
  <c r="AP10" i="24" s="1"/>
  <c r="AM11" i="24"/>
  <c r="AL11" i="24"/>
  <c r="AI11" i="24"/>
  <c r="AI10" i="24" s="1"/>
  <c r="AH11" i="24"/>
  <c r="AH10" i="24" s="1"/>
  <c r="AE11" i="24"/>
  <c r="AD11" i="24"/>
  <c r="AD10" i="24" s="1"/>
  <c r="AA11" i="24"/>
  <c r="Z11" i="24"/>
  <c r="Z10" i="24" s="1"/>
  <c r="W11" i="24"/>
  <c r="V11" i="24"/>
  <c r="S11" i="24"/>
  <c r="R11" i="24"/>
  <c r="R10" i="24" s="1"/>
  <c r="O11" i="24"/>
  <c r="N11" i="24"/>
  <c r="N10" i="24" s="1"/>
  <c r="K11" i="24"/>
  <c r="K10" i="24" s="1"/>
  <c r="E11" i="24"/>
  <c r="E10" i="24" s="1"/>
  <c r="D11" i="24"/>
  <c r="AQ10" i="24"/>
  <c r="AL10" i="24"/>
  <c r="AA10" i="24"/>
  <c r="W10" i="24"/>
  <c r="V10" i="24"/>
  <c r="S10" i="24"/>
  <c r="O10" i="24"/>
  <c r="D10" i="24"/>
  <c r="E68" i="23"/>
  <c r="J68" i="23" s="1"/>
  <c r="E66" i="23"/>
  <c r="J66" i="23" s="1"/>
  <c r="E64" i="23"/>
  <c r="J64" i="23" s="1"/>
  <c r="E62" i="23"/>
  <c r="J62" i="23" s="1"/>
  <c r="J60" i="23"/>
  <c r="E60" i="23"/>
  <c r="J58" i="23"/>
  <c r="E58" i="23"/>
  <c r="E56" i="23"/>
  <c r="J56" i="23" s="1"/>
  <c r="E54" i="23"/>
  <c r="E53" i="23" s="1"/>
  <c r="AX53" i="23"/>
  <c r="AU53" i="23"/>
  <c r="AT53" i="23"/>
  <c r="AQ53" i="23"/>
  <c r="AP53" i="23"/>
  <c r="AM53" i="23"/>
  <c r="AL53" i="23"/>
  <c r="AI53" i="23"/>
  <c r="AI36" i="23" s="1"/>
  <c r="AH53" i="23"/>
  <c r="AE53" i="23"/>
  <c r="AD53" i="23"/>
  <c r="AA53" i="23"/>
  <c r="Z53" i="23"/>
  <c r="W53" i="23"/>
  <c r="V53" i="23"/>
  <c r="S53" i="23"/>
  <c r="R53" i="23"/>
  <c r="O53" i="23"/>
  <c r="N53" i="23"/>
  <c r="K53" i="23"/>
  <c r="K36" i="23" s="1"/>
  <c r="D53" i="23"/>
  <c r="E52" i="23"/>
  <c r="J52" i="23" s="1"/>
  <c r="E51" i="23"/>
  <c r="J51" i="23" s="1"/>
  <c r="E50" i="23"/>
  <c r="J50" i="23" s="1"/>
  <c r="J49" i="23"/>
  <c r="E49" i="23"/>
  <c r="J48" i="23"/>
  <c r="E48" i="23"/>
  <c r="E47" i="23"/>
  <c r="J47" i="23" s="1"/>
  <c r="E46" i="23"/>
  <c r="J46" i="23" s="1"/>
  <c r="E45" i="23"/>
  <c r="J45" i="23" s="1"/>
  <c r="E44" i="23"/>
  <c r="J44" i="23" s="1"/>
  <c r="J43" i="23"/>
  <c r="E43" i="23"/>
  <c r="J42" i="23"/>
  <c r="E42" i="23"/>
  <c r="E41" i="23"/>
  <c r="J41" i="23" s="1"/>
  <c r="E40" i="23"/>
  <c r="J40" i="23" s="1"/>
  <c r="E39" i="23"/>
  <c r="J39" i="23" s="1"/>
  <c r="E38" i="23"/>
  <c r="E37" i="23" s="1"/>
  <c r="E36" i="23" s="1"/>
  <c r="AX37" i="23"/>
  <c r="AX36" i="23" s="1"/>
  <c r="AU37" i="23"/>
  <c r="AT37" i="23"/>
  <c r="AT36" i="23" s="1"/>
  <c r="AQ37" i="23"/>
  <c r="AQ36" i="23" s="1"/>
  <c r="AP37" i="23"/>
  <c r="AM37" i="23"/>
  <c r="AL37" i="23"/>
  <c r="AL36" i="23" s="1"/>
  <c r="AI37" i="23"/>
  <c r="AH37" i="23"/>
  <c r="AE37" i="23"/>
  <c r="AE36" i="23" s="1"/>
  <c r="AD37" i="23"/>
  <c r="AA37" i="23"/>
  <c r="AA36" i="23" s="1"/>
  <c r="Z37" i="23"/>
  <c r="Z36" i="23" s="1"/>
  <c r="W37" i="23"/>
  <c r="V37" i="23"/>
  <c r="V36" i="23" s="1"/>
  <c r="S37" i="23"/>
  <c r="S36" i="23" s="1"/>
  <c r="R37" i="23"/>
  <c r="O37" i="23"/>
  <c r="N37" i="23"/>
  <c r="N36" i="23" s="1"/>
  <c r="K37" i="23"/>
  <c r="D37" i="23"/>
  <c r="D36" i="23" s="1"/>
  <c r="AU36" i="23"/>
  <c r="AP36" i="23"/>
  <c r="AM36" i="23"/>
  <c r="AH36" i="23"/>
  <c r="AD36" i="23"/>
  <c r="W36" i="23"/>
  <c r="R36" i="23"/>
  <c r="O36" i="23"/>
  <c r="E32" i="23"/>
  <c r="E31" i="23" s="1"/>
  <c r="AX31" i="23"/>
  <c r="AU31" i="23"/>
  <c r="AU24" i="23" s="1"/>
  <c r="AT31" i="23"/>
  <c r="AQ31" i="23"/>
  <c r="AQ24" i="23" s="1"/>
  <c r="AP31" i="23"/>
  <c r="AM31" i="23"/>
  <c r="AL31" i="23"/>
  <c r="AI31" i="23"/>
  <c r="AH31" i="23"/>
  <c r="AE31" i="23"/>
  <c r="AD31" i="23"/>
  <c r="AA31" i="23"/>
  <c r="Z31" i="23"/>
  <c r="W31" i="23"/>
  <c r="W24" i="23" s="1"/>
  <c r="V31" i="23"/>
  <c r="S31" i="23"/>
  <c r="S24" i="23" s="1"/>
  <c r="R31" i="23"/>
  <c r="O31" i="23"/>
  <c r="N31" i="23"/>
  <c r="K31" i="23"/>
  <c r="F30" i="23"/>
  <c r="E30" i="23"/>
  <c r="J30" i="23" s="1"/>
  <c r="F29" i="23"/>
  <c r="E29" i="23"/>
  <c r="J29" i="23" s="1"/>
  <c r="F28" i="23"/>
  <c r="E28" i="23"/>
  <c r="J28" i="23" s="1"/>
  <c r="F27" i="23"/>
  <c r="E27" i="23"/>
  <c r="J27" i="23" s="1"/>
  <c r="AX25" i="23"/>
  <c r="AU25" i="23"/>
  <c r="AT25" i="23"/>
  <c r="AT24" i="23" s="1"/>
  <c r="AQ25" i="23"/>
  <c r="AP25" i="23"/>
  <c r="AP24" i="23" s="1"/>
  <c r="AM25" i="23"/>
  <c r="AM24" i="23" s="1"/>
  <c r="AL25" i="23"/>
  <c r="AI25" i="23"/>
  <c r="AI24" i="23" s="1"/>
  <c r="AH25" i="23"/>
  <c r="AH24" i="23" s="1"/>
  <c r="AE25" i="23"/>
  <c r="AD25" i="23"/>
  <c r="AA25" i="23"/>
  <c r="AA24" i="23" s="1"/>
  <c r="Z25" i="23"/>
  <c r="W25" i="23"/>
  <c r="V25" i="23"/>
  <c r="V24" i="23" s="1"/>
  <c r="S25" i="23"/>
  <c r="R25" i="23"/>
  <c r="R24" i="23" s="1"/>
  <c r="O25" i="23"/>
  <c r="O24" i="23" s="1"/>
  <c r="N25" i="23"/>
  <c r="K25" i="23"/>
  <c r="K24" i="23" s="1"/>
  <c r="D25" i="23"/>
  <c r="AX24" i="23"/>
  <c r="AL24" i="23"/>
  <c r="AE24" i="23"/>
  <c r="AD24" i="23"/>
  <c r="Z24" i="23"/>
  <c r="N24" i="23"/>
  <c r="D24" i="23"/>
  <c r="J17" i="23"/>
  <c r="F17" i="23"/>
  <c r="E17" i="23"/>
  <c r="F16" i="23"/>
  <c r="J16" i="23" s="1"/>
  <c r="E16" i="23"/>
  <c r="AX15" i="23"/>
  <c r="AU15" i="23"/>
  <c r="AT15" i="23"/>
  <c r="AQ15" i="23"/>
  <c r="AP15" i="23"/>
  <c r="AM15" i="23"/>
  <c r="AM10" i="23" s="1"/>
  <c r="AL15" i="23"/>
  <c r="AL10" i="23" s="1"/>
  <c r="AI15" i="23"/>
  <c r="AH15" i="23"/>
  <c r="AH10" i="23" s="1"/>
  <c r="AE15" i="23"/>
  <c r="AD15" i="23"/>
  <c r="AA15" i="23"/>
  <c r="Z15" i="23"/>
  <c r="W15" i="23"/>
  <c r="V15" i="23"/>
  <c r="S15" i="23"/>
  <c r="O15" i="23"/>
  <c r="N15" i="23"/>
  <c r="N10" i="23" s="1"/>
  <c r="K15" i="23"/>
  <c r="E15" i="23"/>
  <c r="J14" i="23"/>
  <c r="F14" i="23"/>
  <c r="E14" i="23"/>
  <c r="F13" i="23"/>
  <c r="J13" i="23" s="1"/>
  <c r="E13" i="23"/>
  <c r="F12" i="23"/>
  <c r="J12" i="23" s="1"/>
  <c r="E12" i="23"/>
  <c r="E11" i="23" s="1"/>
  <c r="E10" i="23" s="1"/>
  <c r="AX11" i="23"/>
  <c r="AX10" i="23" s="1"/>
  <c r="AU11" i="23"/>
  <c r="AU10" i="23" s="1"/>
  <c r="AT11" i="23"/>
  <c r="AQ11" i="23"/>
  <c r="AP11" i="23"/>
  <c r="AP10" i="23" s="1"/>
  <c r="AM11" i="23"/>
  <c r="AL11" i="23"/>
  <c r="AI11" i="23"/>
  <c r="AI10" i="23" s="1"/>
  <c r="AH11" i="23"/>
  <c r="AE11" i="23"/>
  <c r="AE10" i="23" s="1"/>
  <c r="AD11" i="23"/>
  <c r="AD10" i="23" s="1"/>
  <c r="AA11" i="23"/>
  <c r="Z11" i="23"/>
  <c r="Z10" i="23" s="1"/>
  <c r="W11" i="23"/>
  <c r="W10" i="23" s="1"/>
  <c r="V11" i="23"/>
  <c r="S11" i="23"/>
  <c r="R11" i="23"/>
  <c r="R10" i="23" s="1"/>
  <c r="O11" i="23"/>
  <c r="N11" i="23"/>
  <c r="K11" i="23"/>
  <c r="K10" i="23" s="1"/>
  <c r="D11" i="23"/>
  <c r="D10" i="23" s="1"/>
  <c r="AT10" i="23"/>
  <c r="AQ10" i="23"/>
  <c r="AA10" i="23"/>
  <c r="V10" i="23"/>
  <c r="S10" i="23"/>
  <c r="O10" i="23"/>
  <c r="E68" i="22"/>
  <c r="J68" i="22" s="1"/>
  <c r="E66" i="22"/>
  <c r="J66" i="22" s="1"/>
  <c r="E64" i="22"/>
  <c r="J64" i="22" s="1"/>
  <c r="E62" i="22"/>
  <c r="J62" i="22" s="1"/>
  <c r="J60" i="22"/>
  <c r="E60" i="22"/>
  <c r="J58" i="22"/>
  <c r="E58" i="22"/>
  <c r="E56" i="22"/>
  <c r="J56" i="22" s="1"/>
  <c r="E54" i="22"/>
  <c r="E53" i="22" s="1"/>
  <c r="AX53" i="22"/>
  <c r="AU53" i="22"/>
  <c r="AT53" i="22"/>
  <c r="AQ53" i="22"/>
  <c r="AQ36" i="22" s="1"/>
  <c r="AP53" i="22"/>
  <c r="AM53" i="22"/>
  <c r="AL53" i="22"/>
  <c r="AI53" i="22"/>
  <c r="AH53" i="22"/>
  <c r="AE53" i="22"/>
  <c r="AD53" i="22"/>
  <c r="AD36" i="22" s="1"/>
  <c r="AA53" i="22"/>
  <c r="AA36" i="22" s="1"/>
  <c r="Z53" i="22"/>
  <c r="W53" i="22"/>
  <c r="V53" i="22"/>
  <c r="S53" i="22"/>
  <c r="S36" i="22" s="1"/>
  <c r="R53" i="22"/>
  <c r="O53" i="22"/>
  <c r="N53" i="22"/>
  <c r="K53" i="22"/>
  <c r="D53" i="22"/>
  <c r="E52" i="22"/>
  <c r="J52" i="22" s="1"/>
  <c r="E51" i="22"/>
  <c r="J51" i="22" s="1"/>
  <c r="E50" i="22"/>
  <c r="J50" i="22" s="1"/>
  <c r="J49" i="22"/>
  <c r="E49" i="22"/>
  <c r="J48" i="22"/>
  <c r="E48" i="22"/>
  <c r="J47" i="22"/>
  <c r="E47" i="22"/>
  <c r="E46" i="22"/>
  <c r="J46" i="22" s="1"/>
  <c r="E45" i="22"/>
  <c r="J45" i="22" s="1"/>
  <c r="E44" i="22"/>
  <c r="J44" i="22" s="1"/>
  <c r="J43" i="22"/>
  <c r="E43" i="22"/>
  <c r="J42" i="22"/>
  <c r="E42" i="22"/>
  <c r="J41" i="22"/>
  <c r="E41" i="22"/>
  <c r="E40" i="22"/>
  <c r="J40" i="22" s="1"/>
  <c r="E39" i="22"/>
  <c r="J39" i="22" s="1"/>
  <c r="E38" i="22"/>
  <c r="E37" i="22" s="1"/>
  <c r="AX37" i="22"/>
  <c r="AU37" i="22"/>
  <c r="AT37" i="22"/>
  <c r="AT36" i="22" s="1"/>
  <c r="AQ37" i="22"/>
  <c r="AP37" i="22"/>
  <c r="AM37" i="22"/>
  <c r="AM36" i="22" s="1"/>
  <c r="AL37" i="22"/>
  <c r="AL36" i="22" s="1"/>
  <c r="AI37" i="22"/>
  <c r="AI36" i="22" s="1"/>
  <c r="AH37" i="22"/>
  <c r="AE37" i="22"/>
  <c r="AD37" i="22"/>
  <c r="AA37" i="22"/>
  <c r="Z37" i="22"/>
  <c r="W37" i="22"/>
  <c r="V37" i="22"/>
  <c r="V36" i="22" s="1"/>
  <c r="S37" i="22"/>
  <c r="R37" i="22"/>
  <c r="O37" i="22"/>
  <c r="O36" i="22" s="1"/>
  <c r="N37" i="22"/>
  <c r="N36" i="22" s="1"/>
  <c r="K37" i="22"/>
  <c r="K36" i="22" s="1"/>
  <c r="D37" i="22"/>
  <c r="AX36" i="22"/>
  <c r="AU36" i="22"/>
  <c r="AP36" i="22"/>
  <c r="AH36" i="22"/>
  <c r="AE36" i="22"/>
  <c r="Z36" i="22"/>
  <c r="W36" i="22"/>
  <c r="R36" i="22"/>
  <c r="D36" i="22"/>
  <c r="E32" i="22"/>
  <c r="J32" i="22" s="1"/>
  <c r="AX31" i="22"/>
  <c r="AU31" i="22"/>
  <c r="AT31" i="22"/>
  <c r="AQ31" i="22"/>
  <c r="AP31" i="22"/>
  <c r="AP24" i="22" s="1"/>
  <c r="AM31" i="22"/>
  <c r="AL31" i="22"/>
  <c r="AI31" i="22"/>
  <c r="AH31" i="22"/>
  <c r="AH24" i="22" s="1"/>
  <c r="AE31" i="22"/>
  <c r="AE24" i="22" s="1"/>
  <c r="AD31" i="22"/>
  <c r="AA31" i="22"/>
  <c r="Z31" i="22"/>
  <c r="W31" i="22"/>
  <c r="V31" i="22"/>
  <c r="S31" i="22"/>
  <c r="R31" i="22"/>
  <c r="R24" i="22" s="1"/>
  <c r="O31" i="22"/>
  <c r="N31" i="22"/>
  <c r="K31" i="22"/>
  <c r="E31" i="22"/>
  <c r="J30" i="22"/>
  <c r="F30" i="22"/>
  <c r="E30" i="22"/>
  <c r="F29" i="22"/>
  <c r="E29" i="22"/>
  <c r="J29" i="22" s="1"/>
  <c r="F28" i="22"/>
  <c r="E28" i="22"/>
  <c r="J28" i="22" s="1"/>
  <c r="F27" i="22"/>
  <c r="E27" i="22"/>
  <c r="J27" i="22" s="1"/>
  <c r="AX25" i="22"/>
  <c r="AX24" i="22" s="1"/>
  <c r="AU25" i="22"/>
  <c r="AT25" i="22"/>
  <c r="AQ25" i="22"/>
  <c r="AP25" i="22"/>
  <c r="AM25" i="22"/>
  <c r="AM24" i="22" s="1"/>
  <c r="AL25" i="22"/>
  <c r="AI25" i="22"/>
  <c r="AI24" i="22" s="1"/>
  <c r="AH25" i="22"/>
  <c r="AE25" i="22"/>
  <c r="AD25" i="22"/>
  <c r="AD24" i="22" s="1"/>
  <c r="AA25" i="22"/>
  <c r="AA24" i="22" s="1"/>
  <c r="Z25" i="22"/>
  <c r="Z24" i="22" s="1"/>
  <c r="W25" i="22"/>
  <c r="V25" i="22"/>
  <c r="S25" i="22"/>
  <c r="R25" i="22"/>
  <c r="O25" i="22"/>
  <c r="O24" i="22" s="1"/>
  <c r="N25" i="22"/>
  <c r="K25" i="22"/>
  <c r="K24" i="22" s="1"/>
  <c r="D25" i="22"/>
  <c r="AU24" i="22"/>
  <c r="AT24" i="22"/>
  <c r="AQ24" i="22"/>
  <c r="AL24" i="22"/>
  <c r="W24" i="22"/>
  <c r="V24" i="22"/>
  <c r="S24" i="22"/>
  <c r="N24" i="22"/>
  <c r="D24" i="22"/>
  <c r="F17" i="22"/>
  <c r="E17" i="22"/>
  <c r="J17" i="22" s="1"/>
  <c r="F16" i="22"/>
  <c r="J16" i="22" s="1"/>
  <c r="E16" i="22"/>
  <c r="AX15" i="22"/>
  <c r="AU15" i="22"/>
  <c r="AT15" i="22"/>
  <c r="AQ15" i="22"/>
  <c r="AP15" i="22"/>
  <c r="AM15" i="22"/>
  <c r="AL15" i="22"/>
  <c r="AI15" i="22"/>
  <c r="AH15" i="22"/>
  <c r="AE15" i="22"/>
  <c r="AE10" i="22" s="1"/>
  <c r="AD15" i="22"/>
  <c r="AA15" i="22"/>
  <c r="Z15" i="22"/>
  <c r="W15" i="22"/>
  <c r="V15" i="22"/>
  <c r="S15" i="22"/>
  <c r="O15" i="22"/>
  <c r="N15" i="22"/>
  <c r="N10" i="22" s="1"/>
  <c r="K15" i="22"/>
  <c r="E15" i="22"/>
  <c r="F14" i="22"/>
  <c r="E14" i="22"/>
  <c r="J14" i="22" s="1"/>
  <c r="F13" i="22"/>
  <c r="J13" i="22" s="1"/>
  <c r="E13" i="22"/>
  <c r="J12" i="22"/>
  <c r="F12" i="22"/>
  <c r="E12" i="22"/>
  <c r="AX11" i="22"/>
  <c r="AX10" i="22" s="1"/>
  <c r="AU11" i="22"/>
  <c r="AT11" i="22"/>
  <c r="AQ11" i="22"/>
  <c r="AQ10" i="22" s="1"/>
  <c r="AP11" i="22"/>
  <c r="AP10" i="22" s="1"/>
  <c r="AM11" i="22"/>
  <c r="AM10" i="22" s="1"/>
  <c r="AL11" i="22"/>
  <c r="AI11" i="22"/>
  <c r="AH11" i="22"/>
  <c r="AE11" i="22"/>
  <c r="AD11" i="22"/>
  <c r="AD10" i="22" s="1"/>
  <c r="AA11" i="22"/>
  <c r="Z11" i="22"/>
  <c r="Z10" i="22" s="1"/>
  <c r="W11" i="22"/>
  <c r="V11" i="22"/>
  <c r="S11" i="22"/>
  <c r="S10" i="22" s="1"/>
  <c r="R11" i="22"/>
  <c r="R10" i="22" s="1"/>
  <c r="O11" i="22"/>
  <c r="O10" i="22" s="1"/>
  <c r="N11" i="22"/>
  <c r="K11" i="22"/>
  <c r="E11" i="22"/>
  <c r="D11" i="22"/>
  <c r="AU10" i="22"/>
  <c r="AT10" i="22"/>
  <c r="AL10" i="22"/>
  <c r="AI10" i="22"/>
  <c r="AH10" i="22"/>
  <c r="AA10" i="22"/>
  <c r="W10" i="22"/>
  <c r="V10" i="22"/>
  <c r="K10" i="22"/>
  <c r="E10" i="22"/>
  <c r="D10" i="22"/>
  <c r="AM10" i="24" l="1"/>
  <c r="J29" i="24"/>
  <c r="AE36" i="24"/>
  <c r="E53" i="24"/>
  <c r="W36" i="24"/>
  <c r="AU36" i="24"/>
  <c r="E25" i="24"/>
  <c r="E24" i="24" s="1"/>
  <c r="E37" i="24"/>
  <c r="J64" i="24"/>
  <c r="E25" i="23"/>
  <c r="E24" i="23" s="1"/>
  <c r="J38" i="23"/>
  <c r="J32" i="23"/>
  <c r="J54" i="23"/>
  <c r="E36" i="22"/>
  <c r="E25" i="22"/>
  <c r="E24" i="22" s="1"/>
  <c r="J38" i="22"/>
  <c r="J54" i="22"/>
  <c r="E36" i="24" l="1"/>
  <c r="E68" i="21" l="1"/>
  <c r="J68" i="21" s="1"/>
  <c r="E66" i="21"/>
  <c r="J66" i="21" s="1"/>
  <c r="E64" i="21"/>
  <c r="J64" i="21" s="1"/>
  <c r="E62" i="21"/>
  <c r="J62" i="21" s="1"/>
  <c r="E60" i="21"/>
  <c r="E53" i="21" s="1"/>
  <c r="J58" i="21"/>
  <c r="E58" i="21"/>
  <c r="E56" i="21"/>
  <c r="J56" i="21" s="1"/>
  <c r="E54" i="21"/>
  <c r="J54" i="21" s="1"/>
  <c r="AX53" i="21"/>
  <c r="AU53" i="21"/>
  <c r="AT53" i="21"/>
  <c r="AQ53" i="21"/>
  <c r="AP53" i="21"/>
  <c r="AM53" i="21"/>
  <c r="AL53" i="21"/>
  <c r="AI53" i="21"/>
  <c r="AH53" i="21"/>
  <c r="AE53" i="21"/>
  <c r="AD53" i="21"/>
  <c r="AA53" i="21"/>
  <c r="Z53" i="21"/>
  <c r="W53" i="21"/>
  <c r="V53" i="21"/>
  <c r="S53" i="21"/>
  <c r="R53" i="21"/>
  <c r="O53" i="21"/>
  <c r="O36" i="21" s="1"/>
  <c r="N53" i="21"/>
  <c r="N36" i="21" s="1"/>
  <c r="K53" i="21"/>
  <c r="D53" i="21"/>
  <c r="E52" i="21"/>
  <c r="J52" i="21" s="1"/>
  <c r="E51" i="21"/>
  <c r="J51" i="21" s="1"/>
  <c r="E50" i="21"/>
  <c r="J50" i="21" s="1"/>
  <c r="E49" i="21"/>
  <c r="J49" i="21" s="1"/>
  <c r="J48" i="21"/>
  <c r="E48" i="21"/>
  <c r="J47" i="21"/>
  <c r="E47" i="21"/>
  <c r="E46" i="21"/>
  <c r="J46" i="21" s="1"/>
  <c r="E45" i="21"/>
  <c r="J45" i="21" s="1"/>
  <c r="E44" i="21"/>
  <c r="J44" i="21" s="1"/>
  <c r="E43" i="21"/>
  <c r="J43" i="21" s="1"/>
  <c r="J42" i="21"/>
  <c r="E42" i="21"/>
  <c r="J41" i="21"/>
  <c r="E41" i="21"/>
  <c r="E40" i="21"/>
  <c r="J40" i="21" s="1"/>
  <c r="E39" i="21"/>
  <c r="J39" i="21" s="1"/>
  <c r="E38" i="21"/>
  <c r="E37" i="21" s="1"/>
  <c r="E36" i="21" s="1"/>
  <c r="AX37" i="21"/>
  <c r="AX36" i="21" s="1"/>
  <c r="AU37" i="21"/>
  <c r="AU36" i="21" s="1"/>
  <c r="AT37" i="21"/>
  <c r="AT36" i="21" s="1"/>
  <c r="AQ37" i="21"/>
  <c r="AP37" i="21"/>
  <c r="AM37" i="21"/>
  <c r="AL37" i="21"/>
  <c r="AI37" i="21"/>
  <c r="AH37" i="21"/>
  <c r="AE37" i="21"/>
  <c r="AE36" i="21" s="1"/>
  <c r="AD37" i="21"/>
  <c r="AD36" i="21" s="1"/>
  <c r="AA37" i="21"/>
  <c r="AA36" i="21" s="1"/>
  <c r="Z37" i="21"/>
  <c r="Z36" i="21" s="1"/>
  <c r="W37" i="21"/>
  <c r="W36" i="21" s="1"/>
  <c r="V37" i="21"/>
  <c r="V36" i="21" s="1"/>
  <c r="S37" i="21"/>
  <c r="R37" i="21"/>
  <c r="O37" i="21"/>
  <c r="N37" i="21"/>
  <c r="K37" i="21"/>
  <c r="D37" i="21"/>
  <c r="AQ36" i="21"/>
  <c r="AP36" i="21"/>
  <c r="AI36" i="21"/>
  <c r="AH36" i="21"/>
  <c r="S36" i="21"/>
  <c r="R36" i="21"/>
  <c r="K36" i="21"/>
  <c r="D36" i="21"/>
  <c r="J32" i="21"/>
  <c r="E32" i="21"/>
  <c r="AX31" i="21"/>
  <c r="AU31" i="21"/>
  <c r="AT31" i="21"/>
  <c r="AT24" i="21" s="1"/>
  <c r="AQ31" i="21"/>
  <c r="AQ24" i="21" s="1"/>
  <c r="AP31" i="21"/>
  <c r="AM31" i="21"/>
  <c r="AL31" i="21"/>
  <c r="AI31" i="21"/>
  <c r="AH31" i="21"/>
  <c r="AE31" i="21"/>
  <c r="AD31" i="21"/>
  <c r="AD24" i="21" s="1"/>
  <c r="AA31" i="21"/>
  <c r="Z31" i="21"/>
  <c r="W31" i="21"/>
  <c r="V31" i="21"/>
  <c r="V24" i="21" s="1"/>
  <c r="S31" i="21"/>
  <c r="S24" i="21" s="1"/>
  <c r="R31" i="21"/>
  <c r="O31" i="21"/>
  <c r="N31" i="21"/>
  <c r="K31" i="21"/>
  <c r="E31" i="21"/>
  <c r="F30" i="21"/>
  <c r="E30" i="21"/>
  <c r="J30" i="21" s="1"/>
  <c r="F29" i="21"/>
  <c r="E29" i="21"/>
  <c r="J29" i="21" s="1"/>
  <c r="F28" i="21"/>
  <c r="J28" i="21" s="1"/>
  <c r="E28" i="21"/>
  <c r="J27" i="21"/>
  <c r="F27" i="21"/>
  <c r="E27" i="21"/>
  <c r="AX25" i="21"/>
  <c r="AU25" i="21"/>
  <c r="AU24" i="21" s="1"/>
  <c r="AT25" i="21"/>
  <c r="AQ25" i="21"/>
  <c r="AP25" i="21"/>
  <c r="AP24" i="21" s="1"/>
  <c r="AM25" i="21"/>
  <c r="AM24" i="21" s="1"/>
  <c r="AL25" i="21"/>
  <c r="AL24" i="21" s="1"/>
  <c r="AI25" i="21"/>
  <c r="AI24" i="21" s="1"/>
  <c r="AH25" i="21"/>
  <c r="AE25" i="21"/>
  <c r="AD25" i="21"/>
  <c r="AA25" i="21"/>
  <c r="Z25" i="21"/>
  <c r="W25" i="21"/>
  <c r="W24" i="21" s="1"/>
  <c r="V25" i="21"/>
  <c r="S25" i="21"/>
  <c r="R25" i="21"/>
  <c r="R24" i="21" s="1"/>
  <c r="O25" i="21"/>
  <c r="O24" i="21" s="1"/>
  <c r="N25" i="21"/>
  <c r="N24" i="21" s="1"/>
  <c r="K25" i="21"/>
  <c r="K24" i="21" s="1"/>
  <c r="D25" i="21"/>
  <c r="AX24" i="21"/>
  <c r="AH24" i="21"/>
  <c r="AE24" i="21"/>
  <c r="AA24" i="21"/>
  <c r="Z24" i="21"/>
  <c r="D24" i="21"/>
  <c r="F17" i="21"/>
  <c r="J17" i="21" s="1"/>
  <c r="E17" i="21"/>
  <c r="F16" i="21"/>
  <c r="E16" i="21"/>
  <c r="J16" i="21" s="1"/>
  <c r="AX15" i="21"/>
  <c r="AU15" i="21"/>
  <c r="AT15" i="21"/>
  <c r="AQ15" i="21"/>
  <c r="AP15" i="21"/>
  <c r="AP10" i="21" s="1"/>
  <c r="AM15" i="21"/>
  <c r="AM10" i="21" s="1"/>
  <c r="AL15" i="21"/>
  <c r="AI15" i="21"/>
  <c r="AI10" i="21" s="1"/>
  <c r="AH15" i="21"/>
  <c r="AE15" i="21"/>
  <c r="AD15" i="21"/>
  <c r="AA15" i="21"/>
  <c r="Z15" i="21"/>
  <c r="W15" i="21"/>
  <c r="V15" i="21"/>
  <c r="S15" i="21"/>
  <c r="O15" i="21"/>
  <c r="O10" i="21" s="1"/>
  <c r="N15" i="21"/>
  <c r="K15" i="21"/>
  <c r="E15" i="21"/>
  <c r="J14" i="21"/>
  <c r="F14" i="21"/>
  <c r="E14" i="21"/>
  <c r="J13" i="21"/>
  <c r="F13" i="21"/>
  <c r="E13" i="21"/>
  <c r="F12" i="21"/>
  <c r="E12" i="21"/>
  <c r="E11" i="21" s="1"/>
  <c r="E10" i="21" s="1"/>
  <c r="AX11" i="21"/>
  <c r="AX10" i="21" s="1"/>
  <c r="AU11" i="21"/>
  <c r="AT11" i="21"/>
  <c r="AQ11" i="21"/>
  <c r="AP11" i="21"/>
  <c r="AM11" i="21"/>
  <c r="AL11" i="21"/>
  <c r="AL10" i="21" s="1"/>
  <c r="AI11" i="21"/>
  <c r="AH11" i="21"/>
  <c r="AE11" i="21"/>
  <c r="AD11" i="21"/>
  <c r="AD10" i="21" s="1"/>
  <c r="AA11" i="21"/>
  <c r="AA10" i="21" s="1"/>
  <c r="Z11" i="21"/>
  <c r="Z10" i="21" s="1"/>
  <c r="W11" i="21"/>
  <c r="V11" i="21"/>
  <c r="S11" i="21"/>
  <c r="R11" i="21"/>
  <c r="O11" i="21"/>
  <c r="N11" i="21"/>
  <c r="N10" i="21" s="1"/>
  <c r="K11" i="21"/>
  <c r="D11" i="21"/>
  <c r="AU10" i="21"/>
  <c r="AT10" i="21"/>
  <c r="AQ10" i="21"/>
  <c r="AH10" i="21"/>
  <c r="AE10" i="21"/>
  <c r="W10" i="21"/>
  <c r="V10" i="21"/>
  <c r="S10" i="21"/>
  <c r="R10" i="21"/>
  <c r="K10" i="21"/>
  <c r="D10" i="21"/>
  <c r="AL36" i="21" l="1"/>
  <c r="AM36" i="21"/>
  <c r="E25" i="21"/>
  <c r="E24" i="21" s="1"/>
  <c r="J60" i="21"/>
  <c r="J12" i="21"/>
  <c r="J38" i="21"/>
  <c r="R11" i="20"/>
  <c r="D53" i="20" l="1"/>
  <c r="AT53" i="20"/>
  <c r="E68" i="20"/>
  <c r="J68" i="20" s="1"/>
  <c r="E66" i="20"/>
  <c r="J66" i="20" s="1"/>
  <c r="AX53" i="20" l="1"/>
  <c r="AU53" i="20"/>
  <c r="AQ53" i="20"/>
  <c r="AX37" i="20"/>
  <c r="AU37" i="20"/>
  <c r="AT37" i="20"/>
  <c r="AQ37" i="20"/>
  <c r="AU36" i="20"/>
  <c r="AU29" i="7" s="1"/>
  <c r="AU30" i="7" s="1"/>
  <c r="AQ36" i="20"/>
  <c r="AQ29" i="7" s="1"/>
  <c r="AQ30" i="7" s="1"/>
  <c r="AX31" i="20"/>
  <c r="AX24" i="20" s="1"/>
  <c r="AU31" i="20"/>
  <c r="AU24" i="20" s="1"/>
  <c r="AU19" i="7" s="1"/>
  <c r="AT31" i="20"/>
  <c r="AT24" i="20" s="1"/>
  <c r="AQ31" i="20"/>
  <c r="AX25" i="20"/>
  <c r="AU25" i="20"/>
  <c r="AT25" i="20"/>
  <c r="AQ25" i="20"/>
  <c r="AX15" i="20"/>
  <c r="AU15" i="20"/>
  <c r="AT15" i="20"/>
  <c r="AQ15" i="20"/>
  <c r="AQ10" i="20" s="1"/>
  <c r="AQ12" i="7" s="1"/>
  <c r="AX11" i="20"/>
  <c r="AU11" i="20"/>
  <c r="AT11" i="20"/>
  <c r="AQ11" i="20"/>
  <c r="AT10" i="20" l="1"/>
  <c r="AU10" i="20"/>
  <c r="AU12" i="7" s="1"/>
  <c r="AX10" i="20"/>
  <c r="AX36" i="20"/>
  <c r="AX29" i="7" s="1"/>
  <c r="AQ24" i="20"/>
  <c r="AQ19" i="7" s="1"/>
  <c r="AT36" i="20"/>
  <c r="AT29" i="7" s="1"/>
  <c r="AX30" i="7" l="1"/>
  <c r="AT30" i="7"/>
  <c r="AX22" i="7"/>
  <c r="AU22" i="7"/>
  <c r="AT22" i="7"/>
  <c r="AQ22" i="7"/>
  <c r="AX19" i="7"/>
  <c r="AT19" i="7"/>
  <c r="AX15" i="7"/>
  <c r="AU15" i="7"/>
  <c r="AT15" i="7"/>
  <c r="AQ15" i="7"/>
  <c r="AQ20" i="7" s="1"/>
  <c r="AX12" i="7"/>
  <c r="AT12" i="7"/>
  <c r="AX7" i="7"/>
  <c r="AU7" i="7"/>
  <c r="AU13" i="7" s="1"/>
  <c r="AT7" i="7"/>
  <c r="AQ7" i="7"/>
  <c r="BB25" i="19"/>
  <c r="AX13" i="7" l="1"/>
  <c r="AT13" i="7"/>
  <c r="AT20" i="7"/>
  <c r="AT34" i="7" s="1"/>
  <c r="AX20" i="7"/>
  <c r="AQ13" i="7"/>
  <c r="AQ34" i="7" s="1"/>
  <c r="AU20" i="7"/>
  <c r="AU34" i="7" s="1"/>
  <c r="AX34" i="7" l="1"/>
  <c r="D11" i="20"/>
  <c r="N11" i="20"/>
  <c r="F14" i="20"/>
  <c r="E14" i="20"/>
  <c r="F36" i="7"/>
  <c r="E36" i="7"/>
  <c r="J36" i="7" s="1"/>
  <c r="F9" i="7"/>
  <c r="E9" i="7"/>
  <c r="J14" i="20" l="1"/>
  <c r="J9" i="7"/>
  <c r="F13" i="20"/>
  <c r="E13" i="20"/>
  <c r="J13" i="20" l="1"/>
  <c r="R37" i="20" l="1"/>
  <c r="N15" i="20"/>
  <c r="K15" i="20"/>
  <c r="E60" i="20"/>
  <c r="E62" i="20"/>
  <c r="D22" i="7"/>
  <c r="F27" i="7"/>
  <c r="F28" i="7"/>
  <c r="E24" i="7"/>
  <c r="E25" i="7"/>
  <c r="E26" i="7"/>
  <c r="E27" i="7"/>
  <c r="E28" i="7"/>
  <c r="J26" i="7" l="1"/>
  <c r="J27" i="7"/>
  <c r="J24" i="7"/>
  <c r="J28" i="7"/>
  <c r="J25" i="7"/>
  <c r="J60" i="20"/>
  <c r="J62" i="20"/>
  <c r="D15" i="7"/>
  <c r="AP7" i="7"/>
  <c r="AM7" i="7"/>
  <c r="AL7" i="7"/>
  <c r="AI7" i="7"/>
  <c r="AH7" i="7"/>
  <c r="AE7" i="7"/>
  <c r="AD7" i="7"/>
  <c r="AA7" i="7"/>
  <c r="Z7" i="7"/>
  <c r="W7" i="7"/>
  <c r="V7" i="7"/>
  <c r="S7" i="7"/>
  <c r="R7" i="7"/>
  <c r="O7" i="7"/>
  <c r="K31" i="20"/>
  <c r="N25" i="20"/>
  <c r="K25" i="20"/>
  <c r="V25" i="20"/>
  <c r="AP25" i="20"/>
  <c r="AM25" i="20"/>
  <c r="AL25" i="20"/>
  <c r="AI25" i="20"/>
  <c r="AH25" i="20"/>
  <c r="AE25" i="20"/>
  <c r="AD25" i="20"/>
  <c r="AA25" i="20"/>
  <c r="Z25" i="20"/>
  <c r="W25" i="20"/>
  <c r="S25" i="20"/>
  <c r="R25" i="20"/>
  <c r="O25" i="20"/>
  <c r="E15" i="20"/>
  <c r="D25" i="20"/>
  <c r="D24" i="20" s="1"/>
  <c r="D19" i="7" s="1"/>
  <c r="F30" i="20"/>
  <c r="E30" i="20"/>
  <c r="F29" i="20"/>
  <c r="E29" i="20"/>
  <c r="F28" i="20"/>
  <c r="E28" i="20"/>
  <c r="F27" i="20"/>
  <c r="E27" i="20"/>
  <c r="O15" i="7"/>
  <c r="K15" i="7"/>
  <c r="S15" i="20"/>
  <c r="V15" i="20"/>
  <c r="F17" i="20"/>
  <c r="E17" i="20"/>
  <c r="AM11" i="20"/>
  <c r="AI11" i="20"/>
  <c r="AE11" i="20"/>
  <c r="AA11" i="20"/>
  <c r="W11" i="20"/>
  <c r="S11" i="20"/>
  <c r="O11" i="20"/>
  <c r="K11" i="20"/>
  <c r="AP11" i="20"/>
  <c r="AL11" i="20"/>
  <c r="AH11" i="20"/>
  <c r="AD11" i="20"/>
  <c r="Z11" i="20"/>
  <c r="V11" i="20"/>
  <c r="F12" i="20"/>
  <c r="E12" i="20"/>
  <c r="F11" i="7"/>
  <c r="F16" i="20"/>
  <c r="BB22" i="19"/>
  <c r="E25" i="20" l="1"/>
  <c r="E24" i="20" s="1"/>
  <c r="K24" i="20"/>
  <c r="K19" i="7" s="1"/>
  <c r="K20" i="7" s="1"/>
  <c r="E11" i="20"/>
  <c r="J30" i="20"/>
  <c r="J17" i="20"/>
  <c r="J28" i="20"/>
  <c r="J27" i="20"/>
  <c r="J29" i="20"/>
  <c r="J12" i="20"/>
  <c r="BH27" i="19"/>
  <c r="BG27" i="19"/>
  <c r="BF27" i="19"/>
  <c r="BE27" i="19"/>
  <c r="BD27" i="19"/>
  <c r="BC27" i="19"/>
  <c r="BB26" i="19"/>
  <c r="BB24" i="19"/>
  <c r="BB23" i="19"/>
  <c r="BB27" i="19" l="1"/>
  <c r="D37" i="20" l="1"/>
  <c r="AE37" i="20" l="1"/>
  <c r="AH37" i="20"/>
  <c r="E32" i="20"/>
  <c r="J32" i="20" l="1"/>
  <c r="D20" i="7"/>
  <c r="R31" i="20"/>
  <c r="R24" i="20" s="1"/>
  <c r="R19" i="7" s="1"/>
  <c r="O31" i="20"/>
  <c r="O24" i="20" s="1"/>
  <c r="O19" i="7" s="1"/>
  <c r="O20" i="7" s="1"/>
  <c r="S31" i="20"/>
  <c r="S24" i="20" s="1"/>
  <c r="S19" i="7" s="1"/>
  <c r="E11" i="7"/>
  <c r="J11" i="7" s="1"/>
  <c r="E39" i="20" l="1"/>
  <c r="J39" i="20" l="1"/>
  <c r="Z53" i="20"/>
  <c r="E47" i="20" l="1"/>
  <c r="E40" i="20"/>
  <c r="Z37" i="20"/>
  <c r="Z36" i="20" s="1"/>
  <c r="Z29" i="7" s="1"/>
  <c r="AP15" i="7"/>
  <c r="AL15" i="7"/>
  <c r="AH15" i="7"/>
  <c r="AD15" i="7"/>
  <c r="Z15" i="7"/>
  <c r="V15" i="7"/>
  <c r="R15" i="7"/>
  <c r="R20" i="7" s="1"/>
  <c r="AM15" i="7"/>
  <c r="AI15" i="7"/>
  <c r="AE15" i="7"/>
  <c r="AA15" i="7"/>
  <c r="W15" i="7"/>
  <c r="S15" i="7"/>
  <c r="S20" i="7" s="1"/>
  <c r="N15" i="7"/>
  <c r="E32" i="7"/>
  <c r="E31" i="7"/>
  <c r="H13" i="7"/>
  <c r="N7" i="7"/>
  <c r="K7" i="7"/>
  <c r="AP22" i="7"/>
  <c r="AM22" i="7"/>
  <c r="AL22" i="7"/>
  <c r="AI22" i="7"/>
  <c r="AH22" i="7"/>
  <c r="AE22" i="7"/>
  <c r="AD22" i="7"/>
  <c r="AA22" i="7"/>
  <c r="Z22" i="7"/>
  <c r="W22" i="7"/>
  <c r="V22" i="7"/>
  <c r="S22" i="7"/>
  <c r="R22" i="7"/>
  <c r="O22" i="7"/>
  <c r="N22" i="7"/>
  <c r="K22" i="7"/>
  <c r="AP31" i="20"/>
  <c r="AP24" i="20" s="1"/>
  <c r="AP19" i="7" s="1"/>
  <c r="AM31" i="20"/>
  <c r="AM24" i="20" s="1"/>
  <c r="AM19" i="7" s="1"/>
  <c r="AL31" i="20"/>
  <c r="AL24" i="20" s="1"/>
  <c r="AL19" i="7" s="1"/>
  <c r="AI31" i="20"/>
  <c r="AI24" i="20" s="1"/>
  <c r="AI19" i="7" s="1"/>
  <c r="AH31" i="20"/>
  <c r="AH24" i="20" s="1"/>
  <c r="AH19" i="7" s="1"/>
  <c r="AE31" i="20"/>
  <c r="AE24" i="20" s="1"/>
  <c r="AE19" i="7" s="1"/>
  <c r="AD31" i="20"/>
  <c r="AD24" i="20" s="1"/>
  <c r="AD19" i="7" s="1"/>
  <c r="AA31" i="20"/>
  <c r="AA24" i="20" s="1"/>
  <c r="AA19" i="7" s="1"/>
  <c r="Z31" i="20"/>
  <c r="Z24" i="20" s="1"/>
  <c r="Z19" i="7" s="1"/>
  <c r="W31" i="20"/>
  <c r="W24" i="20" s="1"/>
  <c r="W19" i="7" s="1"/>
  <c r="V31" i="20"/>
  <c r="V24" i="20" s="1"/>
  <c r="V19" i="7" s="1"/>
  <c r="N31" i="20"/>
  <c r="N24" i="20" s="1"/>
  <c r="N19" i="7" s="1"/>
  <c r="AM15" i="20"/>
  <c r="AP15" i="20"/>
  <c r="AL15" i="20"/>
  <c r="AI15" i="20"/>
  <c r="AH15" i="20"/>
  <c r="AE15" i="20"/>
  <c r="AA15" i="20"/>
  <c r="AA10" i="20" s="1"/>
  <c r="AA12" i="7" s="1"/>
  <c r="AA13" i="7" s="1"/>
  <c r="W15" i="20"/>
  <c r="AD15" i="20"/>
  <c r="Z15" i="20"/>
  <c r="AH20" i="7" l="1"/>
  <c r="AA20" i="7"/>
  <c r="N20" i="7"/>
  <c r="AE20" i="7"/>
  <c r="V20" i="7"/>
  <c r="AL20" i="7"/>
  <c r="AI20" i="7"/>
  <c r="Z20" i="7"/>
  <c r="AP20" i="7"/>
  <c r="W20" i="7"/>
  <c r="AM20" i="7"/>
  <c r="AD20" i="7"/>
  <c r="D7" i="7"/>
  <c r="AM10" i="20"/>
  <c r="AM12" i="7" s="1"/>
  <c r="AM13" i="7" s="1"/>
  <c r="AD10" i="20"/>
  <c r="AD12" i="7" s="1"/>
  <c r="AD13" i="7" s="1"/>
  <c r="J47" i="20"/>
  <c r="AI10" i="20"/>
  <c r="AI12" i="7" s="1"/>
  <c r="AI13" i="7" s="1"/>
  <c r="AL10" i="20"/>
  <c r="AL12" i="7" s="1"/>
  <c r="AL13" i="7" s="1"/>
  <c r="W10" i="20"/>
  <c r="W12" i="7" s="1"/>
  <c r="W13" i="7" s="1"/>
  <c r="AE10" i="20"/>
  <c r="AE12" i="7" s="1"/>
  <c r="AE13" i="7" s="1"/>
  <c r="G13" i="7"/>
  <c r="AH10" i="20"/>
  <c r="AH12" i="7" s="1"/>
  <c r="AH13" i="7" s="1"/>
  <c r="Z10" i="20"/>
  <c r="Z12" i="7" s="1"/>
  <c r="Z13" i="7" s="1"/>
  <c r="AP10" i="20"/>
  <c r="AP12" i="7" s="1"/>
  <c r="AP13" i="7" s="1"/>
  <c r="J40" i="20"/>
  <c r="V10" i="20"/>
  <c r="V12" i="7" s="1"/>
  <c r="V13" i="7" s="1"/>
  <c r="S10" i="20"/>
  <c r="S12" i="7" s="1"/>
  <c r="S13" i="7" s="1"/>
  <c r="R10" i="20"/>
  <c r="R12" i="7" s="1"/>
  <c r="R13" i="7" s="1"/>
  <c r="O15" i="20"/>
  <c r="O10" i="20" s="1"/>
  <c r="O12" i="7" s="1"/>
  <c r="O13" i="7" s="1"/>
  <c r="AP37" i="20"/>
  <c r="AL37" i="20"/>
  <c r="AD37" i="20"/>
  <c r="V37" i="20"/>
  <c r="AM37" i="20"/>
  <c r="AI37" i="20"/>
  <c r="AA37" i="20"/>
  <c r="W37" i="20"/>
  <c r="S37" i="20"/>
  <c r="O37" i="20"/>
  <c r="N37" i="20"/>
  <c r="K37" i="20"/>
  <c r="D36" i="20"/>
  <c r="D29" i="7" s="1"/>
  <c r="AD53" i="20"/>
  <c r="V53" i="20"/>
  <c r="AA53" i="20"/>
  <c r="W53" i="20"/>
  <c r="S53" i="20"/>
  <c r="R53" i="20"/>
  <c r="O53" i="20"/>
  <c r="N53" i="20"/>
  <c r="K53" i="20"/>
  <c r="AE53" i="20"/>
  <c r="AI53" i="20"/>
  <c r="AM53" i="20"/>
  <c r="AH53" i="20"/>
  <c r="AL53" i="20"/>
  <c r="AP53" i="20"/>
  <c r="K10" i="20" l="1"/>
  <c r="K12" i="7" s="1"/>
  <c r="K13" i="7" s="1"/>
  <c r="N10" i="20"/>
  <c r="N12" i="7" s="1"/>
  <c r="N13" i="7" s="1"/>
  <c r="AD36" i="20"/>
  <c r="N36" i="20"/>
  <c r="N29" i="7" s="1"/>
  <c r="N30" i="7" s="1"/>
  <c r="S36" i="20"/>
  <c r="S29" i="7" s="1"/>
  <c r="S30" i="7" s="1"/>
  <c r="S34" i="7" s="1"/>
  <c r="AP36" i="20"/>
  <c r="AP29" i="7" s="1"/>
  <c r="AP30" i="7" s="1"/>
  <c r="R36" i="20"/>
  <c r="R29" i="7" s="1"/>
  <c r="R30" i="7" s="1"/>
  <c r="V36" i="20"/>
  <c r="AI36" i="20"/>
  <c r="AI29" i="7" s="1"/>
  <c r="AI30" i="7" s="1"/>
  <c r="AI34" i="7" s="1"/>
  <c r="O36" i="20"/>
  <c r="O29" i="7" s="1"/>
  <c r="O30" i="7" s="1"/>
  <c r="O34" i="7" s="1"/>
  <c r="W36" i="20"/>
  <c r="W29" i="7" s="1"/>
  <c r="W30" i="7" s="1"/>
  <c r="W34" i="7" s="1"/>
  <c r="AM36" i="20"/>
  <c r="Z30" i="7"/>
  <c r="AH36" i="20"/>
  <c r="AL36" i="20"/>
  <c r="AA36" i="20"/>
  <c r="AE36" i="20"/>
  <c r="K36" i="20"/>
  <c r="D12" i="7" l="1"/>
  <c r="N34" i="7"/>
  <c r="AM29" i="7"/>
  <c r="AM30" i="7" s="1"/>
  <c r="AM34" i="7" s="1"/>
  <c r="V29" i="7"/>
  <c r="V30" i="7" s="1"/>
  <c r="AE29" i="7"/>
  <c r="AE30" i="7" s="1"/>
  <c r="AE34" i="7" s="1"/>
  <c r="AA29" i="7"/>
  <c r="AA30" i="7" s="1"/>
  <c r="AA34" i="7" s="1"/>
  <c r="AL29" i="7"/>
  <c r="AL30" i="7" s="1"/>
  <c r="AD29" i="7"/>
  <c r="AD30" i="7" s="1"/>
  <c r="K29" i="7"/>
  <c r="K30" i="7" s="1"/>
  <c r="K34" i="7" s="1"/>
  <c r="AH29" i="7"/>
  <c r="AH30" i="7" s="1"/>
  <c r="E56" i="20"/>
  <c r="E58" i="20"/>
  <c r="E64" i="20"/>
  <c r="E54" i="20"/>
  <c r="E41" i="20"/>
  <c r="E42" i="20"/>
  <c r="E43" i="20"/>
  <c r="E44" i="20"/>
  <c r="E45" i="20"/>
  <c r="E46" i="20"/>
  <c r="E48" i="20"/>
  <c r="E49" i="20"/>
  <c r="E50" i="20"/>
  <c r="E51" i="20"/>
  <c r="E52" i="20"/>
  <c r="E38" i="20"/>
  <c r="E37" i="20" l="1"/>
  <c r="E53" i="20"/>
  <c r="E31" i="20"/>
  <c r="J58" i="20"/>
  <c r="J41" i="20"/>
  <c r="J54" i="20"/>
  <c r="J38" i="20"/>
  <c r="J56" i="20"/>
  <c r="J50" i="20"/>
  <c r="J43" i="20"/>
  <c r="J42" i="20"/>
  <c r="J51" i="20"/>
  <c r="J49" i="20"/>
  <c r="J44" i="20"/>
  <c r="J46" i="20"/>
  <c r="J52" i="20"/>
  <c r="J45" i="20"/>
  <c r="J48" i="20"/>
  <c r="J64" i="20"/>
  <c r="E36" i="20" l="1"/>
  <c r="E29" i="7" s="1"/>
  <c r="D30" i="7" l="1"/>
  <c r="Z34" i="7" l="1"/>
  <c r="AH34" i="7"/>
  <c r="AP34" i="7"/>
  <c r="H33" i="7" l="1"/>
  <c r="H34" i="7"/>
  <c r="G33" i="7"/>
  <c r="G34" i="7"/>
  <c r="AD34" i="7"/>
  <c r="V34" i="7"/>
  <c r="AL34" i="7"/>
  <c r="F23" i="7"/>
  <c r="E23" i="7"/>
  <c r="F18" i="7"/>
  <c r="E18" i="7"/>
  <c r="F17" i="7"/>
  <c r="E17" i="7"/>
  <c r="F16" i="7"/>
  <c r="E16" i="7"/>
  <c r="J18" i="7" l="1"/>
  <c r="J16" i="7"/>
  <c r="J17" i="7"/>
  <c r="J23" i="7"/>
  <c r="E30" i="7" l="1"/>
  <c r="E22" i="7"/>
  <c r="E20" i="7"/>
  <c r="E19" i="7"/>
  <c r="E15" i="7"/>
  <c r="R34" i="7" l="1"/>
  <c r="D34" i="7" s="1"/>
  <c r="F10" i="7"/>
  <c r="E10" i="7"/>
  <c r="E8" i="7"/>
  <c r="F8" i="7" l="1"/>
  <c r="I13" i="7"/>
  <c r="E7" i="7"/>
  <c r="D13" i="7"/>
  <c r="D33" i="7" s="1"/>
  <c r="J10" i="7"/>
  <c r="E12" i="7"/>
  <c r="F13" i="7" l="1"/>
  <c r="J8" i="7"/>
  <c r="I33" i="7"/>
  <c r="I34" i="7"/>
  <c r="E13" i="7"/>
  <c r="J13" i="7" l="1"/>
  <c r="J34" i="7" s="1"/>
  <c r="F33" i="7"/>
  <c r="F34" i="7"/>
  <c r="E33" i="7"/>
  <c r="E34" i="7"/>
  <c r="J33" i="7" l="1"/>
  <c r="E10" i="20"/>
  <c r="D10" i="20"/>
  <c r="E16" i="20"/>
  <c r="J16" i="20" s="1"/>
</calcChain>
</file>

<file path=xl/sharedStrings.xml><?xml version="1.0" encoding="utf-8"?>
<sst xmlns="http://schemas.openxmlformats.org/spreadsheetml/2006/main" count="1555" uniqueCount="406">
  <si>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</si>
  <si>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</si>
  <si>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</si>
  <si>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</si>
  <si>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</si>
  <si>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</si>
  <si>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</si>
  <si>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</si>
  <si>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</si>
  <si>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</si>
  <si>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</si>
  <si>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</si>
  <si>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</si>
  <si>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</si>
  <si>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</si>
  <si>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</si>
  <si>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</si>
  <si>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</si>
  <si>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</si>
  <si>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</si>
  <si>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</si>
  <si>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</si>
  <si>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</si>
  <si>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</si>
  <si>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</si>
  <si>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</si>
  <si>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</si>
  <si>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</si>
  <si>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</si>
  <si>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</si>
  <si>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</si>
  <si>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</si>
  <si>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</si>
  <si>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Х</t>
  </si>
  <si>
    <t>//</t>
  </si>
  <si>
    <t xml:space="preserve">//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</si>
  <si>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</si>
  <si>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ВР</t>
  </si>
  <si>
    <t>ОБОЗНАЧЕНИЯ:</t>
  </si>
  <si>
    <t>Р</t>
  </si>
  <si>
    <t>КТ</t>
  </si>
  <si>
    <t>РЯ</t>
  </si>
  <si>
    <t>ИЯ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</si>
  <si>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</si>
  <si>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</si>
  <si>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</si>
  <si>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</si>
  <si>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</si>
  <si>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</si>
  <si>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</si>
  <si>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</si>
  <si>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</si>
  <si>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</si>
  <si>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</si>
  <si>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</si>
  <si>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</si>
  <si>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</si>
  <si>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</si>
  <si>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</si>
  <si>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</si>
  <si>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</si>
  <si>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</si>
  <si>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</si>
  <si>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</si>
  <si>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</si>
  <si>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ОКУТУУНУН  ФОРМАСЫ/ ФОРМА ОБУЧЕНИЯ / FORM OF STUDY:</t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</si>
  <si>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</si>
  <si>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</si>
  <si>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r>
      <t>БКИ аткаруу/</t>
    </r>
    <r>
      <rPr>
        <b/>
        <sz val="9"/>
        <rFont val="Times New Roman"/>
        <family val="1"/>
        <charset val="204"/>
      </rPr>
      <t xml:space="preserve">Выполнение ВКР </t>
    </r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</si>
  <si>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</si>
  <si>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</si>
  <si>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</si>
  <si>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</si>
  <si>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</si>
  <si>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r>
      <t xml:space="preserve">Бакалавр даярдоо / </t>
    </r>
    <r>
      <rPr>
        <b/>
        <sz val="12"/>
        <rFont val="Times New Roman"/>
        <family val="1"/>
        <charset val="204"/>
      </rPr>
      <t xml:space="preserve">Подготовки бакалавра </t>
    </r>
    <r>
      <rPr>
        <b/>
        <sz val="11"/>
        <rFont val="Times New Roman"/>
        <family val="1"/>
        <charset val="204"/>
      </rPr>
      <t xml:space="preserve"> / Working bachelor's study curriculum</t>
    </r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</si>
  <si>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</si>
  <si>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</si>
  <si>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</si>
  <si>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 xml:space="preserve">/Execution of FQW 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</si>
  <si>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</si>
  <si>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</si>
  <si>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теор.окутуу /теорет.обучение/ theoretical education</t>
  </si>
  <si>
    <t xml:space="preserve">БКИ аткаруу /выполнение ВКР/ execution of FQW 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</si>
  <si>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</si>
  <si>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</si>
  <si>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</si>
  <si>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</si>
  <si>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</si>
  <si>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</si>
  <si>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</si>
  <si>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</si>
  <si>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Окутуунун 3-жылы/ 3-й год обучения/ 3rd year of study</t>
  </si>
  <si>
    <t>Окутуунун 4-жылы/ 4-й год обучения/ 4th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</si>
  <si>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</si>
  <si>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</si>
  <si>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</si>
  <si>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</si>
  <si>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</si>
  <si>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</si>
  <si>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</si>
  <si>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</si>
  <si>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Семестрлер боюнча отчет/ Отчет по семестрам/ Semester's report</t>
  </si>
  <si>
    <t>сынак/экзамен/exam</t>
  </si>
  <si>
    <t>зачет/credits-zachet</t>
  </si>
  <si>
    <t xml:space="preserve">КИ,КД/КР, КП/CW, CP </t>
  </si>
  <si>
    <t>ГУМАНИТАРДЫК, СОЦИАЛДЫК ЖАНА ЭКОНОМИКАЛЫК ЦИКЛ / ГУМАНИТАРНЫЙ, СОЦИАЛЬНЫЙ И ЭКОНОМИЧЕСКИЙ ЦИКЛ / HUMANITARIAN, SOCIAL AND ECONOMIC CYCLE</t>
  </si>
  <si>
    <t xml:space="preserve">ВАРИАТИВДҮҮ БӨЛҮК / ВАРИАТИВНАЯ ЧАСТЬ / VARIABLE PART: </t>
  </si>
  <si>
    <t>МАТЕМАТИКАЛЫК ЖАНА ТАБИГЫЙ-ИЛИМИЙ ЦИКЛ / МАТЕМАТИЧЕСКИЙ И ЕСТЕСТВЕННО-НАУЧНЫЙ ЦИКЛ/MATHEMATICAL AND NATURAL SCIENCE CYCLE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</si>
  <si>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</si>
  <si>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</si>
  <si>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</si>
  <si>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</si>
  <si>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</si>
  <si>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Бакалавр / Bachelor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</si>
  <si>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</si>
  <si>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</si>
  <si>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</si>
  <si>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Б1.1.1</t>
  </si>
  <si>
    <t>Б1.1.2</t>
  </si>
  <si>
    <t>Б1.1.3</t>
  </si>
  <si>
    <t>Цикл Б1.1 боюнча жыйынтыгы /Итого по циклу Б1.1/Total cycle Б1.1</t>
  </si>
  <si>
    <t>Б1.2.</t>
  </si>
  <si>
    <t>Б1.2.1</t>
  </si>
  <si>
    <t>Б1.2.2</t>
  </si>
  <si>
    <t>Б1.2.3</t>
  </si>
  <si>
    <t>Цикл Б1.2 боюнча жыйынтыгы /Итого по циклу Б1.2/Total cycle Б1.2</t>
  </si>
  <si>
    <t>Б1.3.</t>
  </si>
  <si>
    <t>Б1.3.1</t>
  </si>
  <si>
    <t>Цикл Б1.3 боюнча жыйынтыгы /Итого по циклу Б1.3/Total cycle Б1.3</t>
  </si>
  <si>
    <t>Блок 2.</t>
  </si>
  <si>
    <t>Блок 3.</t>
  </si>
  <si>
    <t>Б1.1.В1</t>
  </si>
  <si>
    <t>Б1.2.В1</t>
  </si>
  <si>
    <t>Б1.3.П1</t>
  </si>
  <si>
    <t>Б1.3.В1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</si>
  <si>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</si>
  <si>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</si>
  <si>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</si>
  <si>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</si>
  <si>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</si>
  <si>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Бүтүрүүчү квалификациялык ишти даярдоо жана коргоо /Подготовка и защита выпускной квалификационной работы/Preparation and defence of final qualifying work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</si>
  <si>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 Практические/ Practical</t>
    </r>
  </si>
  <si>
    <r>
      <rPr>
        <b/>
        <sz val="12"/>
        <rFont val="Times New Roman"/>
        <family val="1"/>
        <charset val="204"/>
      </rPr>
      <t xml:space="preserve">КС/ОС/AS </t>
    </r>
    <r>
      <rPr>
        <sz val="12"/>
        <rFont val="Times New Roman"/>
        <family val="1"/>
        <charset val="204"/>
      </rPr>
      <t xml:space="preserve">- Күзгү семестр/Осенний семестр/Autumn semester,  </t>
    </r>
    <r>
      <rPr>
        <b/>
        <sz val="12"/>
        <rFont val="Times New Roman"/>
        <family val="1"/>
        <charset val="204"/>
      </rPr>
      <t>ЖС/ВС/SS</t>
    </r>
    <r>
      <rPr>
        <sz val="12"/>
        <rFont val="Times New Roman"/>
        <family val="1"/>
        <charset val="204"/>
      </rPr>
      <t xml:space="preserve">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</si>
  <si>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</t>
    </r>
  </si>
  <si>
    <t>Б1.1.В2</t>
  </si>
  <si>
    <t>Б1.3.В2</t>
  </si>
  <si>
    <t>Б1.3.В3</t>
  </si>
  <si>
    <t>Б1.3.В4</t>
  </si>
  <si>
    <t>Б1.3.В5</t>
  </si>
  <si>
    <t>Б1.3.В6</t>
  </si>
  <si>
    <t>Б1.3.В7</t>
  </si>
  <si>
    <t>Б1.3.В8</t>
  </si>
  <si>
    <t>Б1.2.В2</t>
  </si>
  <si>
    <t>Б1.3.П2</t>
  </si>
  <si>
    <t>Б1.3.П3</t>
  </si>
  <si>
    <t>Б1.3.П4</t>
  </si>
  <si>
    <t>Б1.3.П5</t>
  </si>
  <si>
    <t>Б1.3.П6</t>
  </si>
  <si>
    <t>Б1.3.П7</t>
  </si>
  <si>
    <t>Б1.3.П8</t>
  </si>
  <si>
    <t>Б1.3.П9</t>
  </si>
  <si>
    <t>Б1.3.П10</t>
  </si>
  <si>
    <t>Б1.3.П11</t>
  </si>
  <si>
    <t>Б1.3.П12</t>
  </si>
  <si>
    <t>Б1.3.П13</t>
  </si>
  <si>
    <t>Б1.3.П14</t>
  </si>
  <si>
    <t>Б1.3.П15</t>
  </si>
  <si>
    <t>Блок 1.</t>
  </si>
  <si>
    <r>
      <t xml:space="preserve">Квалификация алдындагы практика / </t>
    </r>
    <r>
      <rPr>
        <b/>
        <sz val="14"/>
        <rFont val="Times New Roman"/>
        <family val="1"/>
        <charset val="204"/>
      </rPr>
      <t xml:space="preserve">Предквалификационная практика </t>
    </r>
    <r>
      <rPr>
        <sz val="14"/>
        <rFont val="Times New Roman"/>
        <family val="1"/>
        <charset val="204"/>
      </rPr>
      <t>/ Prequalification practice</t>
    </r>
  </si>
  <si>
    <r>
      <t xml:space="preserve">Бүтүрүүчү квалификациялык ишти коргоо / </t>
    </r>
    <r>
      <rPr>
        <b/>
        <sz val="14"/>
        <rFont val="Times New Roman"/>
        <family val="1"/>
        <charset val="204"/>
      </rPr>
      <t>Защита выпускной квалификационной работы</t>
    </r>
    <r>
      <rPr>
        <sz val="14"/>
        <rFont val="Times New Roman"/>
        <family val="1"/>
        <charset val="204"/>
      </rPr>
      <t xml:space="preserve"> / Protection of final qualifying work</t>
    </r>
  </si>
  <si>
    <t>ОУКтун төрайымы / Председатель УМК /</t>
  </si>
  <si>
    <r>
      <t xml:space="preserve">Жумушчу окуу планы кафедранын 20___-ж. "______" жыйынында каралды, протокол №_______ / </t>
    </r>
    <r>
      <rPr>
        <b/>
        <sz val="14"/>
        <rFont val="Times New Roman"/>
        <family val="1"/>
        <charset val="204"/>
      </rPr>
      <t>Рабочий учебный  план  рассмотрен  на  заседании  кафедры, протокол №____от "_______" 20___г.</t>
    </r>
    <r>
      <rPr>
        <sz val="14"/>
        <rFont val="Times New Roman"/>
        <family val="1"/>
        <charset val="204"/>
      </rPr>
      <t xml:space="preserve"> / The curriculum considered at a meeting of the Department, protocol №______ from "_______" 20___ y.</t>
    </r>
  </si>
  <si>
    <t>БАГЫТ / НАПРАВЛЕНИЕ / MAJOR:</t>
  </si>
  <si>
    <t>БАЗАЛЫК БӨЛҮК / БАЗОВАЯ ЧАСТЬ / BASIC  PART</t>
  </si>
  <si>
    <r>
      <t xml:space="preserve">Кыргызстандын тарыхы / </t>
    </r>
    <r>
      <rPr>
        <b/>
        <sz val="16"/>
        <rFont val="Times New Roman"/>
        <family val="1"/>
        <charset val="204"/>
      </rPr>
      <t>История Кыргызстана</t>
    </r>
    <r>
      <rPr>
        <sz val="16"/>
        <rFont val="Times New Roman"/>
        <family val="1"/>
        <charset val="204"/>
      </rPr>
      <t>/ History of Kyrgyzstan</t>
    </r>
  </si>
  <si>
    <r>
      <t xml:space="preserve">Манас таануу / </t>
    </r>
    <r>
      <rPr>
        <b/>
        <sz val="16"/>
        <rFont val="Times New Roman"/>
        <family val="1"/>
        <charset val="204"/>
      </rPr>
      <t xml:space="preserve">Манасоведение </t>
    </r>
    <r>
      <rPr>
        <sz val="16"/>
        <rFont val="Times New Roman"/>
        <family val="1"/>
        <charset val="204"/>
      </rPr>
      <t>/ Manas Study</t>
    </r>
  </si>
  <si>
    <t>ГиОН</t>
  </si>
  <si>
    <r>
      <t>Коммуникация психологиясы /</t>
    </r>
    <r>
      <rPr>
        <b/>
        <sz val="16"/>
        <rFont val="Times New Roman"/>
        <family val="1"/>
        <charset val="204"/>
      </rPr>
      <t xml:space="preserve"> Психология коммуникаций </t>
    </r>
    <r>
      <rPr>
        <sz val="16"/>
        <rFont val="Times New Roman"/>
        <family val="1"/>
        <charset val="204"/>
      </rPr>
      <t>/ Psychology of communication</t>
    </r>
  </si>
  <si>
    <t>Тандоо курстар / Курсы по выбору / Elective courses</t>
  </si>
  <si>
    <t>Б1.1.П1</t>
  </si>
  <si>
    <r>
      <t xml:space="preserve">Ишкердик жана инновация / </t>
    </r>
    <r>
      <rPr>
        <b/>
        <sz val="16"/>
        <rFont val="Times New Roman"/>
        <family val="1"/>
        <charset val="204"/>
      </rPr>
      <t xml:space="preserve">Предпринимательство и инновации </t>
    </r>
    <r>
      <rPr>
        <sz val="16"/>
        <rFont val="Times New Roman"/>
        <family val="1"/>
        <charset val="204"/>
      </rPr>
      <t>/ Entrepreneurship and innovation</t>
    </r>
  </si>
  <si>
    <t>Б1.1.П2</t>
  </si>
  <si>
    <t>3,4,5</t>
  </si>
  <si>
    <t>ОП</t>
  </si>
  <si>
    <t>ВМ</t>
  </si>
  <si>
    <r>
      <t xml:space="preserve">Саясат таануу / </t>
    </r>
    <r>
      <rPr>
        <b/>
        <sz val="16"/>
        <rFont val="Times New Roman"/>
        <family val="1"/>
        <charset val="204"/>
      </rPr>
      <t xml:space="preserve">Политология </t>
    </r>
    <r>
      <rPr>
        <sz val="16"/>
        <rFont val="Times New Roman"/>
        <family val="1"/>
        <charset val="204"/>
      </rPr>
      <t>/ Political science</t>
    </r>
  </si>
  <si>
    <r>
      <t xml:space="preserve">Чыгармачыл ой жүгүртүү / </t>
    </r>
    <r>
      <rPr>
        <b/>
        <sz val="16"/>
        <rFont val="Times New Roman"/>
        <family val="1"/>
        <charset val="204"/>
      </rPr>
      <t xml:space="preserve">Креативное мышление </t>
    </r>
    <r>
      <rPr>
        <sz val="16"/>
        <rFont val="Times New Roman"/>
        <family val="1"/>
        <charset val="204"/>
      </rPr>
      <t>/ Creative thinking</t>
    </r>
  </si>
  <si>
    <r>
      <t xml:space="preserve">Диний изилдөөлөр / </t>
    </r>
    <r>
      <rPr>
        <b/>
        <sz val="16"/>
        <rFont val="Times New Roman"/>
        <family val="1"/>
        <charset val="204"/>
      </rPr>
      <t xml:space="preserve">Религиоведение </t>
    </r>
    <r>
      <rPr>
        <sz val="16"/>
        <rFont val="Times New Roman"/>
        <family val="1"/>
        <charset val="204"/>
      </rPr>
      <t>/ Religious studies</t>
    </r>
  </si>
  <si>
    <t>Физика</t>
  </si>
  <si>
    <t>Б1.2.П1</t>
  </si>
  <si>
    <t>Б1.2.П2</t>
  </si>
  <si>
    <t>Б1.2.П3</t>
  </si>
  <si>
    <t>Хим</t>
  </si>
  <si>
    <r>
      <t xml:space="preserve">Химия (Органикалык эмес жана органикалык химия) / </t>
    </r>
    <r>
      <rPr>
        <b/>
        <sz val="16"/>
        <rFont val="Times New Roman"/>
        <family val="1"/>
        <charset val="204"/>
      </rPr>
      <t xml:space="preserve">Химия (Неорганическая и органическая химия) </t>
    </r>
    <r>
      <rPr>
        <sz val="16"/>
        <rFont val="Times New Roman"/>
        <family val="1"/>
        <charset val="204"/>
      </rPr>
      <t>/ Chemistry (Inorganic and organic chemistry)</t>
    </r>
  </si>
  <si>
    <t>Б1.3.2</t>
  </si>
  <si>
    <t>Б1.3.3</t>
  </si>
  <si>
    <t>Б1.3.4</t>
  </si>
  <si>
    <t>Б1.3.5</t>
  </si>
  <si>
    <r>
      <t xml:space="preserve">Жашоо коопсуздугу (ЖК, Экология) / </t>
    </r>
    <r>
      <rPr>
        <b/>
        <sz val="16"/>
        <rFont val="Times New Roman"/>
        <family val="1"/>
        <charset val="204"/>
      </rPr>
      <t xml:space="preserve">Безопасность жизнедеятельности (БЖД, Экология) </t>
    </r>
    <r>
      <rPr>
        <sz val="16"/>
        <rFont val="Times New Roman"/>
        <family val="1"/>
        <charset val="204"/>
      </rPr>
      <t>/ Life safety (LS, Ecology)</t>
    </r>
  </si>
  <si>
    <t>Б1.3.6</t>
  </si>
  <si>
    <t>ЭУП</t>
  </si>
  <si>
    <r>
      <t xml:space="preserve">Экономика, уюштуруу жана өндүрүштү башкаруу / </t>
    </r>
    <r>
      <rPr>
        <b/>
        <sz val="16"/>
        <rFont val="Times New Roman"/>
        <family val="1"/>
        <charset val="204"/>
      </rPr>
      <t xml:space="preserve">Экономика, организация и управление производством </t>
    </r>
    <r>
      <rPr>
        <sz val="16"/>
        <rFont val="Times New Roman"/>
        <family val="1"/>
        <charset val="204"/>
      </rPr>
      <t>/ Economics, organization and production management</t>
    </r>
  </si>
  <si>
    <t>Б1.3.В9</t>
  </si>
  <si>
    <t>Б1.3.В10</t>
  </si>
  <si>
    <t>Б1.1.4</t>
  </si>
  <si>
    <t>Б1.1.В3</t>
  </si>
  <si>
    <t>Б1.1.В4</t>
  </si>
  <si>
    <t>Б1.1.В5</t>
  </si>
  <si>
    <t>Б1.1.В6</t>
  </si>
  <si>
    <t>Б1.1.В7</t>
  </si>
  <si>
    <t>Б1.3.В11</t>
  </si>
  <si>
    <t>Б1.3.В12</t>
  </si>
  <si>
    <r>
  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</t>
    </r>
    <r>
      <rPr>
        <b/>
        <sz val="14"/>
        <rFont val="Times New Roman"/>
        <family val="1"/>
        <charset val="204"/>
      </rPr>
      <t xml:space="preserve"> Рабочий учебный план составлен на основе ОС ВПО КГТУ по направлению "____________________________________"</t>
    </r>
    <r>
      <rPr>
        <sz val="14"/>
        <rFont val="Times New Roman"/>
        <family val="1"/>
        <charset val="204"/>
      </rPr>
      <t>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  </r>
  </si>
  <si>
    <t>Б1.1.П3</t>
  </si>
  <si>
    <r>
      <t>ЖКБ БС/ОС ВПО/ ES HPE</t>
    </r>
    <r>
      <rPr>
        <sz val="12"/>
        <rFont val="Times New Roman"/>
        <family val="1"/>
        <charset val="204"/>
      </rPr>
      <t xml:space="preserve"> - Жогорку кесиптик билим берүүнүн билим берүү стандарты / Образовательный стандарт высшего профессионального образования/Educational standard  of higher professional education</t>
    </r>
  </si>
  <si>
    <t>МВШЛ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</si>
  <si>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</si>
  <si>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</si>
  <si>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</si>
  <si>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кред/cred</t>
  </si>
  <si>
    <t>кред/ cred</t>
  </si>
  <si>
    <t>Окуунун баардык мезгилиндеги кредиттердин топтому / ВСЕГО кредитов за весь период обучения / Total credits for the entire period of study</t>
  </si>
  <si>
    <t xml:space="preserve">ПРОФИЛЬ / PROFILE: </t>
  </si>
  <si>
    <r>
      <rPr>
        <b/>
        <sz val="16"/>
        <rFont val="Times New Roman"/>
        <family val="1"/>
        <charset val="204"/>
      </rPr>
      <t>Философия</t>
    </r>
    <r>
      <rPr>
        <sz val="16"/>
        <rFont val="Times New Roman"/>
        <family val="1"/>
        <charset val="204"/>
      </rPr>
      <t>/ Philosophy</t>
    </r>
  </si>
  <si>
    <r>
      <rPr>
        <b/>
        <sz val="16"/>
        <rFont val="Times New Roman"/>
        <family val="1"/>
        <charset val="204"/>
      </rPr>
      <t>Математика 1</t>
    </r>
    <r>
      <rPr>
        <sz val="16"/>
        <rFont val="Times New Roman"/>
        <family val="1"/>
        <charset val="204"/>
      </rPr>
      <t xml:space="preserve"> / Mathematics 1</t>
    </r>
  </si>
  <si>
    <r>
      <rPr>
        <b/>
        <sz val="16"/>
        <rFont val="Times New Roman"/>
        <family val="1"/>
        <charset val="204"/>
      </rPr>
      <t>Физика 1</t>
    </r>
    <r>
      <rPr>
        <sz val="16"/>
        <rFont val="Times New Roman"/>
        <family val="1"/>
        <charset val="204"/>
      </rPr>
      <t>/ Physics 1</t>
    </r>
  </si>
  <si>
    <r>
      <rPr>
        <b/>
        <sz val="16"/>
        <rFont val="Times New Roman"/>
        <family val="1"/>
        <charset val="204"/>
      </rPr>
      <t>Информатика 1</t>
    </r>
    <r>
      <rPr>
        <sz val="16"/>
        <rFont val="Times New Roman"/>
        <family val="1"/>
        <charset val="204"/>
      </rPr>
      <t>/ Computer science 1</t>
    </r>
  </si>
  <si>
    <r>
      <rPr>
        <b/>
        <sz val="16"/>
        <rFont val="Times New Roman"/>
        <family val="1"/>
        <charset val="204"/>
      </rPr>
      <t xml:space="preserve">Социология </t>
    </r>
    <r>
      <rPr>
        <sz val="16"/>
        <rFont val="Times New Roman"/>
        <family val="1"/>
        <charset val="204"/>
      </rPr>
      <t>/ Sociology</t>
    </r>
  </si>
  <si>
    <r>
      <rPr>
        <b/>
        <sz val="16"/>
        <rFont val="Times New Roman"/>
        <family val="1"/>
        <charset val="204"/>
      </rPr>
      <t xml:space="preserve">Культурология </t>
    </r>
    <r>
      <rPr>
        <sz val="16"/>
        <rFont val="Times New Roman"/>
        <family val="1"/>
        <charset val="204"/>
      </rPr>
      <t>/ Culturology</t>
    </r>
  </si>
  <si>
    <r>
      <rPr>
        <b/>
        <sz val="16"/>
        <rFont val="Times New Roman"/>
        <family val="1"/>
        <charset val="204"/>
      </rPr>
      <t>Математика 2</t>
    </r>
    <r>
      <rPr>
        <sz val="16"/>
        <rFont val="Times New Roman"/>
        <family val="1"/>
        <charset val="204"/>
      </rPr>
      <t xml:space="preserve"> / Mathematics 2</t>
    </r>
  </si>
  <si>
    <r>
      <rPr>
        <b/>
        <sz val="16"/>
        <rFont val="Times New Roman"/>
        <family val="1"/>
        <charset val="204"/>
      </rPr>
      <t>Физика 2</t>
    </r>
    <r>
      <rPr>
        <sz val="16"/>
        <rFont val="Times New Roman"/>
        <family val="1"/>
        <charset val="204"/>
      </rPr>
      <t xml:space="preserve"> / Physics 2</t>
    </r>
  </si>
  <si>
    <r>
      <rPr>
        <b/>
        <sz val="16"/>
        <rFont val="Times New Roman"/>
        <family val="1"/>
        <charset val="204"/>
      </rPr>
      <t xml:space="preserve">Информатика 2 </t>
    </r>
    <r>
      <rPr>
        <sz val="16"/>
        <rFont val="Times New Roman"/>
        <family val="1"/>
        <charset val="204"/>
      </rPr>
      <t>/ Computer science 2</t>
    </r>
  </si>
  <si>
    <t>Кредиты/ Credits ECTS</t>
  </si>
  <si>
    <t>ГЭ</t>
  </si>
  <si>
    <t>ТБ</t>
  </si>
  <si>
    <r>
      <t xml:space="preserve">Кыргыз тили жана адабияты / </t>
    </r>
    <r>
      <rPr>
        <b/>
        <sz val="16"/>
        <rFont val="Times New Roman"/>
        <family val="1"/>
        <charset val="204"/>
      </rPr>
      <t xml:space="preserve">Кыргызский язык и литература </t>
    </r>
    <r>
      <rPr>
        <sz val="16"/>
        <rFont val="Times New Roman"/>
        <family val="1"/>
        <charset val="204"/>
      </rPr>
      <t>/ Kyrgyz language and literature</t>
    </r>
  </si>
  <si>
    <r>
      <t xml:space="preserve">Орус тили / </t>
    </r>
    <r>
      <rPr>
        <b/>
        <sz val="16"/>
        <rFont val="Times New Roman"/>
        <family val="1"/>
        <charset val="204"/>
      </rPr>
      <t xml:space="preserve">Русский язык </t>
    </r>
    <r>
      <rPr>
        <sz val="16"/>
        <rFont val="Times New Roman"/>
        <family val="1"/>
        <charset val="204"/>
      </rPr>
      <t xml:space="preserve">/ Russian language </t>
    </r>
  </si>
  <si>
    <r>
      <t xml:space="preserve">Чет тили / </t>
    </r>
    <r>
      <rPr>
        <b/>
        <sz val="16"/>
        <rFont val="Times New Roman"/>
        <family val="1"/>
        <charset val="204"/>
      </rPr>
      <t>Иностранный язык</t>
    </r>
    <r>
      <rPr>
        <sz val="16"/>
        <rFont val="Times New Roman"/>
        <family val="1"/>
        <charset val="204"/>
      </rPr>
      <t xml:space="preserve"> / Foreign language</t>
    </r>
  </si>
  <si>
    <r>
      <t>Кыргызстандын географиясы/</t>
    </r>
    <r>
      <rPr>
        <b/>
        <sz val="16"/>
        <rFont val="Times New Roman"/>
        <family val="1"/>
        <charset val="204"/>
      </rPr>
      <t>География Кыргызстана</t>
    </r>
    <r>
      <rPr>
        <sz val="16"/>
        <rFont val="Times New Roman"/>
        <family val="1"/>
        <charset val="204"/>
      </rPr>
      <t>/Geography of Kyrgyzstan</t>
    </r>
  </si>
  <si>
    <r>
      <rPr>
        <sz val="16"/>
        <rFont val="Times New Roman"/>
        <family val="1"/>
        <charset val="204"/>
      </rPr>
      <t>Англис тили</t>
    </r>
    <r>
      <rPr>
        <b/>
        <sz val="16"/>
        <rFont val="Times New Roman"/>
        <family val="1"/>
        <charset val="204"/>
      </rPr>
      <t xml:space="preserve"> / Английский язык  / </t>
    </r>
    <r>
      <rPr>
        <sz val="16"/>
        <rFont val="Times New Roman"/>
        <family val="1"/>
        <charset val="204"/>
      </rPr>
      <t>English  language</t>
    </r>
  </si>
  <si>
    <t>5 жыл / 5 год / 5 years</t>
  </si>
  <si>
    <t>Сырттан окуу  / Заочная / distance learning</t>
  </si>
  <si>
    <r>
      <t>Өз алдынча окутуу /</t>
    </r>
    <r>
      <rPr>
        <b/>
        <sz val="9"/>
        <rFont val="Times New Roman"/>
        <family val="1"/>
        <charset val="204"/>
      </rPr>
      <t>Самостоят. обуч.</t>
    </r>
  </si>
  <si>
    <t>/ Independent education</t>
  </si>
  <si>
    <t>Квалификация алдындагы  практика/</t>
  </si>
  <si>
    <r>
      <rPr>
        <b/>
        <sz val="9"/>
        <rFont val="Times New Roman"/>
        <family val="1"/>
        <charset val="204"/>
      </rPr>
      <t>Предквалификационная практика</t>
    </r>
    <r>
      <rPr>
        <sz val="9"/>
        <rFont val="Times New Roman"/>
        <family val="1"/>
        <charset val="204"/>
      </rPr>
      <t>/Prequalification practice</t>
    </r>
  </si>
  <si>
    <r>
      <t>БКИ коргоо/</t>
    </r>
    <r>
      <rPr>
        <b/>
        <sz val="9"/>
        <rFont val="Times New Roman"/>
        <family val="1"/>
        <charset val="204"/>
      </rPr>
      <t>Защита ВКР</t>
    </r>
  </si>
  <si>
    <t xml:space="preserve">/Рrotection of FQW </t>
  </si>
  <si>
    <t xml:space="preserve">1 сем/sem (КС/ОС/AS) </t>
  </si>
  <si>
    <t>Окутуунун 5-жылы/ 5-й год обучения/ 5th year of study</t>
  </si>
  <si>
    <t xml:space="preserve">2 сем/sem (КС/ОС/AS) </t>
  </si>
  <si>
    <t xml:space="preserve">3 сем/sem (КС/ОС/AS) </t>
  </si>
  <si>
    <t xml:space="preserve">4 сем/sem (КС/ОС/AS) </t>
  </si>
  <si>
    <t xml:space="preserve">5 сем/sem (КС/ОС/AS) </t>
  </si>
  <si>
    <t xml:space="preserve">6 сем/sem (КС/ОС/AS) </t>
  </si>
  <si>
    <t xml:space="preserve">7 сем/sem (КС/ОС/AS) </t>
  </si>
  <si>
    <t xml:space="preserve">8 сем/sem (КС/ОС/AS) </t>
  </si>
  <si>
    <t xml:space="preserve">9 сем/sem (КС/ОС/AS) </t>
  </si>
  <si>
    <t xml:space="preserve">10 сем/sem (КС/ОС/AS) </t>
  </si>
  <si>
    <t>Б1.3.В13</t>
  </si>
  <si>
    <t>Б1.3.В14</t>
  </si>
  <si>
    <t>Б1.3.В15</t>
  </si>
  <si>
    <t>Б1.3.В16</t>
  </si>
  <si>
    <r>
      <t>1. Жарандык жана өнөр жай курулуш/</t>
    </r>
    <r>
      <rPr>
        <b/>
        <sz val="10"/>
        <rFont val="Times New Roman"/>
        <family val="1"/>
        <charset val="204"/>
      </rPr>
      <t>Промышленное и гражданское строительство</t>
    </r>
    <r>
      <rPr>
        <sz val="10"/>
        <rFont val="Times New Roman"/>
        <family val="1"/>
        <charset val="204"/>
      </rPr>
      <t>/Civil Engineering</t>
    </r>
  </si>
  <si>
    <r>
      <t>2. Автомобил жолдору жана аэродромдор/</t>
    </r>
    <r>
      <rPr>
        <b/>
        <sz val="10"/>
        <rFont val="Times New Roman"/>
        <family val="1"/>
        <charset val="204"/>
      </rPr>
      <t>Автомобильные дороги и аэродромы</t>
    </r>
    <r>
      <rPr>
        <sz val="10"/>
        <rFont val="Times New Roman"/>
        <family val="1"/>
        <charset val="204"/>
      </rPr>
      <t>/Vehicle Roads and Airfields</t>
    </r>
  </si>
  <si>
    <r>
      <t>3. Жылуулук, газ менен камсыздоо жана желдетүү/</t>
    </r>
    <r>
      <rPr>
        <b/>
        <sz val="10"/>
        <rFont val="Times New Roman"/>
        <family val="1"/>
        <charset val="204"/>
      </rPr>
      <t>Теплогазоснабжение и вентиляция</t>
    </r>
    <r>
      <rPr>
        <sz val="10"/>
        <rFont val="Times New Roman"/>
        <family val="1"/>
        <charset val="204"/>
      </rPr>
      <t>/Heat and Gas supply and Ventilation</t>
    </r>
  </si>
  <si>
    <r>
      <t>4. Жашыл, энергетикасы натыйжалуу имараттар жана технологиялар/</t>
    </r>
    <r>
      <rPr>
        <b/>
        <sz val="10"/>
        <rFont val="Times New Roman"/>
        <family val="1"/>
        <charset val="204"/>
      </rPr>
      <t>Зеленые, энергоэффективные здания и технологии</t>
    </r>
    <r>
      <rPr>
        <sz val="10"/>
        <rFont val="Times New Roman"/>
        <family val="1"/>
        <charset val="204"/>
      </rPr>
      <t>/Green, energy efficient buildings and technologies</t>
    </r>
  </si>
  <si>
    <r>
      <t>5. Суу менен камсыздандыруу жана сууларды агызуу/</t>
    </r>
    <r>
      <rPr>
        <b/>
        <sz val="10"/>
        <rFont val="Times New Roman"/>
        <family val="1"/>
        <charset val="204"/>
      </rPr>
      <t>Водоснабжение и водоотведение</t>
    </r>
    <r>
      <rPr>
        <sz val="10"/>
        <rFont val="Times New Roman"/>
        <family val="1"/>
        <charset val="204"/>
      </rPr>
      <t>/Water supply and Sewerage</t>
    </r>
  </si>
  <si>
    <t>State exam</t>
  </si>
  <si>
    <r>
      <t>Мамл. экзамен/</t>
    </r>
    <r>
      <rPr>
        <b/>
        <sz val="9"/>
        <rFont val="Times New Roman"/>
        <family val="1"/>
        <charset val="204"/>
      </rPr>
      <t>Гос. Экзамен/</t>
    </r>
  </si>
  <si>
    <r>
      <t xml:space="preserve">КР тарыхы, Кыргыз тили жана адабияты, КР географиясы дисциплиналары боюнча жыйынтыктоочу аттестация / </t>
    </r>
    <r>
      <rPr>
        <b/>
        <sz val="14"/>
        <rFont val="Times New Roman"/>
        <family val="1"/>
        <charset val="204"/>
      </rPr>
      <t>Междисциплинарная итоговая аттестация по дисциплинам: История КР, География КР, Кырг. язык и литература</t>
    </r>
    <r>
      <rPr>
        <sz val="14"/>
        <rFont val="Times New Roman"/>
        <family val="1"/>
        <charset val="204"/>
      </rPr>
      <t xml:space="preserve"> / Interdisciplinary final certification in the following disciplines: History of the KR, Geography of the KR, Kyrgyz language and literature</t>
    </r>
  </si>
  <si>
    <t xml:space="preserve">ПИ </t>
  </si>
  <si>
    <r>
      <t>Сызма геометрия жана инженердик графика/</t>
    </r>
    <r>
      <rPr>
        <b/>
        <sz val="16"/>
        <rFont val="Times New Roman"/>
        <family val="1"/>
        <charset val="204"/>
      </rPr>
      <t>Начертательная геометрия и инженерная графика</t>
    </r>
    <r>
      <rPr>
        <sz val="16"/>
        <rFont val="Times New Roman"/>
        <family val="1"/>
        <charset val="204"/>
      </rPr>
      <t>/Descriptive geometry and Engineering graphics</t>
    </r>
  </si>
  <si>
    <t>НГиГ</t>
  </si>
  <si>
    <r>
      <t>Теориялык механика/</t>
    </r>
    <r>
      <rPr>
        <b/>
        <sz val="16"/>
        <rFont val="Times New Roman"/>
        <family val="1"/>
        <charset val="204"/>
      </rPr>
      <t>Теоретическая механика</t>
    </r>
    <r>
      <rPr>
        <sz val="16"/>
        <rFont val="Times New Roman"/>
        <family val="1"/>
        <charset val="204"/>
      </rPr>
      <t>/Theoretical mechanics</t>
    </r>
  </si>
  <si>
    <t>МПИ</t>
  </si>
  <si>
    <r>
      <t>Курулуш материалдары/</t>
    </r>
    <r>
      <rPr>
        <b/>
        <sz val="16"/>
        <rFont val="Times New Roman"/>
        <family val="1"/>
        <charset val="204"/>
      </rPr>
      <t>Строительные материалы</t>
    </r>
    <r>
      <rPr>
        <sz val="16"/>
        <rFont val="Times New Roman"/>
        <family val="1"/>
        <charset val="204"/>
      </rPr>
      <t>/Construction Materials</t>
    </r>
  </si>
  <si>
    <t>ПЭСМИК</t>
  </si>
  <si>
    <r>
      <t>Жалпы электротехника жана электроника/</t>
    </r>
    <r>
      <rPr>
        <b/>
        <sz val="16"/>
        <rFont val="Times New Roman"/>
        <family val="1"/>
        <charset val="204"/>
      </rPr>
      <t>Общая электротехника и электроника</t>
    </r>
    <r>
      <rPr>
        <sz val="16"/>
        <rFont val="Times New Roman"/>
        <family val="1"/>
        <charset val="204"/>
      </rPr>
      <t>/General electrical and electronic Engineering</t>
    </r>
  </si>
  <si>
    <t>ТОЭ</t>
  </si>
  <si>
    <r>
      <t>Инженердик геодезия/</t>
    </r>
    <r>
      <rPr>
        <b/>
        <sz val="16"/>
        <rFont val="Times New Roman"/>
        <family val="1"/>
        <charset val="204"/>
      </rPr>
      <t>Инженерная геодезия</t>
    </r>
    <r>
      <rPr>
        <sz val="16"/>
        <rFont val="Times New Roman"/>
        <family val="1"/>
        <charset val="204"/>
      </rPr>
      <t>/Engineering geodesy</t>
    </r>
  </si>
  <si>
    <r>
      <t>Курулуш аянтчасын алыстан байкоо/</t>
    </r>
    <r>
      <rPr>
        <b/>
        <sz val="16"/>
        <rFont val="Times New Roman"/>
        <family val="1"/>
        <charset val="204"/>
      </rPr>
      <t>Дистанционное зондирование строительной площадки</t>
    </r>
    <r>
      <rPr>
        <sz val="16"/>
        <rFont val="Times New Roman"/>
        <family val="1"/>
        <charset val="204"/>
      </rPr>
      <t>/Remote sensing of a construction site</t>
    </r>
  </si>
  <si>
    <t>ГиГ</t>
  </si>
  <si>
    <r>
      <t>Курулуштагы инженердик-геологиялык изилдөөлөр/</t>
    </r>
    <r>
      <rPr>
        <b/>
        <sz val="16"/>
        <rFont val="Times New Roman"/>
        <family val="1"/>
        <charset val="204"/>
      </rPr>
      <t>Инженерно-геологические изыскания в строительстве</t>
    </r>
    <r>
      <rPr>
        <sz val="16"/>
        <rFont val="Times New Roman"/>
        <family val="1"/>
        <charset val="204"/>
      </rPr>
      <t>/Engineering and geological surveys in construction</t>
    </r>
  </si>
  <si>
    <t>СКЗС</t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</si>
  <si>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 xml:space="preserve">Изыскание и проектирование зданий и сооружений (дорог,  инженерных сетей) </t>
    </r>
    <r>
      <rPr>
        <sz val="16"/>
        <rFont val="Times New Roman"/>
        <family val="1"/>
        <charset val="204"/>
      </rPr>
      <t>/Survey and design of buildings and structures (roads, engineering networks)</t>
    </r>
  </si>
  <si>
    <r>
      <t>Курулуштагы маалымат долбоорлоо ыкмалары/</t>
    </r>
    <r>
      <rPr>
        <b/>
        <sz val="16"/>
        <rFont val="Times New Roman"/>
        <family val="1"/>
        <charset val="204"/>
      </rPr>
      <t>Информационные методы проектирования в строительстве</t>
    </r>
    <r>
      <rPr>
        <sz val="16"/>
        <rFont val="Times New Roman"/>
        <family val="1"/>
        <charset val="204"/>
      </rPr>
      <t>/Information design methods in construction</t>
    </r>
  </si>
  <si>
    <r>
      <t>Гидравлика жана имараттар менен курулмалардын  аэродинамикасы/</t>
    </r>
    <r>
      <rPr>
        <b/>
        <sz val="16"/>
        <rFont val="Times New Roman"/>
        <family val="1"/>
        <charset val="204"/>
      </rPr>
      <t>Гидравлика и аэродинамика зданий и сооружений</t>
    </r>
    <r>
      <rPr>
        <sz val="16"/>
        <rFont val="Times New Roman"/>
        <family val="1"/>
        <charset val="204"/>
      </rPr>
      <t>/Hydraulics and aerodynamics of buildings and structures</t>
    </r>
  </si>
  <si>
    <t>ВВ, ТВ</t>
  </si>
  <si>
    <r>
      <t>Материалдардын каршылыгы/</t>
    </r>
    <r>
      <rPr>
        <b/>
        <sz val="16"/>
        <rFont val="Times New Roman"/>
        <family val="1"/>
        <charset val="204"/>
      </rPr>
      <t>Сопротивление материалов</t>
    </r>
    <r>
      <rPr>
        <sz val="16"/>
        <rFont val="Times New Roman"/>
        <family val="1"/>
        <charset val="204"/>
      </rPr>
      <t>/Strength of materials</t>
    </r>
  </si>
  <si>
    <r>
      <t>Жер кыртыштар механикасы/</t>
    </r>
    <r>
      <rPr>
        <b/>
        <sz val="16"/>
        <rFont val="Times New Roman"/>
        <family val="1"/>
        <charset val="204"/>
      </rPr>
      <t>Механика грунтов</t>
    </r>
    <r>
      <rPr>
        <sz val="16"/>
        <rFont val="Times New Roman"/>
        <family val="1"/>
        <charset val="204"/>
      </rPr>
      <t>/Soil mechanics</t>
    </r>
  </si>
  <si>
    <t>АЖДМТ</t>
  </si>
  <si>
    <r>
      <t>Курулуш конструкцияларынын негиздери/</t>
    </r>
    <r>
      <rPr>
        <b/>
        <sz val="16"/>
        <rFont val="Times New Roman"/>
        <family val="1"/>
        <charset val="204"/>
      </rPr>
      <t>Основы строительных конструкций</t>
    </r>
    <r>
      <rPr>
        <sz val="16"/>
        <rFont val="Times New Roman"/>
        <family val="1"/>
        <charset val="204"/>
      </rPr>
      <t>/Basics of building structures</t>
    </r>
  </si>
  <si>
    <r>
      <t>Курулуш механикасы/</t>
    </r>
    <r>
      <rPr>
        <b/>
        <sz val="16"/>
        <rFont val="Times New Roman"/>
        <family val="1"/>
        <charset val="204"/>
      </rPr>
      <t>Строительная механика</t>
    </r>
    <r>
      <rPr>
        <sz val="16"/>
        <rFont val="Times New Roman"/>
        <family val="1"/>
        <charset val="204"/>
      </rPr>
      <t>/Structural mechanics</t>
    </r>
  </si>
  <si>
    <t>Строймех и ГТС</t>
  </si>
  <si>
    <r>
      <t>Жерпайлар жана пайдубалдар/</t>
    </r>
    <r>
      <rPr>
        <b/>
        <sz val="16"/>
        <rFont val="Times New Roman"/>
        <family val="1"/>
        <charset val="204"/>
      </rPr>
      <t>Основания и фундаменты</t>
    </r>
    <r>
      <rPr>
        <sz val="16"/>
        <rFont val="Times New Roman"/>
        <family val="1"/>
        <charset val="204"/>
      </rPr>
      <t>/Foundations</t>
    </r>
  </si>
  <si>
    <r>
      <t>Өнөр жай жана жарандык имараттардын архитектурасы/</t>
    </r>
    <r>
      <rPr>
        <b/>
        <sz val="16"/>
        <rFont val="Times New Roman"/>
        <family val="1"/>
        <charset val="204"/>
      </rPr>
      <t>Архитектура промышленных и гражданских зданий</t>
    </r>
    <r>
      <rPr>
        <sz val="16"/>
        <rFont val="Times New Roman"/>
        <family val="1"/>
        <charset val="204"/>
      </rPr>
      <t xml:space="preserve"> /Architecture of industrial and civil buildings</t>
    </r>
  </si>
  <si>
    <t>ПВЗСС</t>
  </si>
  <si>
    <r>
      <t>Курулуш машиналары жана жабдуулары/</t>
    </r>
    <r>
      <rPr>
        <b/>
        <sz val="16"/>
        <rFont val="Times New Roman"/>
        <family val="1"/>
        <charset val="204"/>
      </rPr>
      <t>Строительные машины и оборудования</t>
    </r>
    <r>
      <rPr>
        <sz val="16"/>
        <rFont val="Times New Roman"/>
        <family val="1"/>
        <charset val="204"/>
      </rPr>
      <t>/Construction machines and equipments</t>
    </r>
  </si>
  <si>
    <t>ЭТТМ</t>
  </si>
  <si>
    <r>
      <t>Жылуулук, газ менен камсыздоо жана желдетүү/</t>
    </r>
    <r>
      <rPr>
        <b/>
        <sz val="16"/>
        <rFont val="Times New Roman"/>
        <family val="1"/>
        <charset val="204"/>
      </rPr>
      <t>Теплогазоснабжение и вентиляция</t>
    </r>
    <r>
      <rPr>
        <sz val="16"/>
        <rFont val="Times New Roman"/>
        <family val="1"/>
        <charset val="204"/>
      </rPr>
      <t>/Heat and Gas supply and Ventilation</t>
    </r>
  </si>
  <si>
    <t>ТВ</t>
  </si>
  <si>
    <r>
      <t>Суу менен камсыздандыруу жана сууларды агызуу/</t>
    </r>
    <r>
      <rPr>
        <b/>
        <sz val="16"/>
        <rFont val="Times New Roman"/>
        <family val="1"/>
        <charset val="204"/>
      </rPr>
      <t>Водоснабжение и водоотведение</t>
    </r>
    <r>
      <rPr>
        <sz val="16"/>
        <rFont val="Times New Roman"/>
        <family val="1"/>
        <charset val="204"/>
      </rPr>
      <t>/Water supply and Sewerage</t>
    </r>
  </si>
  <si>
    <t>ВВ</t>
  </si>
  <si>
    <r>
      <t>Имараттар менен курулмалардын сейсмикалык туруктуулугу/</t>
    </r>
    <r>
      <rPr>
        <b/>
        <sz val="16"/>
        <rFont val="Times New Roman"/>
        <family val="1"/>
        <charset val="204"/>
      </rPr>
      <t>Сейсмостойкость зданий и сооружений</t>
    </r>
    <r>
      <rPr>
        <sz val="16"/>
        <rFont val="Times New Roman"/>
        <family val="1"/>
        <charset val="204"/>
      </rPr>
      <t>/Seismic resistance of buildings and structures</t>
    </r>
  </si>
  <si>
    <r>
      <t>Курулуш процесстеринин технологиясы/</t>
    </r>
    <r>
      <rPr>
        <b/>
        <sz val="16"/>
        <rFont val="Times New Roman"/>
        <family val="1"/>
        <charset val="204"/>
      </rPr>
      <t>Технологии строительных процессов</t>
    </r>
    <r>
      <rPr>
        <sz val="16"/>
        <rFont val="Times New Roman"/>
        <family val="1"/>
        <charset val="204"/>
      </rPr>
      <t xml:space="preserve"> /Building Technologies</t>
    </r>
  </si>
  <si>
    <r>
      <t>Курулуштагы BIM технологиялары/</t>
    </r>
    <r>
      <rPr>
        <b/>
        <sz val="16"/>
        <rFont val="Times New Roman"/>
        <family val="1"/>
        <charset val="204"/>
      </rPr>
      <t>BIM технологии в строительстве</t>
    </r>
    <r>
      <rPr>
        <sz val="16"/>
        <rFont val="Times New Roman"/>
        <family val="1"/>
        <charset val="204"/>
      </rPr>
      <t>/BIM technologies in construction</t>
    </r>
  </si>
  <si>
    <r>
      <t xml:space="preserve"> BIM чөйрөсүндө имараттарды тургузуу/</t>
    </r>
    <r>
      <rPr>
        <b/>
        <sz val="16"/>
        <rFont val="Times New Roman"/>
        <family val="1"/>
        <charset val="204"/>
      </rPr>
      <t>Конструироввание зданий в BIM среде</t>
    </r>
    <r>
      <rPr>
        <sz val="16"/>
        <rFont val="Times New Roman"/>
        <family val="1"/>
        <charset val="204"/>
      </rPr>
      <t>/Building design in BIM environment</t>
    </r>
  </si>
  <si>
    <r>
      <t>Мүмкүнчүлүгү чектелген адамдар үчүн инфраструктура/</t>
    </r>
    <r>
      <rPr>
        <b/>
        <sz val="16"/>
        <rFont val="Times New Roman"/>
        <family val="1"/>
        <charset val="204"/>
      </rPr>
      <t>Инфраструктура для ЛОВЗ</t>
    </r>
    <r>
      <rPr>
        <sz val="16"/>
        <rFont val="Times New Roman"/>
        <family val="1"/>
        <charset val="204"/>
      </rPr>
      <t>/Infrastructure for people with disabilities</t>
    </r>
  </si>
  <si>
    <r>
      <t>Шаардык инфраструктураны башкаруу/</t>
    </r>
    <r>
      <rPr>
        <b/>
        <sz val="16"/>
        <rFont val="Times New Roman"/>
        <family val="1"/>
        <charset val="204"/>
      </rPr>
      <t>Управление городской инфраструктурой</t>
    </r>
    <r>
      <rPr>
        <sz val="16"/>
        <rFont val="Times New Roman"/>
        <family val="1"/>
        <charset val="204"/>
      </rPr>
      <t>/Urban infrastructure management</t>
    </r>
  </si>
  <si>
    <r>
      <t>Темир-бетон жана таш конструкциялары 1/</t>
    </r>
    <r>
      <rPr>
        <b/>
        <sz val="16"/>
        <rFont val="Times New Roman"/>
        <family val="1"/>
        <charset val="204"/>
      </rPr>
      <t>Железобетонные и каменные конструкции 1</t>
    </r>
    <r>
      <rPr>
        <sz val="16"/>
        <rFont val="Times New Roman"/>
        <family val="1"/>
        <charset val="204"/>
      </rPr>
      <t>/Reinforced concrete and stone structures 1</t>
    </r>
  </si>
  <si>
    <r>
      <t>Имараттардын техникалык экспертизасы жана алардын калдык ресурсун баалоо/</t>
    </r>
    <r>
      <rPr>
        <b/>
        <sz val="16"/>
        <rFont val="Times New Roman"/>
        <family val="1"/>
        <charset val="204"/>
      </rPr>
      <t>Техническая экспертиза зданий и оценка их остаточного ресурса</t>
    </r>
    <r>
      <rPr>
        <sz val="16"/>
        <rFont val="Times New Roman"/>
        <family val="1"/>
        <charset val="204"/>
      </rPr>
      <t>/Technical expertise of buildings and assessment of their residual life</t>
    </r>
  </si>
  <si>
    <r>
      <t>Темир-бетон жана таш конструкциялары 2/</t>
    </r>
    <r>
      <rPr>
        <b/>
        <sz val="16"/>
        <rFont val="Times New Roman"/>
        <family val="1"/>
        <charset val="204"/>
      </rPr>
      <t>Железобетонные и каменные конструкции 2</t>
    </r>
    <r>
      <rPr>
        <sz val="16"/>
        <rFont val="Times New Roman"/>
        <family val="1"/>
        <charset val="204"/>
      </rPr>
      <t>/Reinforced concrete and stone structures 2</t>
    </r>
  </si>
  <si>
    <r>
      <t>Курулуш конструкцияларын автоматташтырылган долбоорлоо жана эсептөө системалары/</t>
    </r>
    <r>
      <rPr>
        <b/>
        <sz val="16"/>
        <rFont val="Times New Roman"/>
        <family val="1"/>
        <charset val="204"/>
      </rPr>
      <t>Системы автоматизированного проектирования и расчета строительных</t>
    </r>
    <r>
      <rPr>
        <sz val="16"/>
        <rFont val="Times New Roman"/>
        <family val="1"/>
        <charset val="204"/>
      </rPr>
      <t xml:space="preserve">/Computer-Aided Design and Calculation Systems for Building Structures конструкций </t>
    </r>
  </si>
  <si>
    <r>
      <t>Курулуш конструкцияларын эсептөө үчүн программалык пакеттер/</t>
    </r>
    <r>
      <rPr>
        <b/>
        <sz val="16"/>
        <rFont val="Times New Roman"/>
        <family val="1"/>
        <charset val="204"/>
      </rPr>
      <t>Программные комплексы расчета строительных конструкций</t>
    </r>
    <r>
      <rPr>
        <sz val="16"/>
        <rFont val="Times New Roman"/>
        <family val="1"/>
        <charset val="204"/>
      </rPr>
      <t>/Software packages for the calculation of building structures</t>
    </r>
  </si>
  <si>
    <r>
      <t>Темир-бетон конструкцияларынын атайын курсу/</t>
    </r>
    <r>
      <rPr>
        <b/>
        <sz val="16"/>
        <rFont val="Times New Roman"/>
        <family val="1"/>
        <charset val="204"/>
      </rPr>
      <t>Специальный курс железобетонных конструкций</t>
    </r>
    <r>
      <rPr>
        <sz val="16"/>
        <rFont val="Times New Roman"/>
        <family val="1"/>
        <charset val="204"/>
      </rPr>
      <t>/Special course of reinforced concrete structures</t>
    </r>
  </si>
  <si>
    <r>
      <t>Skyscraper сыяктуу көп кабаттуу имараттарды долбоорлоо/</t>
    </r>
    <r>
      <rPr>
        <b/>
        <sz val="16"/>
        <rFont val="Times New Roman"/>
        <family val="1"/>
        <charset val="204"/>
      </rPr>
      <t>Проектирование высотных зданий типа Skyscraper</t>
    </r>
    <r>
      <rPr>
        <sz val="16"/>
        <rFont val="Times New Roman"/>
        <family val="1"/>
        <charset val="204"/>
      </rPr>
      <t>/Design of Skyscrapers</t>
    </r>
  </si>
  <si>
    <r>
      <t>Бийик кабаттуу имараттардын бекемдөөчү өзөктөрүнүн конструкцияларын эсептөө/</t>
    </r>
    <r>
      <rPr>
        <b/>
        <sz val="16"/>
        <rFont val="Times New Roman"/>
        <family val="1"/>
        <charset val="204"/>
      </rPr>
      <t>Расчет конструкций ядер жесткости высотных зданий</t>
    </r>
    <r>
      <rPr>
        <sz val="16"/>
        <rFont val="Times New Roman"/>
        <family val="1"/>
        <charset val="204"/>
      </rPr>
      <t xml:space="preserve"> /Calculation of structures of stiffening cores of skyscrapers</t>
    </r>
  </si>
  <si>
    <r>
      <t>Металл конструкциялары 1/</t>
    </r>
    <r>
      <rPr>
        <b/>
        <sz val="16"/>
        <rFont val="Times New Roman"/>
        <family val="1"/>
        <charset val="204"/>
      </rPr>
      <t>Металлические конструкции 1</t>
    </r>
    <r>
      <rPr>
        <sz val="16"/>
        <rFont val="Times New Roman"/>
        <family val="1"/>
        <charset val="204"/>
      </rPr>
      <t>/Metal constructions 1</t>
    </r>
  </si>
  <si>
    <r>
      <t>Жыгачтан, пластмассадан жана композиттерден жасалган конструкциялар 1/</t>
    </r>
    <r>
      <rPr>
        <b/>
        <sz val="16"/>
        <rFont val="Times New Roman"/>
        <family val="1"/>
        <charset val="204"/>
      </rPr>
      <t>Конструкции из дерева, пластмасс и композитов 1</t>
    </r>
    <r>
      <rPr>
        <sz val="16"/>
        <rFont val="Times New Roman"/>
        <family val="1"/>
        <charset val="204"/>
      </rPr>
      <t>/Structures made of wood, plastics and composites 1</t>
    </r>
  </si>
  <si>
    <r>
      <t>Металл конструкциялары 2/</t>
    </r>
    <r>
      <rPr>
        <b/>
        <sz val="16"/>
        <rFont val="Times New Roman"/>
        <family val="1"/>
        <charset val="204"/>
      </rPr>
      <t>Металлические конструкции 2</t>
    </r>
    <r>
      <rPr>
        <sz val="16"/>
        <rFont val="Times New Roman"/>
        <family val="1"/>
        <charset val="204"/>
      </rPr>
      <t>/Metal constructions 2</t>
    </r>
  </si>
  <si>
    <r>
      <t>Жыгачтан, пластмассадан жана композиттерден жасалган конструкциялар 2/</t>
    </r>
    <r>
      <rPr>
        <b/>
        <sz val="16"/>
        <rFont val="Times New Roman"/>
        <family val="1"/>
        <charset val="204"/>
      </rPr>
      <t>Конструкции из дерева, пластмасс и композитов 2</t>
    </r>
    <r>
      <rPr>
        <sz val="16"/>
        <rFont val="Times New Roman"/>
        <family val="1"/>
        <charset val="204"/>
      </rPr>
      <t>/Structures made of wood, plastics and composites 2</t>
    </r>
  </si>
  <si>
    <r>
      <t>ПРОФИЛЬ 1 / ПРОФИЛЬ 1/ PROFILE 1: Жарандык жана өнөр жай курулуш/</t>
    </r>
    <r>
      <rPr>
        <b/>
        <sz val="18"/>
        <rFont val="Times New Roman"/>
        <family val="1"/>
        <charset val="204"/>
      </rPr>
      <t>Промышленное и гражданское строительство</t>
    </r>
    <r>
      <rPr>
        <sz val="18"/>
        <rFont val="Times New Roman"/>
        <family val="1"/>
        <charset val="204"/>
      </rPr>
      <t>/Civil Engineering</t>
    </r>
  </si>
  <si>
    <t xml:space="preserve">"ККИК" кафедрасынын башчысы / Заведующий кафедрой "СКЗС"/ </t>
  </si>
  <si>
    <t>The Head of Department "Civil Engineering"  _____________  Bolotbek,T./Болотбек, Т.</t>
  </si>
  <si>
    <t>The chairman of the ECM_____________ Nyshanbaeva, A.B./Нышанбаева А.Б.</t>
  </si>
  <si>
    <t>ОБ башчысы / Начальник УУ / Head of ED_____________Дыканалиев К.М./Dykanaliev, K. M.</t>
  </si>
  <si>
    <t xml:space="preserve">"Курулуш" багытынын башчысы / Руководитель направления "Строительство"/ </t>
  </si>
  <si>
    <t>Head of EP "Construction"  _____________  Bolotbek,T./Болотбек, Т.</t>
  </si>
  <si>
    <t>The chairman of the ECM___________ Nyshanbaeva, A.B./Нышанбаева А.Б.</t>
  </si>
  <si>
    <r>
      <t>ПРОФИЛЬ 2 / ПРОФИЛЬ 2/ PROFILE 2: . Автомобил жолдору жана аэродромдор/</t>
    </r>
    <r>
      <rPr>
        <b/>
        <sz val="18"/>
        <rFont val="Times New Roman"/>
        <family val="1"/>
        <charset val="204"/>
      </rPr>
      <t>Автомобильные дороги и аэродромы</t>
    </r>
    <r>
      <rPr>
        <sz val="18"/>
        <rFont val="Times New Roman"/>
        <family val="1"/>
        <charset val="204"/>
      </rPr>
      <t>/Vehicle Roads and Airfields</t>
    </r>
  </si>
  <si>
    <r>
      <t>Автомобил жолдорун изилдөө жана долборлоо/</t>
    </r>
    <r>
      <rPr>
        <b/>
        <sz val="16"/>
        <rFont val="Times New Roman"/>
        <family val="1"/>
        <charset val="204"/>
      </rPr>
      <t>Изыскание и проектирование автомобильных дорог</t>
    </r>
    <r>
      <rPr>
        <sz val="16"/>
        <rFont val="Times New Roman"/>
        <family val="1"/>
        <charset val="204"/>
      </rPr>
      <t>/Survey and design of highways</t>
    </r>
  </si>
  <si>
    <r>
      <t>Татаал шарттардагы автомобил жолдорун изилдөө жана долборлоо/</t>
    </r>
    <r>
      <rPr>
        <b/>
        <sz val="16"/>
        <rFont val="Times New Roman"/>
        <family val="1"/>
        <charset val="204"/>
      </rPr>
      <t>Изыскание и проектирование автомобильных дорог в сложных условиях</t>
    </r>
    <r>
      <rPr>
        <sz val="16"/>
        <rFont val="Times New Roman"/>
        <family val="1"/>
        <charset val="204"/>
      </rPr>
      <t xml:space="preserve">/Survey and design of roads in difficult conditions </t>
    </r>
  </si>
  <si>
    <r>
      <t>Автомобил жолдорун куруунун технологиясы жана уюштуруусу 1/</t>
    </r>
    <r>
      <rPr>
        <b/>
        <sz val="16"/>
        <rFont val="Times New Roman"/>
        <family val="1"/>
        <charset val="204"/>
      </rPr>
      <t>Технология и организация строительства автомобильных дорог 1</t>
    </r>
    <r>
      <rPr>
        <sz val="16"/>
        <rFont val="Times New Roman"/>
        <family val="1"/>
        <charset val="204"/>
      </rPr>
      <t>/Technology and organization of road construction 1</t>
    </r>
  </si>
  <si>
    <r>
      <t>Шаардын көчөлөрунун жана жолдорунун арыктарын куруунун технологиясы/</t>
    </r>
    <r>
      <rPr>
        <b/>
        <sz val="16"/>
        <rFont val="Times New Roman"/>
        <family val="1"/>
        <charset val="204"/>
      </rPr>
      <t>Технология строительства водостоков городских улиц и дорог</t>
    </r>
    <r>
      <rPr>
        <sz val="16"/>
        <rFont val="Times New Roman"/>
        <family val="1"/>
        <charset val="204"/>
      </rPr>
      <t>/Technology for the construction of gutters of city streets and roads</t>
    </r>
  </si>
  <si>
    <r>
      <t>Атомобил жолдорун автоматизациялык долборлоо/</t>
    </r>
    <r>
      <rPr>
        <b/>
        <sz val="16"/>
        <rFont val="Times New Roman"/>
        <family val="1"/>
        <charset val="204"/>
      </rPr>
      <t>Автоматизированное проектирование автомобильных дорог</t>
    </r>
    <r>
      <rPr>
        <sz val="16"/>
        <rFont val="Times New Roman"/>
        <family val="1"/>
        <charset val="204"/>
      </rPr>
      <t>/Automated road design</t>
    </r>
  </si>
  <si>
    <r>
      <t>BIM-технологияларын жол тармагында колдонуу/</t>
    </r>
    <r>
      <rPr>
        <b/>
        <sz val="16"/>
        <rFont val="Times New Roman"/>
        <family val="1"/>
        <charset val="204"/>
      </rPr>
      <t>Применение BIM-технологий в дорожной отрасли</t>
    </r>
    <r>
      <rPr>
        <sz val="16"/>
        <rFont val="Times New Roman"/>
        <family val="1"/>
        <charset val="204"/>
      </rPr>
      <t>/Application of BIM-technologies in the road industry</t>
    </r>
  </si>
  <si>
    <r>
      <t>Инженердик транспорттук курулмалар/</t>
    </r>
    <r>
      <rPr>
        <b/>
        <sz val="16"/>
        <rFont val="Times New Roman"/>
        <family val="1"/>
        <charset val="204"/>
      </rPr>
      <t>Инженерные транспортные сооружения</t>
    </r>
    <r>
      <rPr>
        <sz val="16"/>
        <rFont val="Times New Roman"/>
        <family val="1"/>
        <charset val="204"/>
      </rPr>
      <t>/Engineering transport facilities</t>
    </r>
  </si>
  <si>
    <r>
      <t>Тоннелдерди долборлоо жана куруу /</t>
    </r>
    <r>
      <rPr>
        <b/>
        <sz val="16"/>
        <rFont val="Times New Roman"/>
        <family val="1"/>
        <charset val="204"/>
      </rPr>
      <t>Проектирование и строительство тоннелей</t>
    </r>
    <r>
      <rPr>
        <sz val="16"/>
        <rFont val="Times New Roman"/>
        <family val="1"/>
        <charset val="204"/>
      </rPr>
      <t>/Design and construction of tunnels</t>
    </r>
  </si>
  <si>
    <r>
      <t>Автомобил жолдорун куруунун технологиясы жана уюштуруусу 2/</t>
    </r>
    <r>
      <rPr>
        <b/>
        <sz val="16"/>
        <rFont val="Times New Roman"/>
        <family val="1"/>
        <charset val="204"/>
      </rPr>
      <t>Технология и организация строительства   автомобильных дорог 2</t>
    </r>
    <r>
      <rPr>
        <sz val="16"/>
        <rFont val="Times New Roman"/>
        <family val="1"/>
        <charset val="204"/>
      </rPr>
      <t>/Technology and organization of road construction 2</t>
    </r>
  </si>
  <si>
    <r>
      <t>Аэродромдун  курулушунун  технологиясы жана уюштурулушу /</t>
    </r>
    <r>
      <rPr>
        <b/>
        <sz val="16"/>
        <rFont val="Times New Roman"/>
        <family val="1"/>
        <charset val="204"/>
      </rPr>
      <t>Технология и организация строительства   аэродромов</t>
    </r>
    <r>
      <rPr>
        <sz val="16"/>
        <rFont val="Times New Roman"/>
        <family val="1"/>
        <charset val="204"/>
      </rPr>
      <t>/technology and organization of airfield construction</t>
    </r>
  </si>
  <si>
    <t xml:space="preserve">"АТЖКТ" кафедрасынын башчысы / Заведующий кафедрой "АЖДМТ"/ </t>
  </si>
  <si>
    <t>The head of Department "RRBT"  _____________  Kurbanbaev, A.B./Курбанбаев А.Б.</t>
  </si>
  <si>
    <r>
      <t>ПРОФИЛЬ 3 / ПРОФИЛЬ 3/ PROFILE 3: Жылуулук, газ менен камсыздоо жана желдетүү/</t>
    </r>
    <r>
      <rPr>
        <b/>
        <sz val="18"/>
        <rFont val="Times New Roman"/>
        <family val="1"/>
        <charset val="204"/>
      </rPr>
      <t>Теплогазоснабжение и вентиляция</t>
    </r>
    <r>
      <rPr>
        <sz val="18"/>
        <rFont val="Times New Roman"/>
        <family val="1"/>
        <charset val="204"/>
      </rPr>
      <t>/Heat and Gas supply and Ventilation</t>
    </r>
  </si>
  <si>
    <r>
      <t>Курулуштагы жылуулук физикасы/</t>
    </r>
    <r>
      <rPr>
        <b/>
        <sz val="16"/>
        <rFont val="Times New Roman"/>
        <family val="1"/>
        <charset val="204"/>
      </rPr>
      <t>Строительная теплофизика</t>
    </r>
    <r>
      <rPr>
        <sz val="16"/>
        <rFont val="Times New Roman"/>
        <family val="1"/>
        <charset val="204"/>
      </rPr>
      <t>/Building thermal physics</t>
    </r>
  </si>
  <si>
    <r>
      <t>Имараттардын жылуулук коргоо жана микроклиматы /</t>
    </r>
    <r>
      <rPr>
        <b/>
        <sz val="16"/>
        <rFont val="Times New Roman"/>
        <family val="1"/>
        <charset val="204"/>
      </rPr>
      <t>Теплозащита и микроклимат зданий</t>
    </r>
    <r>
      <rPr>
        <sz val="16"/>
        <rFont val="Times New Roman"/>
        <family val="1"/>
        <charset val="204"/>
      </rPr>
      <t>/Thermal protection and microclimate of buildings</t>
    </r>
  </si>
  <si>
    <r>
      <t>Жылытуу/</t>
    </r>
    <r>
      <rPr>
        <b/>
        <sz val="16"/>
        <rFont val="Times New Roman"/>
        <family val="1"/>
        <charset val="204"/>
      </rPr>
      <t>Отопление</t>
    </r>
    <r>
      <rPr>
        <sz val="16"/>
        <rFont val="Times New Roman"/>
        <family val="1"/>
        <charset val="204"/>
      </rPr>
      <t>/Space heating</t>
    </r>
  </si>
  <si>
    <r>
      <t>Жылытуу системаларын долбоорлоо/</t>
    </r>
    <r>
      <rPr>
        <b/>
        <sz val="16"/>
        <rFont val="Times New Roman"/>
        <family val="1"/>
        <charset val="204"/>
      </rPr>
      <t>Проектирование систем отопления</t>
    </r>
    <r>
      <rPr>
        <sz val="16"/>
        <rFont val="Times New Roman"/>
        <family val="1"/>
        <charset val="204"/>
      </rPr>
      <t>/Design of heating systems</t>
    </r>
  </si>
  <si>
    <r>
      <t>Желтедүү, абаны жагдайлоо жана муздатуу /</t>
    </r>
    <r>
      <rPr>
        <b/>
        <sz val="16"/>
        <rFont val="Times New Roman"/>
        <family val="1"/>
        <charset val="204"/>
      </rPr>
      <t>Вентиляция, кондиционирование воздуха и охлаждение</t>
    </r>
    <r>
      <rPr>
        <sz val="16"/>
        <rFont val="Times New Roman"/>
        <family val="1"/>
        <charset val="204"/>
      </rPr>
      <t xml:space="preserve">/Ventilation, air conditioning and cooling </t>
    </r>
  </si>
  <si>
    <r>
      <t>Желтедүү жана абаны жагдайлоо системаларын долбоорлоо /</t>
    </r>
    <r>
      <rPr>
        <b/>
        <sz val="16"/>
        <rFont val="Times New Roman"/>
        <family val="1"/>
        <charset val="204"/>
      </rPr>
      <t>Проектирование систем вентиляции и кондиционирования воздуха</t>
    </r>
    <r>
      <rPr>
        <sz val="16"/>
        <rFont val="Times New Roman"/>
        <family val="1"/>
        <charset val="204"/>
      </rPr>
      <t xml:space="preserve">/Design of ventilation and air conditioning systems </t>
    </r>
  </si>
  <si>
    <r>
      <t>Жылуулук жаратуучу орнотмолор/</t>
    </r>
    <r>
      <rPr>
        <b/>
        <sz val="16"/>
        <rFont val="Times New Roman"/>
        <family val="1"/>
        <charset val="204"/>
      </rPr>
      <t>Теплогенерирующие установки</t>
    </r>
    <r>
      <rPr>
        <sz val="16"/>
        <rFont val="Times New Roman"/>
        <family val="1"/>
        <charset val="204"/>
      </rPr>
      <t>/Heat generating sets</t>
    </r>
  </si>
  <si>
    <r>
      <t xml:space="preserve"> Жылуулук  жаратуучу орнотмолор жана автономдуу жылуулук менен камсыздоо/</t>
    </r>
    <r>
      <rPr>
        <b/>
        <sz val="16"/>
        <rFont val="Times New Roman"/>
        <family val="1"/>
        <charset val="204"/>
      </rPr>
      <t>Генераторы теплоты и автономное теплоснабжение</t>
    </r>
    <r>
      <rPr>
        <sz val="16"/>
        <rFont val="Times New Roman"/>
        <family val="1"/>
        <charset val="204"/>
      </rPr>
      <t>/Heat generators and autonomous heat supply</t>
    </r>
  </si>
  <si>
    <r>
      <t>Газ менен касыздоо/</t>
    </r>
    <r>
      <rPr>
        <b/>
        <sz val="16"/>
        <rFont val="Times New Roman"/>
        <family val="1"/>
        <charset val="204"/>
      </rPr>
      <t>Газоснабжение</t>
    </r>
    <r>
      <rPr>
        <sz val="16"/>
        <rFont val="Times New Roman"/>
        <family val="1"/>
        <charset val="204"/>
      </rPr>
      <t>/Gaz supply</t>
    </r>
  </si>
  <si>
    <r>
      <t xml:space="preserve">Газ менен касыздоо системаларын долбоорлоо / </t>
    </r>
    <r>
      <rPr>
        <b/>
        <sz val="16"/>
        <rFont val="Times New Roman"/>
        <family val="1"/>
        <charset val="204"/>
      </rPr>
      <t>Проектирование систем газоснабжения</t>
    </r>
    <r>
      <rPr>
        <sz val="16"/>
        <rFont val="Times New Roman"/>
        <family val="1"/>
        <charset val="204"/>
      </rPr>
      <t xml:space="preserve"> /Design of gas supply systems</t>
    </r>
  </si>
  <si>
    <r>
      <t xml:space="preserve">Имараттардын энергетикалык натыйжалуулугу / </t>
    </r>
    <r>
      <rPr>
        <b/>
        <sz val="16"/>
        <rFont val="Times New Roman"/>
        <family val="1"/>
        <charset val="204"/>
      </rPr>
      <t>Энергоэффекттивность зданий</t>
    </r>
    <r>
      <rPr>
        <sz val="16"/>
        <rFont val="Times New Roman"/>
        <family val="1"/>
        <charset val="204"/>
      </rPr>
      <t xml:space="preserve"> /Energy efficiency of buildings</t>
    </r>
  </si>
  <si>
    <r>
      <t>Энергияны үнөмдөөчү архитектура жана кайра жаралуучу энергияны пайдалануу/</t>
    </r>
    <r>
      <rPr>
        <b/>
        <sz val="16"/>
        <rFont val="Times New Roman"/>
        <family val="1"/>
        <charset val="204"/>
      </rPr>
      <t>Энергосберегающая архитектура и использование ВИЭ</t>
    </r>
    <r>
      <rPr>
        <sz val="16"/>
        <rFont val="Times New Roman"/>
        <family val="1"/>
        <charset val="204"/>
      </rPr>
      <t>/Energy-saving architecture and the use of renewable energy</t>
    </r>
  </si>
  <si>
    <r>
      <t>Жылуулук менен камсыздоо 1/</t>
    </r>
    <r>
      <rPr>
        <b/>
        <sz val="16"/>
        <rFont val="Times New Roman"/>
        <family val="1"/>
        <charset val="204"/>
      </rPr>
      <t>Теплоснабжение 1</t>
    </r>
    <r>
      <rPr>
        <sz val="16"/>
        <rFont val="Times New Roman"/>
        <family val="1"/>
        <charset val="204"/>
      </rPr>
      <t>/Heat supply 1</t>
    </r>
  </si>
  <si>
    <r>
      <t xml:space="preserve">Жылуулук менен касыздоо системаларын долбоорлоо 1/ </t>
    </r>
    <r>
      <rPr>
        <b/>
        <sz val="16"/>
        <rFont val="Times New Roman"/>
        <family val="1"/>
        <charset val="204"/>
      </rPr>
      <t>Проектирование систем теплоснабжения 1</t>
    </r>
    <r>
      <rPr>
        <sz val="16"/>
        <rFont val="Times New Roman"/>
        <family val="1"/>
        <charset val="204"/>
      </rPr>
      <t>/Design of heat supply systems 1</t>
    </r>
  </si>
  <si>
    <r>
      <t>Жылуулук менен камсыздоо 2/</t>
    </r>
    <r>
      <rPr>
        <b/>
        <sz val="16"/>
        <rFont val="Times New Roman"/>
        <family val="1"/>
        <charset val="204"/>
      </rPr>
      <t>Теплоснабжение 2</t>
    </r>
    <r>
      <rPr>
        <sz val="16"/>
        <rFont val="Times New Roman"/>
        <family val="1"/>
        <charset val="204"/>
      </rPr>
      <t>/Heat supply 2</t>
    </r>
  </si>
  <si>
    <r>
      <t xml:space="preserve">Жылуулук менен касыздоо системаларын долбоорлоо 2/ </t>
    </r>
    <r>
      <rPr>
        <b/>
        <sz val="16"/>
        <rFont val="Times New Roman"/>
        <family val="1"/>
        <charset val="204"/>
      </rPr>
      <t>Проектирование систем теплоснабжения 2</t>
    </r>
    <r>
      <rPr>
        <sz val="16"/>
        <rFont val="Times New Roman"/>
        <family val="1"/>
        <charset val="204"/>
      </rPr>
      <t>/Design of heat supply systems 2</t>
    </r>
  </si>
  <si>
    <t xml:space="preserve">"ЖГКЖ" кафедрасынын башчысы / Заведующий кафедрой "ТВ"/ </t>
  </si>
  <si>
    <t>The head of Department "HGSV"  __________ Абдылдаева А.М./Abdyldaeva, A.M.</t>
  </si>
  <si>
    <r>
      <t>ПРОФИЛЬ 4 / ПРОФИЛЬ 4/ PROFILE 4: Жашыл, энергетикасы натыйжалуу имараттар жана технологиялар/</t>
    </r>
    <r>
      <rPr>
        <b/>
        <sz val="18"/>
        <rFont val="Times New Roman"/>
        <family val="1"/>
        <charset val="204"/>
      </rPr>
      <t>Зеленые, энергоэффективные здания и технологии</t>
    </r>
    <r>
      <rPr>
        <sz val="18"/>
        <rFont val="Times New Roman"/>
        <family val="1"/>
        <charset val="204"/>
      </rPr>
      <t>/Green, energy efficient buildings and technologies</t>
    </r>
  </si>
  <si>
    <r>
      <t>Имараттардын жылуулук режими жана микроклиматы /</t>
    </r>
    <r>
      <rPr>
        <b/>
        <sz val="16"/>
        <rFont val="Times New Roman"/>
        <family val="1"/>
        <charset val="204"/>
      </rPr>
      <t>Тепловой режим и микроклимат зданий</t>
    </r>
    <r>
      <rPr>
        <sz val="16"/>
        <rFont val="Times New Roman"/>
        <family val="1"/>
        <charset val="204"/>
      </rPr>
      <t>/ Thermal regime and microclimate of buildings</t>
    </r>
  </si>
  <si>
    <r>
      <t>Имараттардын жылуулук физикасы жана микроклиматы /</t>
    </r>
    <r>
      <rPr>
        <b/>
        <sz val="16"/>
        <rFont val="Times New Roman"/>
        <family val="1"/>
        <charset val="204"/>
      </rPr>
      <t xml:space="preserve"> Теплофизика и микроклимат зданий</t>
    </r>
    <r>
      <rPr>
        <sz val="16"/>
        <rFont val="Times New Roman"/>
        <family val="1"/>
        <charset val="204"/>
      </rPr>
      <t>/ Thermal physics and microclimate of buildings</t>
    </r>
  </si>
  <si>
    <r>
      <t>Имараттарды электр менен автономдуу камсыздоо /</t>
    </r>
    <r>
      <rPr>
        <b/>
        <sz val="16"/>
        <rFont val="Times New Roman"/>
        <family val="1"/>
        <charset val="204"/>
      </rPr>
      <t>Автономное электрообеспечение зданий</t>
    </r>
    <r>
      <rPr>
        <sz val="16"/>
        <rFont val="Times New Roman"/>
        <family val="1"/>
        <charset val="204"/>
      </rPr>
      <t xml:space="preserve"> /  Autonomous power supply of buildings</t>
    </r>
  </si>
  <si>
    <r>
      <t xml:space="preserve">Күн жана шамал электр орнотмолору / </t>
    </r>
    <r>
      <rPr>
        <b/>
        <sz val="16"/>
        <rFont val="Times New Roman"/>
        <family val="1"/>
        <charset val="204"/>
      </rPr>
      <t>Солнечные и ветровые электроустановки</t>
    </r>
    <r>
      <rPr>
        <sz val="16"/>
        <rFont val="Times New Roman"/>
        <family val="1"/>
        <charset val="204"/>
      </rPr>
      <t xml:space="preserve"> / Solar and wind power installations</t>
    </r>
  </si>
  <si>
    <r>
      <t>Кайра жаралуучу энергиялар жана энергияны үнөмдөөчү архитектура /</t>
    </r>
    <r>
      <rPr>
        <b/>
        <sz val="16"/>
        <rFont val="Times New Roman"/>
        <family val="1"/>
        <charset val="204"/>
      </rPr>
      <t>Возобновляемые энергии и энергосберегающая архитектура</t>
    </r>
    <r>
      <rPr>
        <sz val="16"/>
        <rFont val="Times New Roman"/>
        <family val="1"/>
        <charset val="204"/>
      </rPr>
      <t>/ Renewable energies and energy saving architecture</t>
    </r>
  </si>
  <si>
    <r>
      <t>Энергияны үнөмдөөчү архитектура жана микроклимат
/</t>
    </r>
    <r>
      <rPr>
        <b/>
        <sz val="16"/>
        <rFont val="Times New Roman"/>
        <family val="1"/>
        <charset val="204"/>
      </rPr>
      <t>Энергосберегающая архитектура и микроклимат</t>
    </r>
    <r>
      <rPr>
        <sz val="16"/>
        <rFont val="Times New Roman"/>
        <family val="1"/>
        <charset val="204"/>
      </rPr>
      <t>/ Energy-saving architecture and microclimate</t>
    </r>
  </si>
  <si>
    <r>
      <t xml:space="preserve">Газ менен камсыздоонун жашыл технологиялары / </t>
    </r>
    <r>
      <rPr>
        <b/>
        <sz val="16"/>
        <rFont val="Times New Roman"/>
        <family val="1"/>
        <charset val="204"/>
      </rPr>
      <t>Зеленые технологии газоснабжения</t>
    </r>
    <r>
      <rPr>
        <sz val="16"/>
        <rFont val="Times New Roman"/>
        <family val="1"/>
        <charset val="204"/>
      </rPr>
      <t xml:space="preserve"> / Green technologies of a gas supply</t>
    </r>
  </si>
  <si>
    <r>
      <t xml:space="preserve">Биогаз энергиясы менен камсыздоо / </t>
    </r>
    <r>
      <rPr>
        <b/>
        <sz val="16"/>
        <rFont val="Times New Roman"/>
        <family val="1"/>
        <charset val="204"/>
      </rPr>
      <t>Биогазовое энергообеспечение</t>
    </r>
    <r>
      <rPr>
        <sz val="16"/>
        <rFont val="Times New Roman"/>
        <family val="1"/>
        <charset val="204"/>
      </rPr>
      <t xml:space="preserve"> / Biogas energy supply</t>
    </r>
  </si>
  <si>
    <r>
      <t xml:space="preserve">Жылуулук насос системалары / </t>
    </r>
    <r>
      <rPr>
        <b/>
        <sz val="16"/>
        <rFont val="Times New Roman"/>
        <family val="1"/>
        <charset val="204"/>
      </rPr>
      <t>Теплонасосные системы</t>
    </r>
    <r>
      <rPr>
        <sz val="16"/>
        <rFont val="Times New Roman"/>
        <family val="1"/>
        <charset val="204"/>
      </rPr>
      <t xml:space="preserve"> / Heat pump systems</t>
    </r>
  </si>
  <si>
    <r>
      <t xml:space="preserve">Энергия менен камсыздоонун жылуулук насос технологиялары / </t>
    </r>
    <r>
      <rPr>
        <b/>
        <sz val="16"/>
        <rFont val="Times New Roman"/>
        <family val="1"/>
        <charset val="204"/>
      </rPr>
      <t>Теплонасосные технологии энергообеспечения</t>
    </r>
    <r>
      <rPr>
        <sz val="16"/>
        <rFont val="Times New Roman"/>
        <family val="1"/>
        <charset val="204"/>
      </rPr>
      <t xml:space="preserve"> / Heat pump technologies for energy supply</t>
    </r>
  </si>
  <si>
    <r>
      <t>Жашыл: жылытуу, муздатуу, желдетүү жана абаны жагдайлоо /</t>
    </r>
    <r>
      <rPr>
        <b/>
        <sz val="16"/>
        <rFont val="Times New Roman"/>
        <family val="1"/>
        <charset val="204"/>
      </rPr>
      <t xml:space="preserve"> Зеленые: отопление, охлаждение, вентиляция и кондиционирование воздуха</t>
    </r>
    <r>
      <rPr>
        <sz val="16"/>
        <rFont val="Times New Roman"/>
        <family val="1"/>
        <charset val="204"/>
      </rPr>
      <t xml:space="preserve"> /Green Heating: cooling, ventilation and air conditioning (HCVAC)</t>
    </r>
  </si>
  <si>
    <r>
      <t xml:space="preserve">Жылуулук, газ менен камсыздоонун жана желдетуунун жашыл долбоорлору / </t>
    </r>
    <r>
      <rPr>
        <b/>
        <sz val="16"/>
        <rFont val="Times New Roman"/>
        <family val="1"/>
        <charset val="204"/>
      </rPr>
      <t>Зеленые проекты теплогазоснабжения и вентиляции</t>
    </r>
    <r>
      <rPr>
        <sz val="16"/>
        <rFont val="Times New Roman"/>
        <family val="1"/>
        <charset val="204"/>
      </rPr>
      <t xml:space="preserve"> / Green design of heat, gas supply and ventilation </t>
    </r>
  </si>
  <si>
    <r>
      <t>Күндөн жылытуу системалары 1/</t>
    </r>
    <r>
      <rPr>
        <b/>
        <sz val="16"/>
        <rFont val="Times New Roman"/>
        <family val="1"/>
        <charset val="204"/>
      </rPr>
      <t>Системы солнечного теплоснабжения</t>
    </r>
    <r>
      <rPr>
        <sz val="16"/>
        <rFont val="Times New Roman"/>
        <family val="1"/>
        <charset val="204"/>
      </rPr>
      <t xml:space="preserve"> 1/ Solar heating systems 1</t>
    </r>
  </si>
  <si>
    <r>
      <t>Күндөн жылытуу жана коргоо 1/</t>
    </r>
    <r>
      <rPr>
        <b/>
        <sz val="16"/>
        <rFont val="Times New Roman"/>
        <family val="1"/>
        <charset val="204"/>
      </rPr>
      <t>Солнечное отопление и солнцезащита 1</t>
    </r>
    <r>
      <rPr>
        <sz val="16"/>
        <rFont val="Times New Roman"/>
        <family val="1"/>
        <charset val="204"/>
      </rPr>
      <t>/ Solar heating and protection from solar 1</t>
    </r>
  </si>
  <si>
    <r>
      <t>Күндөн жылытуу системалары 2/</t>
    </r>
    <r>
      <rPr>
        <b/>
        <sz val="16"/>
        <rFont val="Times New Roman"/>
        <family val="1"/>
        <charset val="204"/>
      </rPr>
      <t>Системы солнечного теплоснабжения 2</t>
    </r>
    <r>
      <rPr>
        <sz val="16"/>
        <rFont val="Times New Roman"/>
        <family val="1"/>
        <charset val="204"/>
      </rPr>
      <t>/ Solar heating systems 2</t>
    </r>
  </si>
  <si>
    <r>
      <t>Күндөн жылытуу жана коргоо 2/</t>
    </r>
    <r>
      <rPr>
        <b/>
        <sz val="16"/>
        <rFont val="Times New Roman"/>
        <family val="1"/>
        <charset val="204"/>
      </rPr>
      <t>Солнечное отопление и солнцезащита 2</t>
    </r>
    <r>
      <rPr>
        <sz val="16"/>
        <rFont val="Times New Roman"/>
        <family val="1"/>
        <charset val="204"/>
      </rPr>
      <t>/ Solar heating and protection from solar 2</t>
    </r>
  </si>
  <si>
    <r>
      <t>ПРОФИЛЬ 5 / ПРОФИЛЬ 5/ PROFILE 5: ЖСуу менен камсыздандыруу жана сууларды агызуу/</t>
    </r>
    <r>
      <rPr>
        <b/>
        <sz val="18"/>
        <rFont val="Times New Roman"/>
        <family val="1"/>
        <charset val="204"/>
      </rPr>
      <t>Водоснабжение и водоотведение</t>
    </r>
    <r>
      <rPr>
        <sz val="18"/>
        <rFont val="Times New Roman"/>
        <family val="1"/>
        <charset val="204"/>
      </rPr>
      <t>/Water supply and Sewerage</t>
    </r>
  </si>
  <si>
    <t xml:space="preserve">"СКСА"кафедрасынын башчысы / Заведующий кафедрой "ВВ"/ </t>
  </si>
  <si>
    <t xml:space="preserve">The head of Department "Water supply and Sewerage"  _______ Каримов Т.Х./Karimov, T.H. </t>
  </si>
  <si>
    <r>
      <t xml:space="preserve">Сууларды агызуу тармактары / </t>
    </r>
    <r>
      <rPr>
        <b/>
        <sz val="16"/>
        <rFont val="Times New Roman"/>
        <family val="1"/>
        <charset val="204"/>
      </rPr>
      <t>Водоотводящие сети</t>
    </r>
    <r>
      <rPr>
        <sz val="16"/>
        <rFont val="Times New Roman"/>
        <family val="1"/>
        <charset val="204"/>
      </rPr>
      <t xml:space="preserve"> / Water supply networks</t>
    </r>
  </si>
  <si>
    <r>
      <t xml:space="preserve">Калктуу конуштардын суу чыгаруу системалары / </t>
    </r>
    <r>
      <rPr>
        <b/>
        <sz val="16"/>
        <rFont val="Times New Roman"/>
        <family val="1"/>
        <charset val="204"/>
      </rPr>
      <t>Системы водоотведения населенных пунктов</t>
    </r>
    <r>
      <rPr>
        <sz val="16"/>
        <rFont val="Times New Roman"/>
        <family val="1"/>
        <charset val="204"/>
      </rPr>
      <t xml:space="preserve"> / Water disposal systems of settlements</t>
    </r>
  </si>
  <si>
    <r>
      <t>Суу алуучу курулуштар жана гидрологиялык гидрометрия, гидротехникалык курулуштар /</t>
    </r>
    <r>
      <rPr>
        <b/>
        <sz val="16"/>
        <rFont val="Times New Roman"/>
        <family val="1"/>
        <charset val="204"/>
      </rPr>
      <t>Водозаборные сооружения и гидрология гидрометрия, гидротехнические сооружения</t>
    </r>
    <r>
      <rPr>
        <sz val="16"/>
        <rFont val="Times New Roman"/>
        <family val="1"/>
        <charset val="204"/>
      </rPr>
      <t xml:space="preserve"> / Water intake structures and hydrology hydrometry, hydraulic structures</t>
    </r>
  </si>
  <si>
    <r>
      <t xml:space="preserve">Жер үстүндөгү сууларды алуу үчүн курулмаларды долбоорлоо / </t>
    </r>
    <r>
      <rPr>
        <b/>
        <sz val="16"/>
        <rFont val="Times New Roman"/>
        <family val="1"/>
        <charset val="204"/>
      </rPr>
      <t>Проектирование сооружений для забора поверхностных вод</t>
    </r>
    <r>
      <rPr>
        <sz val="16"/>
        <rFont val="Times New Roman"/>
        <family val="1"/>
        <charset val="204"/>
      </rPr>
      <t xml:space="preserve"> / Design of structures for surface water intake</t>
    </r>
  </si>
  <si>
    <r>
      <t xml:space="preserve">Саркынды сууларды тазалоо жана агызуу / </t>
    </r>
    <r>
      <rPr>
        <b/>
        <sz val="16"/>
        <rFont val="Times New Roman"/>
        <family val="1"/>
        <charset val="204"/>
      </rPr>
      <t>Водоотведение и очистка сточных вод</t>
    </r>
    <r>
      <rPr>
        <sz val="16"/>
        <rFont val="Times New Roman"/>
        <family val="1"/>
        <charset val="204"/>
      </rPr>
      <t xml:space="preserve"> / Drainage and wastewater treatment</t>
    </r>
  </si>
  <si>
    <r>
      <t xml:space="preserve">Саркынды сууларды чыгаруу үчүн системалар жана түзүлүштөр / </t>
    </r>
    <r>
      <rPr>
        <b/>
        <sz val="16"/>
        <rFont val="Times New Roman"/>
        <family val="1"/>
        <charset val="204"/>
      </rPr>
      <t>Системы и сооружения отведения сточных вод</t>
    </r>
    <r>
      <rPr>
        <sz val="16"/>
        <rFont val="Times New Roman"/>
        <family val="1"/>
        <charset val="204"/>
      </rPr>
      <t xml:space="preserve"> / Systems and facilities for wastewater disposal</t>
    </r>
  </si>
  <si>
    <r>
      <t xml:space="preserve">Сууну тазалоо / </t>
    </r>
    <r>
      <rPr>
        <b/>
        <sz val="16"/>
        <rFont val="Times New Roman"/>
        <family val="1"/>
        <charset val="204"/>
      </rPr>
      <t>Водоподготовка</t>
    </r>
    <r>
      <rPr>
        <sz val="16"/>
        <rFont val="Times New Roman"/>
        <family val="1"/>
        <charset val="204"/>
      </rPr>
      <t xml:space="preserve"> / Water treatment</t>
    </r>
  </si>
  <si>
    <r>
      <t xml:space="preserve">Табигый суу тазалоо технологиясы / </t>
    </r>
    <r>
      <rPr>
        <b/>
        <sz val="16"/>
        <rFont val="Times New Roman"/>
        <family val="1"/>
        <charset val="204"/>
      </rPr>
      <t>Технология очистки природных вод</t>
    </r>
    <r>
      <rPr>
        <sz val="16"/>
        <rFont val="Times New Roman"/>
        <family val="1"/>
        <charset val="204"/>
      </rPr>
      <t xml:space="preserve">  / Natural water treatment technology</t>
    </r>
  </si>
  <si>
    <r>
      <t xml:space="preserve">Өнөр жайларды суу менен камсыздоо жана саркынды сууларды агызуу негиздери / </t>
    </r>
    <r>
      <rPr>
        <b/>
        <sz val="16"/>
        <rFont val="Times New Roman"/>
        <family val="1"/>
        <charset val="204"/>
      </rPr>
      <t>Основы промышленного водоснабжения и водоотведения</t>
    </r>
    <r>
      <rPr>
        <sz val="16"/>
        <rFont val="Times New Roman"/>
        <family val="1"/>
        <charset val="204"/>
      </rPr>
      <t xml:space="preserve"> / Fundamentals of industrial water supply and sanitation</t>
    </r>
  </si>
  <si>
    <r>
      <t xml:space="preserve">Сууну керектөө жана өндүрүштүк саркынды сууларды тазалоо / </t>
    </r>
    <r>
      <rPr>
        <b/>
        <sz val="16"/>
        <rFont val="Times New Roman"/>
        <family val="1"/>
        <charset val="204"/>
      </rPr>
      <t>Водопотребление и очистка промышленных сточных вод</t>
    </r>
    <r>
      <rPr>
        <sz val="16"/>
        <rFont val="Times New Roman"/>
        <family val="1"/>
        <charset val="204"/>
      </rPr>
      <t xml:space="preserve"> / Water consumption and industrial wastewater treatment</t>
    </r>
  </si>
  <si>
    <r>
      <t xml:space="preserve">Насостор жана насостук станциялар / </t>
    </r>
    <r>
      <rPr>
        <b/>
        <sz val="16"/>
        <rFont val="Times New Roman"/>
        <family val="1"/>
        <charset val="204"/>
      </rPr>
      <t>Насосы и насосные станции</t>
    </r>
    <r>
      <rPr>
        <sz val="16"/>
        <rFont val="Times New Roman"/>
        <family val="1"/>
        <charset val="204"/>
      </rPr>
      <t xml:space="preserve"> / Pumps and pumping stations</t>
    </r>
  </si>
  <si>
    <r>
      <t xml:space="preserve">Насостор жана аба үйлөөчү станциялар / </t>
    </r>
    <r>
      <rPr>
        <b/>
        <sz val="16"/>
        <rFont val="Times New Roman"/>
        <family val="1"/>
        <charset val="204"/>
      </rPr>
      <t>Насосы и воздуходувные станции</t>
    </r>
    <r>
      <rPr>
        <sz val="16"/>
        <rFont val="Times New Roman"/>
        <family val="1"/>
        <charset val="204"/>
      </rPr>
      <t xml:space="preserve"> / Pumps and blower stations</t>
    </r>
  </si>
  <si>
    <r>
      <t>Суу менен камсыздоо жана саркынды сууларды чыгаруу системаларын реконструкциялоо жана эксплуатациялоо 1/</t>
    </r>
    <r>
      <rPr>
        <b/>
        <sz val="16"/>
        <rFont val="Times New Roman"/>
        <family val="1"/>
        <charset val="204"/>
      </rPr>
      <t xml:space="preserve"> Реконструкция и эксплуатация систем водоснабжения и водоотведения</t>
    </r>
    <r>
      <rPr>
        <sz val="16"/>
        <rFont val="Times New Roman"/>
        <family val="1"/>
        <charset val="204"/>
      </rPr>
      <t xml:space="preserve"> 1/ Reconstruction and operation of water supply and sanitation systems 1</t>
    </r>
  </si>
  <si>
    <r>
      <t xml:space="preserve">Имараттарды техникалык жактан тейлөө жана инженердик тутумдарды реконструкциялоо 1/ </t>
    </r>
    <r>
      <rPr>
        <b/>
        <sz val="16"/>
        <rFont val="Times New Roman"/>
        <family val="1"/>
        <charset val="204"/>
      </rPr>
      <t>Техническая эксплуатация зданий и реконструкция инженерных систем</t>
    </r>
    <r>
      <rPr>
        <sz val="16"/>
        <rFont val="Times New Roman"/>
        <family val="1"/>
        <charset val="204"/>
      </rPr>
      <t xml:space="preserve"> 1/ Technical maintenance of buildings and reconstruction of engineering systems 1</t>
    </r>
  </si>
  <si>
    <r>
      <t xml:space="preserve">Суу менен камсыздоо жана саркынды сууларды чыгаруу системаларын реконструкциялоо жана эксплуатациялоо 2/ </t>
    </r>
    <r>
      <rPr>
        <b/>
        <sz val="16"/>
        <rFont val="Times New Roman"/>
        <family val="1"/>
        <charset val="204"/>
      </rPr>
      <t>Реконструкция и эксплуатация систем водоснабжения и водоотведения 2</t>
    </r>
    <r>
      <rPr>
        <sz val="16"/>
        <rFont val="Times New Roman"/>
        <family val="1"/>
        <charset val="204"/>
      </rPr>
      <t>/ Reconstruction and operation of water supply and sanitation systems 2</t>
    </r>
  </si>
  <si>
    <r>
      <t>Имараттарды техникалык жактан тейлөө жана инженердик тутумдарды реконструкциялоо 2/</t>
    </r>
    <r>
      <rPr>
        <b/>
        <sz val="16"/>
        <rFont val="Times New Roman"/>
        <family val="1"/>
        <charset val="204"/>
      </rPr>
      <t xml:space="preserve"> Техническая эксплуатация зданий и реконструкция инженерных систем 2</t>
    </r>
    <r>
      <rPr>
        <sz val="16"/>
        <rFont val="Times New Roman"/>
        <family val="1"/>
        <charset val="204"/>
      </rPr>
      <t>/ Technical maintenance of buildings and reconstruction of engineering systems 2</t>
    </r>
  </si>
  <si>
    <t>750500 - Курулуш/Строительство/Civil Engineering</t>
  </si>
  <si>
    <t>ОБИС</t>
  </si>
  <si>
    <r>
      <t>Атомобил жолдорун пайдалануу /</t>
    </r>
    <r>
      <rPr>
        <b/>
        <sz val="16"/>
        <rFont val="Times New Roman"/>
        <family val="1"/>
        <charset val="204"/>
      </rPr>
      <t xml:space="preserve">Эксплуатация автомобильных дорог </t>
    </r>
    <r>
      <rPr>
        <sz val="16"/>
        <rFont val="Times New Roman"/>
        <family val="1"/>
        <charset val="204"/>
      </rPr>
      <t xml:space="preserve">/ Operation of roads </t>
    </r>
  </si>
  <si>
    <r>
      <t>Автомобил жолдорун ондоону жана кароону уюштуруу /</t>
    </r>
    <r>
      <rPr>
        <b/>
        <sz val="16"/>
        <rFont val="Times New Roman"/>
        <family val="1"/>
        <charset val="204"/>
      </rPr>
      <t xml:space="preserve">Организация   ремонта и содержания автомобильных дорог </t>
    </r>
    <r>
      <rPr>
        <sz val="16"/>
        <rFont val="Times New Roman"/>
        <family val="1"/>
        <charset val="204"/>
      </rPr>
      <t xml:space="preserve">/Organization of repair and maintenance of roads </t>
    </r>
  </si>
  <si>
    <r>
      <t>Автомобил жолдорун реконстукциялоо жана калыбына келтирүү 1/</t>
    </r>
    <r>
      <rPr>
        <b/>
        <sz val="16"/>
        <rFont val="Times New Roman"/>
        <family val="1"/>
        <charset val="204"/>
      </rPr>
      <t>Реконструция и реабилитация автомобильных дорог 1</t>
    </r>
    <r>
      <rPr>
        <sz val="16"/>
        <rFont val="Times New Roman"/>
        <family val="1"/>
        <charset val="204"/>
      </rPr>
      <t>/Reconstruction and rehabilitation of roads 1</t>
    </r>
  </si>
  <si>
    <r>
      <t>Шаардагы  жолдорду жана көчөлөрдү реконстукциялоо жана калыбына келтирүү 1/</t>
    </r>
    <r>
      <rPr>
        <b/>
        <sz val="16"/>
        <rFont val="Times New Roman"/>
        <family val="1"/>
        <charset val="204"/>
      </rPr>
      <t>Реконструция и реабилитация городских дорог и улиц 1</t>
    </r>
    <r>
      <rPr>
        <sz val="16"/>
        <rFont val="Times New Roman"/>
        <family val="1"/>
        <charset val="204"/>
      </rPr>
      <t>/ Reconstruction and rehabilitation of city roads and streets 1</t>
    </r>
  </si>
  <si>
    <r>
      <t>Автомобил жолдорун реконстукциялоо жана калыбына келтирүү 2/</t>
    </r>
    <r>
      <rPr>
        <b/>
        <sz val="16"/>
        <rFont val="Times New Roman"/>
        <family val="1"/>
        <charset val="204"/>
      </rPr>
      <t>Реконструция и реабилитация автомобильных дорог 2</t>
    </r>
    <r>
      <rPr>
        <sz val="16"/>
        <rFont val="Times New Roman"/>
        <family val="1"/>
        <charset val="204"/>
      </rPr>
      <t>/Reconstruction and rehabilitation of roads 2</t>
    </r>
  </si>
  <si>
    <r>
      <t>Шаардагы  жолдорду жана көчөлөрдү реконстукциялоо жана калыбына келтирүү 2/</t>
    </r>
    <r>
      <rPr>
        <b/>
        <sz val="16"/>
        <rFont val="Times New Roman"/>
        <family val="1"/>
        <charset val="204"/>
      </rPr>
      <t>Реконструция и реабилитация городских дорог и улиц 2</t>
    </r>
    <r>
      <rPr>
        <sz val="16"/>
        <rFont val="Times New Roman"/>
        <family val="1"/>
        <charset val="204"/>
      </rPr>
      <t>/ Reconstruction and rehabilitation of city roads and streets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</si>
</sst>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61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7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4"/>
      <color indexed="12"/>
      <name val="Arial"/>
      <family val="2"/>
      <charset val="204"/>
    </font>
    <font>
      <b/>
      <i/>
      <sz val="7"/>
      <name val="Times New Roman"/>
      <family val="1"/>
      <charset val="204"/>
    </font>
    <font>
      <b/>
      <vertAlign val="superscript"/>
      <sz val="7"/>
      <name val="Times New Roman Cyr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darkGrid">
        <bgColor theme="0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40" fillId="0" borderId="0" applyNumberFormat="0" applyFont="0" applyFill="0" applyBorder="0" applyAlignment="0" applyProtection="0">
      <alignment vertical="top"/>
    </xf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</cellStyleXfs>
  <cellXfs count="562">
    <xf numFmtId="0" fontId="0" fillId="0" borderId="0" xfId="0"/>
    <xf numFmtId="0" fontId="10" fillId="24" borderId="0" xfId="0" applyFont="1" applyFill="1"/>
    <xf numFmtId="0" fontId="39" fillId="24" borderId="0" xfId="0" applyFont="1" applyFill="1" applyAlignment="1">
      <alignment wrapText="1"/>
    </xf>
    <xf numFmtId="0" fontId="8" fillId="24" borderId="0" xfId="38" applyFont="1" applyFill="1"/>
    <xf numFmtId="0" fontId="40" fillId="24" borderId="0" xfId="37" applyNumberFormat="1" applyFont="1" applyFill="1" applyBorder="1" applyAlignment="1"/>
    <xf numFmtId="0" fontId="40" fillId="24" borderId="0" xfId="37" applyNumberFormat="1" applyFont="1" applyFill="1" applyBorder="1" applyAlignment="1" applyProtection="1">
      <alignment vertical="top"/>
    </xf>
    <xf numFmtId="0" fontId="7" fillId="24" borderId="0" xfId="39" applyNumberFormat="1" applyFont="1" applyFill="1" applyBorder="1" applyAlignment="1">
      <alignment horizontal="center"/>
    </xf>
    <xf numFmtId="0" fontId="43" fillId="24" borderId="32" xfId="37" applyNumberFormat="1" applyFont="1" applyFill="1" applyBorder="1" applyAlignment="1" applyProtection="1">
      <alignment horizontal="center"/>
    </xf>
    <xf numFmtId="0" fontId="3" fillId="24" borderId="32" xfId="37" applyNumberFormat="1" applyFont="1" applyFill="1" applyBorder="1" applyAlignment="1" applyProtection="1">
      <alignment vertical="top"/>
    </xf>
    <xf numFmtId="0" fontId="40" fillId="24" borderId="32" xfId="37" applyNumberFormat="1" applyFont="1" applyFill="1" applyBorder="1" applyAlignment="1" applyProtection="1">
      <alignment vertical="top"/>
    </xf>
    <xf numFmtId="0" fontId="40" fillId="24" borderId="0" xfId="37" applyNumberFormat="1" applyFont="1" applyFill="1" applyBorder="1" applyAlignment="1" applyProtection="1">
      <alignment vertical="top" wrapText="1"/>
    </xf>
    <xf numFmtId="0" fontId="41" fillId="24" borderId="0" xfId="37" applyNumberFormat="1" applyFont="1" applyFill="1" applyBorder="1" applyAlignment="1" applyProtection="1"/>
    <xf numFmtId="0" fontId="40" fillId="24" borderId="0" xfId="37" applyNumberFormat="1" applyFill="1" applyAlignment="1"/>
    <xf numFmtId="0" fontId="29" fillId="24" borderId="0" xfId="37" applyNumberFormat="1" applyFont="1" applyFill="1" applyBorder="1" applyAlignment="1"/>
    <xf numFmtId="0" fontId="29" fillId="24" borderId="0" xfId="37" applyNumberFormat="1" applyFont="1" applyFill="1" applyBorder="1" applyAlignment="1">
      <alignment vertical="center"/>
    </xf>
    <xf numFmtId="0" fontId="30" fillId="24" borderId="0" xfId="37" applyNumberFormat="1" applyFont="1" applyFill="1" applyBorder="1" applyAlignment="1">
      <alignment horizontal="center" vertical="center" wrapText="1"/>
    </xf>
    <xf numFmtId="0" fontId="40" fillId="24" borderId="0" xfId="37" applyFill="1" applyAlignment="1">
      <alignment horizontal="center" vertical="center" wrapText="1"/>
    </xf>
    <xf numFmtId="0" fontId="35" fillId="24" borderId="0" xfId="37" applyNumberFormat="1" applyFont="1" applyFill="1" applyBorder="1" applyAlignment="1" applyProtection="1">
      <alignment horizontal="left"/>
    </xf>
    <xf numFmtId="0" fontId="7" fillId="24" borderId="0" xfId="37" applyFont="1" applyFill="1" applyAlignment="1">
      <alignment horizontal="center" vertical="center" wrapText="1"/>
    </xf>
    <xf numFmtId="0" fontId="40" fillId="24" borderId="0" xfId="37" applyFill="1" applyAlignment="1"/>
    <xf numFmtId="0" fontId="7" fillId="24" borderId="31" xfId="37" applyNumberFormat="1" applyFont="1" applyFill="1" applyBorder="1" applyAlignment="1" applyProtection="1">
      <alignment vertical="top"/>
    </xf>
    <xf numFmtId="0" fontId="43" fillId="24" borderId="31" xfId="37" applyNumberFormat="1" applyFont="1" applyFill="1" applyBorder="1" applyAlignment="1" applyProtection="1">
      <alignment horizontal="center"/>
    </xf>
    <xf numFmtId="0" fontId="43" fillId="24" borderId="31" xfId="37" applyNumberFormat="1" applyFont="1" applyFill="1" applyBorder="1" applyAlignment="1" applyProtection="1">
      <alignment vertical="top"/>
    </xf>
    <xf numFmtId="0" fontId="42" fillId="24" borderId="0" xfId="37" applyNumberFormat="1" applyFont="1" applyFill="1" applyBorder="1" applyAlignment="1">
      <alignment horizontal="right"/>
    </xf>
    <xf numFmtId="0" fontId="47" fillId="24" borderId="0" xfId="37" applyNumberFormat="1" applyFont="1" applyFill="1" applyBorder="1" applyAlignment="1" applyProtection="1">
      <alignment horizontal="right" vertical="top"/>
    </xf>
    <xf numFmtId="0" fontId="42" fillId="24" borderId="0" xfId="37" applyNumberFormat="1" applyFont="1" applyFill="1" applyBorder="1" applyAlignment="1" applyProtection="1">
      <alignment horizontal="right"/>
    </xf>
    <xf numFmtId="0" fontId="48" fillId="24" borderId="0" xfId="37" applyNumberFormat="1" applyFont="1" applyFill="1" applyBorder="1" applyAlignment="1" applyProtection="1">
      <alignment horizontal="right" vertical="top"/>
    </xf>
    <xf numFmtId="0" fontId="47" fillId="24" borderId="0" xfId="37" applyNumberFormat="1" applyFont="1" applyFill="1" applyBorder="1" applyAlignment="1" applyProtection="1">
      <alignment horizontal="right"/>
    </xf>
    <xf numFmtId="0" fontId="43" fillId="24" borderId="32" xfId="37" applyNumberFormat="1" applyFont="1" applyFill="1" applyBorder="1" applyAlignment="1" applyProtection="1">
      <alignment vertical="top"/>
    </xf>
    <xf numFmtId="0" fontId="3" fillId="24" borderId="0" xfId="37" applyNumberFormat="1" applyFont="1" applyFill="1" applyBorder="1" applyAlignment="1" applyProtection="1">
      <alignment vertical="top"/>
    </xf>
    <xf numFmtId="0" fontId="7" fillId="24" borderId="31" xfId="37" applyNumberFormat="1" applyFont="1" applyFill="1" applyBorder="1" applyAlignment="1" applyProtection="1">
      <alignment horizontal="center"/>
    </xf>
    <xf numFmtId="0" fontId="3" fillId="24" borderId="32" xfId="37" applyNumberFormat="1" applyFont="1" applyFill="1" applyBorder="1" applyAlignment="1" applyProtection="1">
      <alignment horizontal="center"/>
    </xf>
    <xf numFmtId="0" fontId="3" fillId="24" borderId="31" xfId="37" applyNumberFormat="1" applyFont="1" applyFill="1" applyBorder="1" applyAlignment="1" applyProtection="1">
      <alignment horizontal="center"/>
    </xf>
    <xf numFmtId="0" fontId="50" fillId="24" borderId="31" xfId="37" applyNumberFormat="1" applyFont="1" applyFill="1" applyBorder="1" applyAlignment="1" applyProtection="1">
      <alignment horizontal="center"/>
    </xf>
    <xf numFmtId="0" fontId="3" fillId="24" borderId="32" xfId="37" applyNumberFormat="1" applyFont="1" applyFill="1" applyBorder="1" applyAlignment="1" applyProtection="1">
      <alignment horizontal="left"/>
    </xf>
    <xf numFmtId="0" fontId="7" fillId="24" borderId="32" xfId="37" applyNumberFormat="1" applyFont="1" applyFill="1" applyBorder="1" applyAlignment="1" applyProtection="1">
      <alignment vertical="top"/>
    </xf>
    <xf numFmtId="0" fontId="40" fillId="24" borderId="32" xfId="37" applyNumberFormat="1" applyFont="1" applyFill="1" applyBorder="1" applyAlignment="1"/>
    <xf numFmtId="0" fontId="40" fillId="24" borderId="32" xfId="37" applyNumberFormat="1" applyFill="1" applyBorder="1" applyAlignment="1"/>
    <xf numFmtId="0" fontId="2" fillId="24" borderId="0" xfId="39" applyNumberFormat="1" applyFont="1" applyFill="1" applyBorder="1" applyAlignment="1"/>
    <xf numFmtId="0" fontId="28" fillId="24" borderId="0" xfId="39" applyNumberFormat="1" applyFill="1" applyBorder="1" applyAlignment="1"/>
    <xf numFmtId="0" fontId="31" fillId="24" borderId="0" xfId="39" applyNumberFormat="1" applyFont="1" applyFill="1" applyBorder="1" applyAlignment="1"/>
    <xf numFmtId="0" fontId="32" fillId="24" borderId="0" xfId="39" applyNumberFormat="1" applyFont="1" applyFill="1" applyBorder="1" applyAlignment="1">
      <alignment horizontal="left" indent="7"/>
    </xf>
    <xf numFmtId="0" fontId="32" fillId="24" borderId="0" xfId="39" applyNumberFormat="1" applyFont="1" applyFill="1" applyBorder="1" applyAlignment="1"/>
    <xf numFmtId="0" fontId="33" fillId="24" borderId="0" xfId="39" applyNumberFormat="1" applyFont="1" applyFill="1" applyBorder="1" applyAlignment="1"/>
    <xf numFmtId="0" fontId="28" fillId="24" borderId="0" xfId="39" applyNumberFormat="1" applyFill="1" applyAlignment="1"/>
    <xf numFmtId="0" fontId="28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Border="1" applyAlignment="1" applyProtection="1">
      <alignment vertical="top"/>
    </xf>
    <xf numFmtId="0" fontId="45" fillId="24" borderId="36" xfId="39" applyNumberFormat="1" applyFont="1" applyFill="1" applyBorder="1" applyAlignment="1">
      <alignment horizontal="center"/>
    </xf>
    <xf numFmtId="0" fontId="35" fillId="24" borderId="16" xfId="39" applyNumberFormat="1" applyFont="1" applyFill="1" applyBorder="1" applyAlignment="1">
      <alignment horizontal="center"/>
    </xf>
    <xf numFmtId="0" fontId="6" fillId="24" borderId="16" xfId="39" applyNumberFormat="1" applyFont="1" applyFill="1" applyBorder="1" applyAlignment="1">
      <alignment horizontal="center"/>
    </xf>
    <xf numFmtId="0" fontId="7" fillId="24" borderId="0" xfId="39" applyNumberFormat="1" applyFont="1" applyFill="1" applyBorder="1" applyAlignment="1">
      <alignment horizontal="center" vertical="center"/>
    </xf>
    <xf numFmtId="0" fontId="3" fillId="24" borderId="0" xfId="39" applyFont="1" applyFill="1" applyAlignment="1"/>
    <xf numFmtId="0" fontId="3" fillId="24" borderId="0" xfId="39" applyNumberFormat="1" applyFont="1" applyFill="1" applyBorder="1" applyAlignment="1" applyProtection="1">
      <alignment vertical="top"/>
    </xf>
    <xf numFmtId="0" fontId="7" fillId="24" borderId="0" xfId="39" applyFont="1" applyFill="1" applyAlignment="1"/>
    <xf numFmtId="0" fontId="5" fillId="24" borderId="16" xfId="39" applyNumberFormat="1" applyFont="1" applyFill="1" applyBorder="1" applyAlignment="1">
      <alignment horizontal="center"/>
    </xf>
    <xf numFmtId="0" fontId="5" fillId="24" borderId="0" xfId="39" applyNumberFormat="1" applyFont="1" applyFill="1" applyBorder="1" applyAlignment="1">
      <alignment horizontal="center"/>
    </xf>
    <xf numFmtId="0" fontId="6" fillId="24" borderId="0" xfId="39" applyFont="1" applyFill="1" applyAlignment="1"/>
    <xf numFmtId="0" fontId="5" fillId="24" borderId="0" xfId="39" applyFont="1" applyFill="1" applyAlignment="1"/>
    <xf numFmtId="0" fontId="5" fillId="24" borderId="0" xfId="39" applyFont="1" applyFill="1" applyBorder="1" applyAlignment="1"/>
    <xf numFmtId="0" fontId="6" fillId="24" borderId="0" xfId="39" applyNumberFormat="1" applyFont="1" applyFill="1" applyBorder="1" applyAlignment="1">
      <alignment horizontal="center"/>
    </xf>
    <xf numFmtId="0" fontId="48" fillId="24" borderId="0" xfId="39" applyNumberFormat="1" applyFont="1" applyFill="1" applyBorder="1" applyAlignment="1" applyProtection="1">
      <alignment vertical="top"/>
    </xf>
    <xf numFmtId="0" fontId="48" fillId="24" borderId="21" xfId="39" applyNumberFormat="1" applyFont="1" applyFill="1" applyBorder="1" applyAlignment="1">
      <alignment horizontal="center"/>
    </xf>
    <xf numFmtId="0" fontId="48" fillId="24" borderId="0" xfId="39" applyNumberFormat="1" applyFont="1" applyFill="1" applyBorder="1" applyAlignment="1">
      <alignment vertical="center" wrapText="1"/>
    </xf>
    <xf numFmtId="0" fontId="48" fillId="24" borderId="0" xfId="39" applyFont="1" applyFill="1" applyAlignment="1"/>
    <xf numFmtId="0" fontId="48" fillId="24" borderId="0" xfId="39" applyFont="1" applyFill="1" applyBorder="1" applyAlignment="1"/>
    <xf numFmtId="0" fontId="48" fillId="24" borderId="0" xfId="39" applyNumberFormat="1" applyFont="1" applyFill="1" applyAlignment="1">
      <alignment horizontal="left" vertical="center"/>
    </xf>
    <xf numFmtId="0" fontId="42" fillId="24" borderId="0" xfId="39" applyNumberFormat="1" applyFont="1" applyFill="1" applyBorder="1" applyAlignment="1"/>
    <xf numFmtId="0" fontId="42" fillId="24" borderId="0" xfId="39" applyNumberFormat="1" applyFont="1" applyFill="1" applyBorder="1" applyAlignment="1">
      <alignment horizontal="center"/>
    </xf>
    <xf numFmtId="0" fontId="48" fillId="24" borderId="0" xfId="39" applyNumberFormat="1" applyFont="1" applyFill="1" applyBorder="1" applyAlignment="1">
      <alignment horizontal="center"/>
    </xf>
    <xf numFmtId="0" fontId="48" fillId="24" borderId="0" xfId="39" applyNumberFormat="1" applyFont="1" applyFill="1" applyBorder="1" applyAlignment="1">
      <alignment horizontal="left"/>
    </xf>
    <xf numFmtId="0" fontId="48" fillId="24" borderId="0" xfId="39" applyNumberFormat="1" applyFont="1" applyFill="1" applyBorder="1" applyAlignment="1">
      <alignment horizontal="left" vertical="center"/>
    </xf>
    <xf numFmtId="0" fontId="48" fillId="24" borderId="0" xfId="39" applyNumberFormat="1" applyFont="1" applyFill="1" applyAlignment="1"/>
    <xf numFmtId="0" fontId="48" fillId="24" borderId="21" xfId="39" applyNumberFormat="1" applyFont="1" applyFill="1" applyBorder="1" applyAlignment="1"/>
    <xf numFmtId="0" fontId="48" fillId="24" borderId="0" xfId="0" applyFont="1" applyFill="1" applyAlignment="1">
      <alignment horizontal="center"/>
    </xf>
    <xf numFmtId="0" fontId="48" fillId="24" borderId="0" xfId="39" applyNumberFormat="1" applyFont="1" applyFill="1" applyAlignment="1">
      <alignment vertical="center"/>
    </xf>
    <xf numFmtId="0" fontId="48" fillId="24" borderId="51" xfId="39" applyNumberFormat="1" applyFont="1" applyFill="1" applyBorder="1" applyAlignment="1">
      <alignment horizontal="left" vertical="center"/>
    </xf>
    <xf numFmtId="0" fontId="5" fillId="24" borderId="0" xfId="0" applyFont="1" applyFill="1"/>
    <xf numFmtId="0" fontId="5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 vertical="center"/>
    </xf>
    <xf numFmtId="0" fontId="5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Alignment="1"/>
    <xf numFmtId="0" fontId="5" fillId="24" borderId="0" xfId="39" applyNumberFormat="1" applyFont="1" applyFill="1" applyAlignment="1">
      <alignment horizontal="center" vertical="center"/>
    </xf>
    <xf numFmtId="0" fontId="5" fillId="24" borderId="0" xfId="39" applyNumberFormat="1" applyFont="1" applyFill="1" applyAlignment="1">
      <alignment horizontal="left" vertical="center"/>
    </xf>
    <xf numFmtId="0" fontId="5" fillId="24" borderId="0" xfId="0" quotePrefix="1" applyFont="1" applyFill="1" applyAlignment="1">
      <alignment horizontal="center" vertical="center"/>
    </xf>
    <xf numFmtId="0" fontId="6" fillId="24" borderId="0" xfId="0" applyFont="1" applyFill="1"/>
    <xf numFmtId="0" fontId="39" fillId="24" borderId="0" xfId="38" applyFont="1" applyFill="1"/>
    <xf numFmtId="0" fontId="52" fillId="24" borderId="0" xfId="0" applyFont="1" applyFill="1"/>
    <xf numFmtId="0" fontId="54" fillId="24" borderId="0" xfId="0" applyFont="1" applyFill="1"/>
    <xf numFmtId="0" fontId="54" fillId="24" borderId="0" xfId="0" applyFont="1" applyFill="1" applyAlignment="1">
      <alignment horizontal="right"/>
    </xf>
    <xf numFmtId="0" fontId="10" fillId="24" borderId="0" xfId="0" quotePrefix="1" applyFont="1" applyFill="1" applyAlignment="1">
      <alignment horizontal="left"/>
    </xf>
    <xf numFmtId="0" fontId="39" fillId="24" borderId="0" xfId="0" quotePrefix="1" applyFont="1" applyFill="1"/>
    <xf numFmtId="0" fontId="10" fillId="24" borderId="21" xfId="0" applyFont="1" applyFill="1" applyBorder="1" applyAlignment="1">
      <alignment horizontal="center" vertical="center" wrapText="1"/>
    </xf>
    <xf numFmtId="0" fontId="39" fillId="24" borderId="21" xfId="0" applyFont="1" applyFill="1" applyBorder="1" applyAlignment="1">
      <alignment horizontal="center" vertical="center"/>
    </xf>
    <xf numFmtId="0" fontId="10" fillId="24" borderId="0" xfId="38" applyFont="1" applyFill="1"/>
    <xf numFmtId="0" fontId="39" fillId="24" borderId="0" xfId="0" applyFont="1" applyFill="1"/>
    <xf numFmtId="0" fontId="52" fillId="24" borderId="0" xfId="39" applyNumberFormat="1" applyFont="1" applyFill="1" applyBorder="1" applyAlignment="1">
      <alignment horizontal="left"/>
    </xf>
    <xf numFmtId="0" fontId="57" fillId="24" borderId="0" xfId="0" applyFont="1" applyFill="1"/>
    <xf numFmtId="0" fontId="39" fillId="24" borderId="26" xfId="0" applyFont="1" applyFill="1" applyBorder="1" applyAlignment="1">
      <alignment vertical="center" wrapText="1"/>
    </xf>
    <xf numFmtId="0" fontId="9" fillId="24" borderId="0" xfId="38" applyFont="1" applyFill="1"/>
    <xf numFmtId="0" fontId="10" fillId="24" borderId="0" xfId="0" applyFont="1" applyFill="1" applyAlignment="1">
      <alignment horizontal="left"/>
    </xf>
    <xf numFmtId="0" fontId="3" fillId="24" borderId="31" xfId="37" applyNumberFormat="1" applyFont="1" applyFill="1" applyBorder="1" applyAlignment="1" applyProtection="1">
      <alignment vertical="top"/>
    </xf>
    <xf numFmtId="0" fontId="40" fillId="24" borderId="31" xfId="37" applyNumberFormat="1" applyFont="1" applyFill="1" applyBorder="1" applyAlignment="1" applyProtection="1">
      <alignment vertical="top"/>
    </xf>
    <xf numFmtId="0" fontId="6" fillId="24" borderId="16" xfId="39" applyNumberFormat="1" applyFont="1" applyFill="1" applyBorder="1" applyAlignment="1">
      <alignment horizontal="center" vertical="center"/>
    </xf>
    <xf numFmtId="0" fontId="39" fillId="24" borderId="26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4" borderId="28" xfId="0" quotePrefix="1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16" fontId="9" fillId="24" borderId="21" xfId="0" applyNumberFormat="1" applyFont="1" applyFill="1" applyBorder="1" applyAlignment="1">
      <alignment horizontal="left"/>
    </xf>
    <xf numFmtId="0" fontId="58" fillId="24" borderId="48" xfId="0" applyFont="1" applyFill="1" applyBorder="1" applyAlignment="1">
      <alignment horizontal="center" vertical="center" textRotation="90" wrapText="1"/>
    </xf>
    <xf numFmtId="0" fontId="8" fillId="24" borderId="48" xfId="0" applyFont="1" applyFill="1" applyBorder="1" applyAlignment="1">
      <alignment horizontal="center" vertical="center" textRotation="90" wrapText="1"/>
    </xf>
    <xf numFmtId="0" fontId="8" fillId="24" borderId="42" xfId="0" applyFont="1" applyFill="1" applyBorder="1" applyAlignment="1">
      <alignment horizontal="center" vertical="center" wrapText="1"/>
    </xf>
    <xf numFmtId="0" fontId="9" fillId="24" borderId="40" xfId="0" applyFont="1" applyFill="1" applyBorder="1" applyAlignment="1">
      <alignment horizontal="left"/>
    </xf>
    <xf numFmtId="0" fontId="37" fillId="25" borderId="16" xfId="39" applyNumberFormat="1" applyFont="1" applyFill="1" applyBorder="1" applyAlignment="1">
      <alignment horizontal="center"/>
    </xf>
    <xf numFmtId="0" fontId="46" fillId="24" borderId="16" xfId="0" applyFont="1" applyFill="1" applyBorder="1" applyAlignment="1">
      <alignment horizontal="center" vertical="center"/>
    </xf>
    <xf numFmtId="0" fontId="38" fillId="24" borderId="16" xfId="39" applyNumberFormat="1" applyFont="1" applyFill="1" applyBorder="1" applyAlignment="1">
      <alignment horizontal="center"/>
    </xf>
    <xf numFmtId="0" fontId="45" fillId="24" borderId="16" xfId="39" applyNumberFormat="1" applyFont="1" applyFill="1" applyBorder="1" applyAlignment="1">
      <alignment horizontal="center"/>
    </xf>
    <xf numFmtId="0" fontId="37" fillId="24" borderId="16" xfId="39" applyNumberFormat="1" applyFont="1" applyFill="1" applyBorder="1" applyAlignment="1">
      <alignment horizontal="center"/>
    </xf>
    <xf numFmtId="0" fontId="37" fillId="24" borderId="20" xfId="39" applyNumberFormat="1" applyFont="1" applyFill="1" applyBorder="1" applyAlignment="1">
      <alignment horizontal="center"/>
    </xf>
    <xf numFmtId="0" fontId="38" fillId="24" borderId="16" xfId="39" applyNumberFormat="1" applyFont="1" applyFill="1" applyBorder="1" applyAlignment="1">
      <alignment horizontal="center" vertical="center"/>
    </xf>
    <xf numFmtId="0" fontId="6" fillId="24" borderId="16" xfId="39" applyFont="1" applyFill="1" applyBorder="1" applyAlignment="1"/>
    <xf numFmtId="0" fontId="6" fillId="24" borderId="16" xfId="39" applyFont="1" applyFill="1" applyBorder="1" applyAlignment="1">
      <alignment horizontal="center"/>
    </xf>
    <xf numFmtId="0" fontId="37" fillId="24" borderId="16" xfId="39" quotePrefix="1" applyNumberFormat="1" applyFont="1" applyFill="1" applyBorder="1" applyAlignment="1">
      <alignment horizontal="center"/>
    </xf>
    <xf numFmtId="0" fontId="9" fillId="24" borderId="16" xfId="0" applyFont="1" applyFill="1" applyBorder="1" applyAlignment="1">
      <alignment horizontal="center" vertical="center"/>
    </xf>
    <xf numFmtId="0" fontId="9" fillId="24" borderId="43" xfId="0" quotePrefix="1" applyFont="1" applyFill="1" applyBorder="1" applyAlignment="1">
      <alignment horizontal="center" vertical="center"/>
    </xf>
    <xf numFmtId="0" fontId="9" fillId="24" borderId="28" xfId="0" applyFont="1" applyFill="1" applyBorder="1" applyAlignment="1">
      <alignment horizontal="center" vertical="center"/>
    </xf>
    <xf numFmtId="0" fontId="9" fillId="24" borderId="43" xfId="0" applyFont="1" applyFill="1" applyBorder="1" applyAlignment="1">
      <alignment horizontal="center" vertical="center"/>
    </xf>
    <xf numFmtId="0" fontId="9" fillId="24" borderId="33" xfId="0" applyFont="1" applyFill="1" applyBorder="1" applyAlignment="1">
      <alignment horizontal="center" vertical="center"/>
    </xf>
    <xf numFmtId="0" fontId="9" fillId="24" borderId="29" xfId="0" quotePrefix="1" applyFont="1" applyFill="1" applyBorder="1" applyAlignment="1">
      <alignment horizontal="center" vertical="center"/>
    </xf>
    <xf numFmtId="16" fontId="8" fillId="24" borderId="30" xfId="0" applyNumberFormat="1" applyFont="1" applyFill="1" applyBorder="1" applyAlignment="1">
      <alignment horizontal="left" vertical="center"/>
    </xf>
    <xf numFmtId="0" fontId="9" fillId="24" borderId="19" xfId="0" quotePrefix="1" applyFont="1" applyFill="1" applyBorder="1" applyAlignment="1">
      <alignment horizontal="center" vertical="center"/>
    </xf>
    <xf numFmtId="0" fontId="9" fillId="24" borderId="20" xfId="0" quotePrefix="1" applyFont="1" applyFill="1" applyBorder="1" applyAlignment="1">
      <alignment horizontal="center" vertical="center"/>
    </xf>
    <xf numFmtId="0" fontId="9" fillId="24" borderId="34" xfId="0" applyFont="1" applyFill="1" applyBorder="1" applyAlignment="1">
      <alignment horizontal="center" vertical="center"/>
    </xf>
    <xf numFmtId="0" fontId="9" fillId="24" borderId="31" xfId="0" applyFont="1" applyFill="1" applyBorder="1" applyAlignment="1">
      <alignment horizontal="center" vertical="center"/>
    </xf>
    <xf numFmtId="0" fontId="9" fillId="24" borderId="38" xfId="0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16" fontId="9" fillId="24" borderId="29" xfId="0" quotePrefix="1" applyNumberFormat="1" applyFont="1" applyFill="1" applyBorder="1" applyAlignment="1">
      <alignment horizontal="center" vertical="center"/>
    </xf>
    <xf numFmtId="0" fontId="9" fillId="24" borderId="17" xfId="0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9" fillId="24" borderId="40" xfId="0" quotePrefix="1" applyFont="1" applyFill="1" applyBorder="1" applyAlignment="1">
      <alignment horizontal="center" vertical="center"/>
    </xf>
    <xf numFmtId="0" fontId="9" fillId="24" borderId="17" xfId="0" quotePrefix="1" applyFont="1" applyFill="1" applyBorder="1" applyAlignment="1">
      <alignment horizontal="center" vertical="center"/>
    </xf>
    <xf numFmtId="0" fontId="9" fillId="24" borderId="40" xfId="0" applyFont="1" applyFill="1" applyBorder="1" applyAlignment="1">
      <alignment horizontal="center" vertical="center"/>
    </xf>
    <xf numFmtId="0" fontId="8" fillId="24" borderId="17" xfId="0" applyFont="1" applyFill="1" applyBorder="1" applyAlignment="1">
      <alignment horizontal="center"/>
    </xf>
    <xf numFmtId="0" fontId="8" fillId="24" borderId="19" xfId="0" applyFont="1" applyFill="1" applyBorder="1" applyAlignment="1">
      <alignment wrapText="1"/>
    </xf>
    <xf numFmtId="0" fontId="9" fillId="24" borderId="62" xfId="0" quotePrefix="1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/>
    </xf>
    <xf numFmtId="0" fontId="9" fillId="24" borderId="36" xfId="0" applyFont="1" applyFill="1" applyBorder="1" applyAlignment="1">
      <alignment horizontal="center" vertical="center"/>
    </xf>
    <xf numFmtId="0" fontId="9" fillId="24" borderId="45" xfId="0" quotePrefix="1" applyFont="1" applyFill="1" applyBorder="1" applyAlignment="1">
      <alignment horizontal="center" vertical="center"/>
    </xf>
    <xf numFmtId="0" fontId="9" fillId="24" borderId="68" xfId="0" quotePrefix="1" applyFont="1" applyFill="1" applyBorder="1" applyAlignment="1">
      <alignment horizontal="center" vertical="center"/>
    </xf>
    <xf numFmtId="0" fontId="9" fillId="24" borderId="45" xfId="0" applyFont="1" applyFill="1" applyBorder="1" applyAlignment="1">
      <alignment horizontal="center" vertical="center"/>
    </xf>
    <xf numFmtId="0" fontId="9" fillId="24" borderId="46" xfId="0" applyFont="1" applyFill="1" applyBorder="1" applyAlignment="1">
      <alignment horizontal="center" vertical="center"/>
    </xf>
    <xf numFmtId="0" fontId="8" fillId="24" borderId="21" xfId="0" applyFont="1" applyFill="1" applyBorder="1" applyAlignment="1">
      <alignment horizontal="center"/>
    </xf>
    <xf numFmtId="0" fontId="9" fillId="24" borderId="21" xfId="0" quotePrefix="1" applyFont="1" applyFill="1" applyBorder="1" applyAlignment="1">
      <alignment horizontal="center" vertical="center"/>
    </xf>
    <xf numFmtId="0" fontId="9" fillId="24" borderId="42" xfId="0" quotePrefix="1" applyFont="1" applyFill="1" applyBorder="1" applyAlignment="1">
      <alignment horizontal="center" vertical="center"/>
    </xf>
    <xf numFmtId="0" fontId="8" fillId="24" borderId="0" xfId="0" applyFont="1" applyFill="1"/>
    <xf numFmtId="16" fontId="8" fillId="24" borderId="30" xfId="0" applyNumberFormat="1" applyFont="1" applyFill="1" applyBorder="1" applyAlignment="1">
      <alignment horizontal="center" vertical="center"/>
    </xf>
    <xf numFmtId="16" fontId="9" fillId="24" borderId="21" xfId="0" applyNumberFormat="1" applyFont="1" applyFill="1" applyBorder="1" applyAlignment="1">
      <alignment horizontal="left" wrapText="1"/>
    </xf>
    <xf numFmtId="0" fontId="9" fillId="24" borderId="21" xfId="0" applyFont="1" applyFill="1" applyBorder="1" applyAlignment="1">
      <alignment horizontal="center" vertical="center" wrapText="1"/>
    </xf>
    <xf numFmtId="0" fontId="8" fillId="24" borderId="42" xfId="0" quotePrefix="1" applyFont="1" applyFill="1" applyBorder="1" applyAlignment="1">
      <alignment horizontal="center" vertical="center" wrapText="1"/>
    </xf>
    <xf numFmtId="0" fontId="8" fillId="24" borderId="21" xfId="0" applyFont="1" applyFill="1" applyBorder="1" applyAlignment="1">
      <alignment horizontal="center" vertical="center" wrapText="1"/>
    </xf>
    <xf numFmtId="0" fontId="9" fillId="24" borderId="21" xfId="0" quotePrefix="1" applyFont="1" applyFill="1" applyBorder="1" applyAlignment="1">
      <alignment horizontal="center" vertical="center" wrapText="1"/>
    </xf>
    <xf numFmtId="0" fontId="8" fillId="24" borderId="17" xfId="0" applyFont="1" applyFill="1" applyBorder="1" applyAlignment="1">
      <alignment horizontal="center" vertical="center" wrapText="1"/>
    </xf>
    <xf numFmtId="0" fontId="9" fillId="24" borderId="17" xfId="0" quotePrefix="1" applyFont="1" applyFill="1" applyBorder="1" applyAlignment="1">
      <alignment horizontal="center" vertical="center" wrapText="1"/>
    </xf>
    <xf numFmtId="0" fontId="9" fillId="24" borderId="17" xfId="0" applyFont="1" applyFill="1" applyBorder="1" applyAlignment="1">
      <alignment horizontal="center" vertical="center" wrapText="1"/>
    </xf>
    <xf numFmtId="0" fontId="9" fillId="24" borderId="32" xfId="0" applyFont="1" applyFill="1" applyBorder="1" applyAlignment="1">
      <alignment horizontal="center" vertical="center" wrapText="1"/>
    </xf>
    <xf numFmtId="0" fontId="9" fillId="24" borderId="19" xfId="0" applyFont="1" applyFill="1" applyBorder="1" applyAlignment="1">
      <alignment horizontal="center" vertical="center" wrapText="1"/>
    </xf>
    <xf numFmtId="0" fontId="9" fillId="24" borderId="16" xfId="0" applyFont="1" applyFill="1" applyBorder="1" applyAlignment="1">
      <alignment horizontal="center" vertical="center" wrapText="1"/>
    </xf>
    <xf numFmtId="0" fontId="9" fillId="24" borderId="20" xfId="0" quotePrefix="1" applyFont="1" applyFill="1" applyBorder="1" applyAlignment="1">
      <alignment horizontal="center" vertical="center" wrapText="1"/>
    </xf>
    <xf numFmtId="0" fontId="9" fillId="24" borderId="19" xfId="0" quotePrefix="1" applyFont="1" applyFill="1" applyBorder="1" applyAlignment="1">
      <alignment horizontal="center" vertical="center" wrapText="1"/>
    </xf>
    <xf numFmtId="0" fontId="9" fillId="24" borderId="20" xfId="0" applyFont="1" applyFill="1" applyBorder="1" applyAlignment="1">
      <alignment horizontal="center" vertical="center" wrapText="1"/>
    </xf>
    <xf numFmtId="0" fontId="9" fillId="24" borderId="38" xfId="0" applyFont="1" applyFill="1" applyBorder="1" applyAlignment="1">
      <alignment horizontal="center" vertical="center" wrapText="1"/>
    </xf>
    <xf numFmtId="0" fontId="9" fillId="24" borderId="40" xfId="0" applyFont="1" applyFill="1" applyBorder="1" applyAlignment="1">
      <alignment horizontal="center" vertical="center" wrapText="1"/>
    </xf>
    <xf numFmtId="16" fontId="8" fillId="24" borderId="61" xfId="0" applyNumberFormat="1" applyFont="1" applyFill="1" applyBorder="1" applyAlignment="1">
      <alignment horizontal="left" vertical="top" wrapText="1"/>
    </xf>
    <xf numFmtId="0" fontId="9" fillId="24" borderId="40" xfId="0" quotePrefix="1" applyFont="1" applyFill="1" applyBorder="1" applyAlignment="1">
      <alignment horizontal="center" vertical="center" wrapText="1"/>
    </xf>
    <xf numFmtId="0" fontId="9" fillId="24" borderId="16" xfId="0" quotePrefix="1" applyFont="1" applyFill="1" applyBorder="1" applyAlignment="1">
      <alignment horizontal="center" vertical="center" wrapText="1"/>
    </xf>
    <xf numFmtId="0" fontId="9" fillId="24" borderId="39" xfId="0" applyFont="1" applyFill="1" applyBorder="1" applyAlignment="1">
      <alignment horizontal="center" vertical="center" wrapText="1"/>
    </xf>
    <xf numFmtId="0" fontId="9" fillId="24" borderId="38" xfId="0" quotePrefix="1" applyFont="1" applyFill="1" applyBorder="1" applyAlignment="1">
      <alignment horizontal="center" vertical="center" wrapText="1"/>
    </xf>
    <xf numFmtId="0" fontId="9" fillId="24" borderId="30" xfId="0" quotePrefix="1" applyFont="1" applyFill="1" applyBorder="1" applyAlignment="1">
      <alignment horizontal="center" vertical="center" wrapText="1"/>
    </xf>
    <xf numFmtId="0" fontId="8" fillId="24" borderId="49" xfId="0" applyFont="1" applyFill="1" applyBorder="1" applyAlignment="1">
      <alignment horizontal="center" vertical="center" textRotation="90" wrapText="1"/>
    </xf>
    <xf numFmtId="16" fontId="9" fillId="24" borderId="17" xfId="0" quotePrefix="1" applyNumberFormat="1" applyFont="1" applyFill="1" applyBorder="1" applyAlignment="1">
      <alignment horizontal="center" vertical="center"/>
    </xf>
    <xf numFmtId="0" fontId="9" fillId="24" borderId="33" xfId="0" quotePrefix="1" applyFont="1" applyFill="1" applyBorder="1" applyAlignment="1">
      <alignment horizontal="center" vertical="center" wrapText="1"/>
    </xf>
    <xf numFmtId="0" fontId="9" fillId="24" borderId="22" xfId="0" quotePrefix="1" applyFont="1" applyFill="1" applyBorder="1" applyAlignment="1">
      <alignment horizontal="center" vertical="center" wrapText="1"/>
    </xf>
    <xf numFmtId="0" fontId="9" fillId="24" borderId="23" xfId="0" applyFont="1" applyFill="1" applyBorder="1" applyAlignment="1">
      <alignment horizontal="center" vertical="center" wrapText="1"/>
    </xf>
    <xf numFmtId="0" fontId="9" fillId="24" borderId="33" xfId="0" applyFont="1" applyFill="1" applyBorder="1" applyAlignment="1">
      <alignment horizontal="center" vertical="center" wrapText="1"/>
    </xf>
    <xf numFmtId="0" fontId="9" fillId="24" borderId="23" xfId="0" quotePrefix="1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24" borderId="29" xfId="0" quotePrefix="1" applyFont="1" applyFill="1" applyBorder="1" applyAlignment="1">
      <alignment horizontal="center" vertical="center" wrapText="1"/>
    </xf>
    <xf numFmtId="0" fontId="8" fillId="24" borderId="17" xfId="0" quotePrefix="1" applyFont="1" applyFill="1" applyBorder="1" applyAlignment="1">
      <alignment horizontal="center" vertical="center" wrapText="1"/>
    </xf>
    <xf numFmtId="16" fontId="9" fillId="24" borderId="21" xfId="0" applyNumberFormat="1" applyFont="1" applyFill="1" applyBorder="1"/>
    <xf numFmtId="0" fontId="9" fillId="24" borderId="0" xfId="0" applyFont="1" applyFill="1"/>
    <xf numFmtId="16" fontId="8" fillId="24" borderId="30" xfId="0" applyNumberFormat="1" applyFont="1" applyFill="1" applyBorder="1" applyAlignment="1">
      <alignment horizontal="left"/>
    </xf>
    <xf numFmtId="0" fontId="8" fillId="24" borderId="30" xfId="0" applyFont="1" applyFill="1" applyBorder="1" applyAlignment="1">
      <alignment vertical="center" wrapText="1"/>
    </xf>
    <xf numFmtId="0" fontId="8" fillId="24" borderId="29" xfId="0" applyFont="1" applyFill="1" applyBorder="1" applyAlignment="1">
      <alignment horizontal="center" vertical="center" wrapText="1"/>
    </xf>
    <xf numFmtId="0" fontId="9" fillId="24" borderId="29" xfId="0" applyFont="1" applyFill="1" applyBorder="1" applyAlignment="1">
      <alignment horizontal="center" vertical="center"/>
    </xf>
    <xf numFmtId="16" fontId="8" fillId="24" borderId="17" xfId="0" applyNumberFormat="1" applyFont="1" applyFill="1" applyBorder="1" applyAlignment="1">
      <alignment horizontal="left"/>
    </xf>
    <xf numFmtId="0" fontId="8" fillId="24" borderId="17" xfId="0" applyFont="1" applyFill="1" applyBorder="1" applyAlignment="1">
      <alignment vertical="center" wrapText="1"/>
    </xf>
    <xf numFmtId="0" fontId="8" fillId="24" borderId="40" xfId="0" applyFont="1" applyFill="1" applyBorder="1" applyAlignment="1">
      <alignment horizontal="center" vertical="center" wrapText="1"/>
    </xf>
    <xf numFmtId="0" fontId="9" fillId="24" borderId="37" xfId="0" applyFont="1" applyFill="1" applyBorder="1" applyAlignment="1">
      <alignment horizontal="center" vertical="center"/>
    </xf>
    <xf numFmtId="16" fontId="8" fillId="24" borderId="61" xfId="0" applyNumberFormat="1" applyFont="1" applyFill="1" applyBorder="1" applyAlignment="1">
      <alignment horizontal="left"/>
    </xf>
    <xf numFmtId="0" fontId="8" fillId="24" borderId="61" xfId="0" applyFont="1" applyFill="1" applyBorder="1" applyAlignment="1">
      <alignment vertical="center" wrapText="1"/>
    </xf>
    <xf numFmtId="0" fontId="8" fillId="24" borderId="36" xfId="0" applyFont="1" applyFill="1" applyBorder="1" applyAlignment="1">
      <alignment horizontal="center" vertical="center" wrapText="1"/>
    </xf>
    <xf numFmtId="0" fontId="9" fillId="24" borderId="62" xfId="0" applyFont="1" applyFill="1" applyBorder="1" applyAlignment="1">
      <alignment horizontal="center" vertical="center"/>
    </xf>
    <xf numFmtId="0" fontId="9" fillId="24" borderId="64" xfId="0" applyFont="1" applyFill="1" applyBorder="1" applyAlignment="1">
      <alignment horizontal="center" vertical="center"/>
    </xf>
    <xf numFmtId="0" fontId="9" fillId="24" borderId="39" xfId="0" applyFont="1" applyFill="1" applyBorder="1" applyAlignment="1">
      <alignment horizontal="center" vertical="center"/>
    </xf>
    <xf numFmtId="0" fontId="9" fillId="24" borderId="38" xfId="0" quotePrefix="1" applyFont="1" applyFill="1" applyBorder="1" applyAlignment="1">
      <alignment horizontal="center" vertical="center"/>
    </xf>
    <xf numFmtId="0" fontId="9" fillId="24" borderId="16" xfId="0" quotePrefix="1" applyFont="1" applyFill="1" applyBorder="1" applyAlignment="1">
      <alignment horizontal="center" vertical="center"/>
    </xf>
    <xf numFmtId="0" fontId="9" fillId="24" borderId="30" xfId="0" quotePrefix="1" applyFont="1" applyFill="1" applyBorder="1" applyAlignment="1">
      <alignment horizontal="center"/>
    </xf>
    <xf numFmtId="0" fontId="8" fillId="24" borderId="40" xfId="0" quotePrefix="1" applyFont="1" applyFill="1" applyBorder="1" applyAlignment="1">
      <alignment horizontal="center"/>
    </xf>
    <xf numFmtId="0" fontId="8" fillId="24" borderId="17" xfId="0" applyFont="1" applyFill="1" applyBorder="1"/>
    <xf numFmtId="0" fontId="9" fillId="24" borderId="21" xfId="0" quotePrefix="1" applyFont="1" applyFill="1" applyBorder="1" applyAlignment="1">
      <alignment horizontal="center"/>
    </xf>
    <xf numFmtId="0" fontId="8" fillId="24" borderId="42" xfId="0" quotePrefix="1" applyFont="1" applyFill="1" applyBorder="1" applyAlignment="1">
      <alignment horizontal="center"/>
    </xf>
    <xf numFmtId="0" fontId="8" fillId="24" borderId="21" xfId="0" applyFont="1" applyFill="1" applyBorder="1"/>
    <xf numFmtId="0" fontId="8" fillId="24" borderId="31" xfId="0" applyFont="1" applyFill="1" applyBorder="1" applyAlignment="1">
      <alignment vertical="center" wrapText="1"/>
    </xf>
    <xf numFmtId="0" fontId="8" fillId="24" borderId="30" xfId="0" applyFont="1" applyFill="1" applyBorder="1" applyAlignment="1">
      <alignment horizontal="center" vertical="center" wrapText="1"/>
    </xf>
    <xf numFmtId="0" fontId="9" fillId="24" borderId="61" xfId="0" applyFont="1" applyFill="1" applyBorder="1" applyAlignment="1">
      <alignment horizontal="center" vertical="center"/>
    </xf>
    <xf numFmtId="0" fontId="9" fillId="24" borderId="10" xfId="0" quotePrefix="1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/>
    </xf>
    <xf numFmtId="0" fontId="9" fillId="24" borderId="39" xfId="0" quotePrefix="1" applyFont="1" applyFill="1" applyBorder="1" applyAlignment="1">
      <alignment horizontal="center" vertical="center"/>
    </xf>
    <xf numFmtId="0" fontId="9" fillId="24" borderId="62" xfId="0" applyFont="1" applyFill="1" applyBorder="1" applyAlignment="1">
      <alignment horizontal="left" vertical="center"/>
    </xf>
    <xf numFmtId="0" fontId="9" fillId="24" borderId="46" xfId="0" quotePrefix="1" applyFont="1" applyFill="1" applyBorder="1" applyAlignment="1">
      <alignment horizontal="center" vertical="center"/>
    </xf>
    <xf numFmtId="0" fontId="9" fillId="24" borderId="47" xfId="0" quotePrefix="1" applyFont="1" applyFill="1" applyBorder="1" applyAlignment="1">
      <alignment horizontal="center" vertical="center"/>
    </xf>
    <xf numFmtId="0" fontId="8" fillId="24" borderId="21" xfId="38" applyFont="1" applyFill="1" applyBorder="1" applyAlignment="1">
      <alignment horizontal="center"/>
    </xf>
    <xf numFmtId="0" fontId="9" fillId="24" borderId="21" xfId="38" applyFont="1" applyFill="1" applyBorder="1" applyAlignment="1">
      <alignment horizontal="center" vertical="center"/>
    </xf>
    <xf numFmtId="1" fontId="9" fillId="24" borderId="48" xfId="38" applyNumberFormat="1" applyFont="1" applyFill="1" applyBorder="1" applyAlignment="1">
      <alignment horizontal="center" vertical="center"/>
    </xf>
    <xf numFmtId="1" fontId="9" fillId="24" borderId="21" xfId="38" applyNumberFormat="1" applyFont="1" applyFill="1" applyBorder="1" applyAlignment="1">
      <alignment horizontal="center" vertical="center"/>
    </xf>
    <xf numFmtId="0" fontId="9" fillId="24" borderId="67" xfId="0" quotePrefix="1" applyFont="1" applyFill="1" applyBorder="1" applyAlignment="1">
      <alignment horizontal="center" vertical="center"/>
    </xf>
    <xf numFmtId="0" fontId="9" fillId="24" borderId="65" xfId="0" applyFont="1" applyFill="1" applyBorder="1" applyAlignment="1">
      <alignment horizontal="center" vertical="center"/>
    </xf>
    <xf numFmtId="0" fontId="9" fillId="24" borderId="66" xfId="0" quotePrefix="1" applyFont="1" applyFill="1" applyBorder="1" applyAlignment="1">
      <alignment horizontal="center" vertical="center"/>
    </xf>
    <xf numFmtId="0" fontId="9" fillId="24" borderId="48" xfId="0" applyFont="1" applyFill="1" applyBorder="1" applyAlignment="1">
      <alignment horizontal="center" vertical="center"/>
    </xf>
    <xf numFmtId="16" fontId="8" fillId="24" borderId="77" xfId="0" applyNumberFormat="1" applyFont="1" applyFill="1" applyBorder="1" applyAlignment="1">
      <alignment vertical="center"/>
    </xf>
    <xf numFmtId="16" fontId="8" fillId="24" borderId="10" xfId="0" applyNumberFormat="1" applyFont="1" applyFill="1" applyBorder="1" applyAlignment="1">
      <alignment horizontal="left" vertical="top" wrapText="1"/>
    </xf>
    <xf numFmtId="165" fontId="9" fillId="24" borderId="39" xfId="0" applyNumberFormat="1" applyFont="1" applyFill="1" applyBorder="1" applyAlignment="1">
      <alignment horizontal="center" vertical="center" wrapText="1"/>
    </xf>
    <xf numFmtId="0" fontId="9" fillId="24" borderId="28" xfId="0" applyFont="1" applyFill="1" applyBorder="1" applyAlignment="1">
      <alignment horizontal="center" vertical="center" wrapText="1"/>
    </xf>
    <xf numFmtId="0" fontId="9" fillId="24" borderId="43" xfId="0" applyFont="1" applyFill="1" applyBorder="1" applyAlignment="1">
      <alignment horizontal="center" vertical="center" wrapText="1"/>
    </xf>
    <xf numFmtId="0" fontId="9" fillId="24" borderId="43" xfId="0" quotePrefix="1" applyFont="1" applyFill="1" applyBorder="1" applyAlignment="1">
      <alignment horizontal="center" vertical="center" wrapText="1"/>
    </xf>
    <xf numFmtId="0" fontId="8" fillId="24" borderId="29" xfId="0" quotePrefix="1" applyFont="1" applyFill="1" applyBorder="1" applyAlignment="1">
      <alignment horizontal="center" vertical="center" wrapText="1"/>
    </xf>
    <xf numFmtId="0" fontId="8" fillId="24" borderId="37" xfId="0" applyFont="1" applyFill="1" applyBorder="1" applyAlignment="1">
      <alignment wrapText="1"/>
    </xf>
    <xf numFmtId="16" fontId="9" fillId="24" borderId="26" xfId="0" applyNumberFormat="1" applyFont="1" applyFill="1" applyBorder="1"/>
    <xf numFmtId="16" fontId="8" fillId="24" borderId="17" xfId="0" applyNumberFormat="1" applyFont="1" applyFill="1" applyBorder="1" applyAlignment="1">
      <alignment horizontal="left" vertical="top" wrapText="1"/>
    </xf>
    <xf numFmtId="16" fontId="8" fillId="24" borderId="77" xfId="0" applyNumberFormat="1" applyFont="1" applyFill="1" applyBorder="1" applyAlignment="1">
      <alignment horizontal="left" vertical="top" wrapText="1"/>
    </xf>
    <xf numFmtId="0" fontId="4" fillId="24" borderId="0" xfId="39" applyNumberFormat="1" applyFont="1" applyFill="1" applyBorder="1" applyAlignment="1"/>
    <xf numFmtId="16" fontId="8" fillId="24" borderId="17" xfId="0" applyNumberFormat="1" applyFont="1" applyFill="1" applyBorder="1" applyAlignment="1">
      <alignment horizontal="left" vertical="center"/>
    </xf>
    <xf numFmtId="16" fontId="8" fillId="24" borderId="10" xfId="0" applyNumberFormat="1" applyFont="1" applyFill="1" applyBorder="1" applyAlignment="1">
      <alignment horizontal="left" vertical="center"/>
    </xf>
    <xf numFmtId="16" fontId="8" fillId="24" borderId="77" xfId="0" applyNumberFormat="1" applyFont="1" applyFill="1" applyBorder="1" applyAlignment="1">
      <alignment horizontal="left" vertical="center"/>
    </xf>
    <xf numFmtId="0" fontId="8" fillId="24" borderId="44" xfId="38" applyFont="1" applyFill="1" applyBorder="1" applyAlignment="1">
      <alignment horizontal="left"/>
    </xf>
    <xf numFmtId="0" fontId="9" fillId="24" borderId="58" xfId="38" applyFont="1" applyFill="1" applyBorder="1"/>
    <xf numFmtId="0" fontId="8" fillId="24" borderId="53" xfId="38" applyFont="1" applyFill="1" applyBorder="1"/>
    <xf numFmtId="0" fontId="8" fillId="24" borderId="54" xfId="38" applyFont="1" applyFill="1" applyBorder="1"/>
    <xf numFmtId="0" fontId="8" fillId="24" borderId="55" xfId="38" applyFont="1" applyFill="1" applyBorder="1"/>
    <xf numFmtId="0" fontId="9" fillId="24" borderId="42" xfId="0" quotePrefix="1" applyFont="1" applyFill="1" applyBorder="1" applyAlignment="1">
      <alignment horizontal="center" vertical="center" wrapText="1"/>
    </xf>
    <xf numFmtId="0" fontId="9" fillId="24" borderId="48" xfId="0" applyFont="1" applyFill="1" applyBorder="1" applyAlignment="1">
      <alignment horizontal="center" vertical="center" wrapText="1"/>
    </xf>
    <xf numFmtId="0" fontId="9" fillId="24" borderId="41" xfId="0" quotePrefix="1" applyFont="1" applyFill="1" applyBorder="1" applyAlignment="1">
      <alignment horizontal="center" vertical="center" wrapText="1"/>
    </xf>
    <xf numFmtId="0" fontId="9" fillId="24" borderId="65" xfId="0" quotePrefix="1" applyFont="1" applyFill="1" applyBorder="1" applyAlignment="1">
      <alignment horizontal="center" vertical="center" wrapText="1"/>
    </xf>
    <xf numFmtId="0" fontId="9" fillId="24" borderId="66" xfId="0" applyFont="1" applyFill="1" applyBorder="1" applyAlignment="1">
      <alignment horizontal="center" vertical="center" wrapText="1"/>
    </xf>
    <xf numFmtId="0" fontId="9" fillId="24" borderId="67" xfId="0" quotePrefix="1" applyFont="1" applyFill="1" applyBorder="1" applyAlignment="1">
      <alignment horizontal="center" vertical="center" wrapText="1"/>
    </xf>
    <xf numFmtId="0" fontId="9" fillId="24" borderId="41" xfId="0" applyFont="1" applyFill="1" applyBorder="1" applyAlignment="1">
      <alignment horizontal="center" vertical="center" wrapText="1"/>
    </xf>
    <xf numFmtId="0" fontId="9" fillId="24" borderId="79" xfId="0" applyFont="1" applyFill="1" applyBorder="1" applyAlignment="1">
      <alignment horizontal="center" vertical="center" wrapText="1"/>
    </xf>
    <xf numFmtId="0" fontId="9" fillId="24" borderId="79" xfId="0" quotePrefix="1" applyFont="1" applyFill="1" applyBorder="1" applyAlignment="1">
      <alignment horizontal="center" vertical="center" wrapText="1"/>
    </xf>
    <xf numFmtId="0" fontId="9" fillId="24" borderId="65" xfId="0" applyFont="1" applyFill="1" applyBorder="1" applyAlignment="1">
      <alignment horizontal="center" vertical="center" wrapText="1"/>
    </xf>
    <xf numFmtId="0" fontId="42" fillId="24" borderId="0" xfId="39" applyNumberFormat="1" applyFont="1" applyFill="1" applyBorder="1" applyAlignment="1">
      <alignment horizontal="left"/>
    </xf>
    <xf numFmtId="0" fontId="9" fillId="24" borderId="49" xfId="0" quotePrefix="1" applyFont="1" applyFill="1" applyBorder="1" applyAlignment="1">
      <alignment horizontal="center" vertical="center"/>
    </xf>
    <xf numFmtId="0" fontId="52" fillId="24" borderId="58" xfId="0" applyFont="1" applyFill="1" applyBorder="1" applyAlignment="1">
      <alignment horizontal="center" vertical="center" textRotation="90" wrapText="1"/>
    </xf>
    <xf numFmtId="0" fontId="39" fillId="24" borderId="0" xfId="0" applyFont="1" applyFill="1" applyAlignment="1">
      <alignment horizontal="center" vertical="center"/>
    </xf>
    <xf numFmtId="0" fontId="39" fillId="24" borderId="42" xfId="0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 vertical="center"/>
    </xf>
    <xf numFmtId="0" fontId="9" fillId="24" borderId="49" xfId="0" applyFont="1" applyFill="1" applyBorder="1" applyAlignment="1">
      <alignment horizontal="center" vertical="center"/>
    </xf>
    <xf numFmtId="0" fontId="10" fillId="24" borderId="42" xfId="0" applyFont="1" applyFill="1" applyBorder="1" applyAlignment="1">
      <alignment horizontal="center" vertical="center" wrapText="1"/>
    </xf>
    <xf numFmtId="0" fontId="39" fillId="24" borderId="0" xfId="38" applyFont="1" applyFill="1" applyAlignment="1">
      <alignment horizontal="left" vertical="center" wrapText="1"/>
    </xf>
    <xf numFmtId="0" fontId="39" fillId="24" borderId="0" xfId="0" applyFont="1" applyFill="1" applyAlignment="1">
      <alignment horizontal="left" vertical="center" wrapText="1"/>
    </xf>
    <xf numFmtId="0" fontId="9" fillId="24" borderId="22" xfId="0" quotePrefix="1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9" fillId="24" borderId="33" xfId="0" quotePrefix="1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52" xfId="0" quotePrefix="1" applyFont="1" applyFill="1" applyBorder="1" applyAlignment="1">
      <alignment horizontal="center" vertical="center"/>
    </xf>
    <xf numFmtId="0" fontId="9" fillId="24" borderId="30" xfId="0" quotePrefix="1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0" fontId="10" fillId="24" borderId="0" xfId="38" applyFont="1" applyFill="1" applyAlignment="1">
      <alignment vertical="center" wrapText="1"/>
    </xf>
    <xf numFmtId="0" fontId="3" fillId="24" borderId="32" xfId="47" applyNumberFormat="1" applyFont="1" applyFill="1" applyBorder="1" applyAlignment="1"/>
    <xf numFmtId="0" fontId="37" fillId="24" borderId="16" xfId="39" applyFont="1" applyFill="1" applyBorder="1" applyAlignment="1">
      <alignment horizontal="center"/>
    </xf>
    <xf numFmtId="16" fontId="8" fillId="24" borderId="10" xfId="0" applyNumberFormat="1" applyFont="1" applyFill="1" applyBorder="1" applyAlignment="1">
      <alignment vertical="center"/>
    </xf>
    <xf numFmtId="0" fontId="8" fillId="24" borderId="30" xfId="0" applyFont="1" applyFill="1" applyBorder="1" applyAlignment="1">
      <alignment horizontal="center" vertical="center"/>
    </xf>
    <xf numFmtId="0" fontId="9" fillId="24" borderId="80" xfId="0" quotePrefix="1" applyFont="1" applyFill="1" applyBorder="1" applyAlignment="1">
      <alignment horizontal="center" vertical="center"/>
    </xf>
    <xf numFmtId="0" fontId="9" fillId="24" borderId="14" xfId="0" applyFont="1" applyFill="1" applyBorder="1" applyAlignment="1">
      <alignment horizontal="center" vertical="center"/>
    </xf>
    <xf numFmtId="0" fontId="9" fillId="24" borderId="15" xfId="0" quotePrefix="1" applyFont="1" applyFill="1" applyBorder="1" applyAlignment="1">
      <alignment horizontal="center" vertical="center"/>
    </xf>
    <xf numFmtId="16" fontId="8" fillId="24" borderId="17" xfId="0" applyNumberFormat="1" applyFont="1" applyFill="1" applyBorder="1" applyAlignment="1">
      <alignment vertical="center"/>
    </xf>
    <xf numFmtId="0" fontId="8" fillId="24" borderId="17" xfId="0" applyFont="1" applyFill="1" applyBorder="1" applyAlignment="1">
      <alignment horizontal="center" vertical="center"/>
    </xf>
    <xf numFmtId="0" fontId="9" fillId="24" borderId="23" xfId="0" quotePrefix="1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/>
    </xf>
    <xf numFmtId="0" fontId="9" fillId="24" borderId="41" xfId="0" applyFont="1" applyFill="1" applyBorder="1" applyAlignment="1">
      <alignment wrapText="1"/>
    </xf>
    <xf numFmtId="0" fontId="9" fillId="24" borderId="35" xfId="0" quotePrefix="1" applyFont="1" applyFill="1" applyBorder="1" applyAlignment="1">
      <alignment horizontal="center" vertical="center"/>
    </xf>
    <xf numFmtId="1" fontId="9" fillId="24" borderId="42" xfId="0" quotePrefix="1" applyNumberFormat="1" applyFont="1" applyFill="1" applyBorder="1" applyAlignment="1">
      <alignment horizontal="center" vertical="center"/>
    </xf>
    <xf numFmtId="1" fontId="9" fillId="24" borderId="21" xfId="0" quotePrefix="1" applyNumberFormat="1" applyFont="1" applyFill="1" applyBorder="1" applyAlignment="1">
      <alignment horizontal="center" vertical="center"/>
    </xf>
    <xf numFmtId="1" fontId="9" fillId="24" borderId="49" xfId="0" quotePrefix="1" applyNumberFormat="1" applyFont="1" applyFill="1" applyBorder="1" applyAlignment="1">
      <alignment horizontal="center" vertical="center"/>
    </xf>
    <xf numFmtId="1" fontId="9" fillId="24" borderId="21" xfId="0" applyNumberFormat="1" applyFont="1" applyFill="1" applyBorder="1" applyAlignment="1">
      <alignment horizontal="center" vertical="center"/>
    </xf>
    <xf numFmtId="1" fontId="9" fillId="24" borderId="30" xfId="0" applyNumberFormat="1" applyFont="1" applyFill="1" applyBorder="1" applyAlignment="1">
      <alignment horizontal="center" vertical="center"/>
    </xf>
    <xf numFmtId="1" fontId="9" fillId="24" borderId="17" xfId="0" applyNumberFormat="1" applyFont="1" applyFill="1" applyBorder="1" applyAlignment="1">
      <alignment horizontal="center" vertical="center"/>
    </xf>
    <xf numFmtId="0" fontId="8" fillId="24" borderId="39" xfId="0" applyFont="1" applyFill="1" applyBorder="1" applyAlignment="1">
      <alignment vertical="center" wrapText="1"/>
    </xf>
    <xf numFmtId="0" fontId="8" fillId="24" borderId="32" xfId="0" applyFont="1" applyFill="1" applyBorder="1" applyAlignment="1">
      <alignment horizontal="left" vertical="center" wrapText="1"/>
    </xf>
    <xf numFmtId="0" fontId="9" fillId="24" borderId="37" xfId="0" quotePrefix="1" applyFont="1" applyFill="1" applyBorder="1" applyAlignment="1">
      <alignment horizontal="center" vertical="center"/>
    </xf>
    <xf numFmtId="1" fontId="9" fillId="24" borderId="17" xfId="0" quotePrefix="1" applyNumberFormat="1" applyFont="1" applyFill="1" applyBorder="1" applyAlignment="1">
      <alignment horizontal="center" vertical="center"/>
    </xf>
    <xf numFmtId="0" fontId="9" fillId="24" borderId="64" xfId="0" quotePrefix="1" applyFont="1" applyFill="1" applyBorder="1" applyAlignment="1">
      <alignment horizontal="center" vertical="center"/>
    </xf>
    <xf numFmtId="1" fontId="9" fillId="24" borderId="61" xfId="0" quotePrefix="1" applyNumberFormat="1" applyFont="1" applyFill="1" applyBorder="1" applyAlignment="1">
      <alignment horizontal="center" vertical="center"/>
    </xf>
    <xf numFmtId="16" fontId="8" fillId="24" borderId="21" xfId="0" applyNumberFormat="1" applyFont="1" applyFill="1" applyBorder="1" applyAlignment="1">
      <alignment horizontal="left" vertical="top" wrapText="1"/>
    </xf>
    <xf numFmtId="0" fontId="9" fillId="24" borderId="41" xfId="0" applyFont="1" applyFill="1" applyBorder="1" applyAlignment="1">
      <alignment horizontal="left" vertical="center" wrapText="1"/>
    </xf>
    <xf numFmtId="0" fontId="39" fillId="24" borderId="0" xfId="0" applyFont="1" applyFill="1" applyAlignment="1">
      <alignment vertical="center" wrapText="1"/>
    </xf>
    <xf numFmtId="1" fontId="9" fillId="24" borderId="21" xfId="0" applyNumberFormat="1" applyFont="1" applyFill="1" applyBorder="1" applyAlignment="1">
      <alignment horizontal="center" vertical="center" wrapText="1"/>
    </xf>
    <xf numFmtId="16" fontId="8" fillId="24" borderId="21" xfId="0" applyNumberFormat="1" applyFont="1" applyFill="1" applyBorder="1" applyAlignment="1">
      <alignment horizontal="left" wrapText="1"/>
    </xf>
    <xf numFmtId="0" fontId="9" fillId="24" borderId="67" xfId="0" applyFont="1" applyFill="1" applyBorder="1" applyAlignment="1">
      <alignment horizontal="left" wrapText="1"/>
    </xf>
    <xf numFmtId="0" fontId="9" fillId="24" borderId="42" xfId="0" applyFont="1" applyFill="1" applyBorder="1" applyAlignment="1">
      <alignment horizontal="center" vertical="center" wrapText="1"/>
    </xf>
    <xf numFmtId="16" fontId="8" fillId="24" borderId="58" xfId="0" applyNumberFormat="1" applyFont="1" applyFill="1" applyBorder="1" applyAlignment="1">
      <alignment horizontal="left" wrapText="1"/>
    </xf>
    <xf numFmtId="0" fontId="9" fillId="24" borderId="41" xfId="0" applyFont="1" applyFill="1" applyBorder="1" applyAlignment="1">
      <alignment horizontal="left" wrapText="1"/>
    </xf>
    <xf numFmtId="0" fontId="58" fillId="24" borderId="30" xfId="0" quotePrefix="1" applyFont="1" applyFill="1" applyBorder="1" applyAlignment="1">
      <alignment horizontal="center" vertical="center" wrapText="1"/>
    </xf>
    <xf numFmtId="0" fontId="9" fillId="24" borderId="30" xfId="0" applyFont="1" applyFill="1" applyBorder="1" applyAlignment="1">
      <alignment horizontal="center" vertical="center" wrapText="1"/>
    </xf>
    <xf numFmtId="0" fontId="8" fillId="24" borderId="19" xfId="0" applyFont="1" applyFill="1" applyBorder="1"/>
    <xf numFmtId="16" fontId="8" fillId="24" borderId="21" xfId="0" applyNumberFormat="1" applyFont="1" applyFill="1" applyBorder="1" applyAlignment="1">
      <alignment horizontal="left"/>
    </xf>
    <xf numFmtId="0" fontId="9" fillId="24" borderId="41" xfId="0" quotePrefix="1" applyFont="1" applyFill="1" applyBorder="1" applyAlignment="1">
      <alignment horizontal="center" vertical="center"/>
    </xf>
    <xf numFmtId="0" fontId="9" fillId="24" borderId="48" xfId="0" quotePrefix="1" applyFont="1" applyFill="1" applyBorder="1" applyAlignment="1">
      <alignment horizontal="center" vertical="center"/>
    </xf>
    <xf numFmtId="0" fontId="9" fillId="24" borderId="65" xfId="0" quotePrefix="1" applyFont="1" applyFill="1" applyBorder="1" applyAlignment="1">
      <alignment horizontal="center" vertical="center"/>
    </xf>
    <xf numFmtId="0" fontId="8" fillId="24" borderId="28" xfId="0" applyFont="1" applyFill="1" applyBorder="1" applyAlignment="1">
      <alignment wrapText="1"/>
    </xf>
    <xf numFmtId="0" fontId="9" fillId="24" borderId="48" xfId="0" applyFont="1" applyFill="1" applyBorder="1" applyAlignment="1">
      <alignment horizontal="left" wrapText="1"/>
    </xf>
    <xf numFmtId="1" fontId="9" fillId="24" borderId="30" xfId="0" quotePrefix="1" applyNumberFormat="1" applyFont="1" applyFill="1" applyBorder="1" applyAlignment="1">
      <alignment horizontal="center" vertical="center"/>
    </xf>
    <xf numFmtId="0" fontId="8" fillId="24" borderId="40" xfId="0" applyFont="1" applyFill="1" applyBorder="1" applyAlignment="1">
      <alignment vertical="center" wrapText="1"/>
    </xf>
    <xf numFmtId="0" fontId="8" fillId="24" borderId="20" xfId="0" applyFont="1" applyFill="1" applyBorder="1" applyAlignment="1">
      <alignment vertical="center" wrapText="1"/>
    </xf>
    <xf numFmtId="0" fontId="8" fillId="24" borderId="20" xfId="0" applyFont="1" applyFill="1" applyBorder="1" applyAlignment="1">
      <alignment horizontal="left" vertical="center" wrapText="1"/>
    </xf>
    <xf numFmtId="16" fontId="8" fillId="24" borderId="58" xfId="0" applyNumberFormat="1" applyFont="1" applyFill="1" applyBorder="1" applyAlignment="1">
      <alignment horizontal="left"/>
    </xf>
    <xf numFmtId="0" fontId="8" fillId="24" borderId="32" xfId="0" applyFont="1" applyFill="1" applyBorder="1" applyAlignment="1">
      <alignment vertical="center" wrapText="1"/>
    </xf>
    <xf numFmtId="0" fontId="8" fillId="24" borderId="69" xfId="0" applyFont="1" applyFill="1" applyBorder="1" applyAlignment="1">
      <alignment vertical="center" wrapText="1"/>
    </xf>
    <xf numFmtId="0" fontId="8" fillId="24" borderId="78" xfId="0" applyFont="1" applyFill="1" applyBorder="1" applyAlignment="1">
      <alignment vertical="center" wrapText="1"/>
    </xf>
    <xf numFmtId="1" fontId="9" fillId="24" borderId="39" xfId="0" applyNumberFormat="1" applyFont="1" applyFill="1" applyBorder="1" applyAlignment="1">
      <alignment horizontal="center" vertical="center" wrapText="1"/>
    </xf>
    <xf numFmtId="0" fontId="8" fillId="24" borderId="37" xfId="0" applyFont="1" applyFill="1" applyBorder="1" applyAlignment="1">
      <alignment horizontal="left" vertical="center" wrapText="1"/>
    </xf>
    <xf numFmtId="0" fontId="8" fillId="24" borderId="34" xfId="0" applyFont="1" applyFill="1" applyBorder="1" applyAlignment="1">
      <alignment horizontal="left" vertical="center" wrapText="1"/>
    </xf>
    <xf numFmtId="0" fontId="37" fillId="24" borderId="16" xfId="39" applyNumberFormat="1" applyFont="1" applyFill="1" applyBorder="1" applyAlignment="1">
      <alignment horizontal="center" vertical="center"/>
    </xf>
    <xf numFmtId="0" fontId="42" fillId="24" borderId="0" xfId="39" applyFont="1" applyFill="1" applyAlignment="1"/>
    <xf numFmtId="0" fontId="8" fillId="24" borderId="19" xfId="0" applyFont="1" applyFill="1" applyBorder="1" applyAlignment="1">
      <alignment vertical="center" wrapText="1"/>
    </xf>
    <xf numFmtId="0" fontId="9" fillId="24" borderId="62" xfId="0" applyFont="1" applyFill="1" applyBorder="1" applyAlignment="1">
      <alignment horizontal="left" vertical="center" wrapText="1"/>
    </xf>
    <xf numFmtId="0" fontId="9" fillId="24" borderId="40" xfId="38" applyFont="1" applyFill="1" applyBorder="1" applyAlignment="1">
      <alignment vertical="center" wrapText="1"/>
    </xf>
    <xf numFmtId="0" fontId="9" fillId="24" borderId="41" xfId="0" applyFont="1" applyFill="1" applyBorder="1" applyAlignment="1">
      <alignment vertical="center" wrapText="1"/>
    </xf>
    <xf numFmtId="0" fontId="8" fillId="24" borderId="43" xfId="0" applyFont="1" applyFill="1" applyBorder="1" applyAlignment="1">
      <alignment horizontal="left" vertical="center" wrapText="1"/>
    </xf>
    <xf numFmtId="1" fontId="9" fillId="24" borderId="21" xfId="0" quotePrefix="1" applyNumberFormat="1" applyFont="1" applyFill="1" applyBorder="1" applyAlignment="1">
      <alignment horizontal="center" vertical="center" wrapText="1"/>
    </xf>
    <xf numFmtId="0" fontId="9" fillId="24" borderId="0" xfId="0" applyFont="1" applyFill="1" applyAlignment="1">
      <alignment horizontal="center" vertical="center"/>
    </xf>
    <xf numFmtId="0" fontId="9" fillId="24" borderId="77" xfId="0" quotePrefix="1" applyFont="1" applyFill="1" applyBorder="1" applyAlignment="1">
      <alignment horizontal="center" vertical="center"/>
    </xf>
    <xf numFmtId="0" fontId="9" fillId="24" borderId="77" xfId="0" applyFont="1" applyFill="1" applyBorder="1" applyAlignment="1">
      <alignment horizontal="center" vertical="center"/>
    </xf>
    <xf numFmtId="0" fontId="9" fillId="24" borderId="31" xfId="0" quotePrefix="1" applyFont="1" applyFill="1" applyBorder="1" applyAlignment="1">
      <alignment horizontal="center" vertical="center"/>
    </xf>
    <xf numFmtId="0" fontId="9" fillId="24" borderId="32" xfId="0" quotePrefix="1" applyFont="1" applyFill="1" applyBorder="1" applyAlignment="1">
      <alignment horizontal="center" vertical="center"/>
    </xf>
    <xf numFmtId="0" fontId="48" fillId="24" borderId="0" xfId="39" applyNumberFormat="1" applyFont="1" applyFill="1" applyBorder="1" applyAlignment="1" applyProtection="1">
      <alignment horizontal="left" vertical="top"/>
    </xf>
    <xf numFmtId="0" fontId="38" fillId="24" borderId="16" xfId="39" applyNumberFormat="1" applyFont="1" applyFill="1" applyBorder="1" applyAlignment="1">
      <alignment horizontal="center" vertical="center" wrapText="1"/>
    </xf>
    <xf numFmtId="0" fontId="34" fillId="24" borderId="20" xfId="39" applyNumberFormat="1" applyFont="1" applyFill="1" applyBorder="1" applyAlignment="1">
      <alignment horizontal="center" vertical="center"/>
    </xf>
    <xf numFmtId="0" fontId="34" fillId="24" borderId="32" xfId="39" applyNumberFormat="1" applyFont="1" applyFill="1" applyBorder="1" applyAlignment="1">
      <alignment horizontal="center" vertical="center"/>
    </xf>
    <xf numFmtId="0" fontId="34" fillId="24" borderId="19" xfId="39" applyNumberFormat="1" applyFont="1" applyFill="1" applyBorder="1" applyAlignment="1">
      <alignment horizontal="center" vertical="center"/>
    </xf>
    <xf numFmtId="0" fontId="36" fillId="24" borderId="16" xfId="39" applyNumberFormat="1" applyFont="1" applyFill="1" applyBorder="1" applyAlignment="1">
      <alignment horizontal="center" vertical="center" textRotation="90" wrapText="1"/>
    </xf>
    <xf numFmtId="0" fontId="36" fillId="24" borderId="36" xfId="39" applyNumberFormat="1" applyFont="1" applyFill="1" applyBorder="1" applyAlignment="1">
      <alignment horizontal="center" vertical="center" textRotation="90" wrapText="1"/>
    </xf>
    <xf numFmtId="0" fontId="36" fillId="24" borderId="24" xfId="39" applyNumberFormat="1" applyFont="1" applyFill="1" applyBorder="1" applyAlignment="1">
      <alignment horizontal="center" vertical="center" textRotation="90" wrapText="1"/>
    </xf>
    <xf numFmtId="0" fontId="36" fillId="24" borderId="22" xfId="39" applyNumberFormat="1" applyFont="1" applyFill="1" applyBorder="1" applyAlignment="1">
      <alignment horizontal="center" vertical="center" textRotation="90" wrapText="1"/>
    </xf>
    <xf numFmtId="0" fontId="42" fillId="24" borderId="0" xfId="39" applyNumberFormat="1" applyFont="1" applyFill="1" applyBorder="1" applyAlignment="1">
      <alignment horizontal="left"/>
    </xf>
    <xf numFmtId="0" fontId="48" fillId="24" borderId="51" xfId="39" applyNumberFormat="1" applyFont="1" applyFill="1" applyBorder="1" applyAlignment="1">
      <alignment horizontal="left" vertical="center" wrapText="1"/>
    </xf>
    <xf numFmtId="0" fontId="48" fillId="24" borderId="0" xfId="39" applyNumberFormat="1" applyFont="1" applyFill="1" applyBorder="1" applyAlignment="1">
      <alignment horizontal="left" vertical="center" wrapText="1"/>
    </xf>
    <xf numFmtId="0" fontId="4" fillId="24" borderId="20" xfId="39" applyNumberFormat="1" applyFont="1" applyFill="1" applyBorder="1" applyAlignment="1">
      <alignment horizontal="center" vertical="center"/>
    </xf>
    <xf numFmtId="0" fontId="4" fillId="24" borderId="32" xfId="39" applyNumberFormat="1" applyFont="1" applyFill="1" applyBorder="1" applyAlignment="1">
      <alignment horizontal="center" vertical="center"/>
    </xf>
    <xf numFmtId="0" fontId="4" fillId="24" borderId="19" xfId="39" applyNumberFormat="1" applyFont="1" applyFill="1" applyBorder="1" applyAlignment="1">
      <alignment horizontal="center" vertical="center"/>
    </xf>
    <xf numFmtId="0" fontId="42" fillId="24" borderId="36" xfId="39" applyNumberFormat="1" applyFont="1" applyFill="1" applyBorder="1" applyAlignment="1">
      <alignment horizontal="center" vertical="center" textRotation="90" wrapText="1"/>
    </xf>
    <xf numFmtId="0" fontId="42" fillId="24" borderId="24" xfId="39" applyNumberFormat="1" applyFont="1" applyFill="1" applyBorder="1" applyAlignment="1">
      <alignment horizontal="center" vertical="center" textRotation="90" wrapText="1"/>
    </xf>
    <xf numFmtId="0" fontId="42" fillId="24" borderId="22" xfId="39" applyNumberFormat="1" applyFont="1" applyFill="1" applyBorder="1" applyAlignment="1">
      <alignment horizontal="center" vertical="center" textRotation="90" wrapText="1"/>
    </xf>
    <xf numFmtId="0" fontId="5" fillId="24" borderId="0" xfId="37" applyNumberFormat="1" applyFont="1" applyFill="1" applyBorder="1" applyAlignment="1">
      <alignment horizontal="center" wrapText="1"/>
    </xf>
    <xf numFmtId="0" fontId="42" fillId="24" borderId="0" xfId="37" applyNumberFormat="1" applyFont="1" applyFill="1" applyBorder="1" applyAlignment="1" applyProtection="1">
      <alignment horizontal="right"/>
    </xf>
    <xf numFmtId="0" fontId="7" fillId="24" borderId="0" xfId="37" applyFont="1" applyFill="1" applyAlignment="1">
      <alignment horizontal="center" vertical="center" wrapText="1"/>
    </xf>
    <xf numFmtId="0" fontId="49" fillId="24" borderId="0" xfId="37" applyNumberFormat="1" applyFont="1" applyFill="1" applyBorder="1" applyAlignment="1">
      <alignment horizontal="center" wrapText="1"/>
    </xf>
    <xf numFmtId="0" fontId="51" fillId="24" borderId="0" xfId="37" applyNumberFormat="1" applyFont="1" applyFill="1" applyBorder="1" applyAlignment="1">
      <alignment horizontal="center" vertical="center" wrapText="1"/>
    </xf>
    <xf numFmtId="0" fontId="42" fillId="24" borderId="0" xfId="37" applyNumberFormat="1" applyFont="1" applyFill="1" applyBorder="1" applyAlignment="1" applyProtection="1">
      <alignment horizontal="right" wrapText="1"/>
    </xf>
    <xf numFmtId="0" fontId="42" fillId="24" borderId="0" xfId="46" applyNumberFormat="1" applyFont="1" applyFill="1" applyBorder="1" applyAlignment="1" applyProtection="1">
      <alignment horizontal="right"/>
    </xf>
    <xf numFmtId="0" fontId="6" fillId="24" borderId="0" xfId="37" applyNumberFormat="1" applyFont="1" applyFill="1" applyBorder="1" applyAlignment="1" applyProtection="1">
      <alignment horizontal="left" vertical="top"/>
    </xf>
    <xf numFmtId="0" fontId="6" fillId="24" borderId="0" xfId="37" applyNumberFormat="1" applyFont="1" applyFill="1" applyBorder="1" applyAlignment="1" applyProtection="1">
      <alignment horizontal="left" vertical="top" wrapText="1"/>
    </xf>
    <xf numFmtId="0" fontId="6" fillId="24" borderId="0" xfId="0" applyFont="1" applyFill="1" applyAlignment="1">
      <alignment horizontal="left" wrapText="1"/>
    </xf>
    <xf numFmtId="0" fontId="57" fillId="26" borderId="51" xfId="0" applyFont="1" applyFill="1" applyBorder="1" applyAlignment="1">
      <alignment horizontal="left" wrapText="1"/>
    </xf>
    <xf numFmtId="0" fontId="57" fillId="26" borderId="0" xfId="0" applyFont="1" applyFill="1" applyAlignment="1">
      <alignment horizontal="left" wrapText="1"/>
    </xf>
    <xf numFmtId="0" fontId="10" fillId="24" borderId="0" xfId="0" applyFont="1" applyFill="1" applyAlignment="1">
      <alignment horizontal="center" vertical="center" wrapText="1"/>
    </xf>
    <xf numFmtId="0" fontId="39" fillId="24" borderId="0" xfId="0" applyFont="1" applyFill="1" applyAlignment="1">
      <alignment horizontal="center" vertical="center"/>
    </xf>
    <xf numFmtId="0" fontId="9" fillId="24" borderId="42" xfId="0" quotePrefix="1" applyFont="1" applyFill="1" applyBorder="1" applyAlignment="1">
      <alignment horizontal="center" vertical="center"/>
    </xf>
    <xf numFmtId="0" fontId="9" fillId="24" borderId="48" xfId="0" quotePrefix="1" applyFont="1" applyFill="1" applyBorder="1" applyAlignment="1">
      <alignment horizontal="center" vertical="center"/>
    </xf>
    <xf numFmtId="0" fontId="9" fillId="24" borderId="49" xfId="0" quotePrefix="1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 vertical="center"/>
    </xf>
    <xf numFmtId="0" fontId="9" fillId="24" borderId="48" xfId="0" applyFont="1" applyFill="1" applyBorder="1" applyAlignment="1">
      <alignment horizontal="center" vertical="center"/>
    </xf>
    <xf numFmtId="0" fontId="9" fillId="24" borderId="49" xfId="0" applyFont="1" applyFill="1" applyBorder="1" applyAlignment="1">
      <alignment horizontal="center" vertical="center"/>
    </xf>
    <xf numFmtId="1" fontId="9" fillId="24" borderId="42" xfId="0" quotePrefix="1" applyNumberFormat="1" applyFont="1" applyFill="1" applyBorder="1" applyAlignment="1">
      <alignment horizontal="center" vertical="center"/>
    </xf>
    <xf numFmtId="0" fontId="52" fillId="24" borderId="44" xfId="0" applyFont="1" applyFill="1" applyBorder="1" applyAlignment="1">
      <alignment horizontal="center" vertical="center" wrapText="1"/>
    </xf>
    <xf numFmtId="0" fontId="52" fillId="24" borderId="53" xfId="0" applyFont="1" applyFill="1" applyBorder="1" applyAlignment="1">
      <alignment horizontal="center" vertical="center" wrapText="1"/>
    </xf>
    <xf numFmtId="0" fontId="52" fillId="24" borderId="59" xfId="0" applyFont="1" applyFill="1" applyBorder="1" applyAlignment="1">
      <alignment horizontal="center" vertical="center" wrapText="1"/>
    </xf>
    <xf numFmtId="0" fontId="52" fillId="24" borderId="48" xfId="0" applyFont="1" applyFill="1" applyBorder="1" applyAlignment="1">
      <alignment horizontal="center" vertical="center" wrapText="1"/>
    </xf>
    <xf numFmtId="0" fontId="52" fillId="24" borderId="49" xfId="0" applyFont="1" applyFill="1" applyBorder="1" applyAlignment="1">
      <alignment horizontal="center" vertical="center" wrapText="1"/>
    </xf>
    <xf numFmtId="0" fontId="52" fillId="24" borderId="16" xfId="0" applyFont="1" applyFill="1" applyBorder="1" applyAlignment="1">
      <alignment horizontal="center" vertical="center" textRotation="90" wrapText="1"/>
    </xf>
    <xf numFmtId="0" fontId="52" fillId="24" borderId="36" xfId="0" applyFont="1" applyFill="1" applyBorder="1" applyAlignment="1">
      <alignment horizontal="center" vertical="center" textRotation="90" wrapText="1"/>
    </xf>
    <xf numFmtId="0" fontId="52" fillId="24" borderId="45" xfId="0" applyFont="1" applyFill="1" applyBorder="1" applyAlignment="1">
      <alignment horizontal="center" vertical="center" textRotation="90" wrapText="1"/>
    </xf>
    <xf numFmtId="0" fontId="52" fillId="24" borderId="57" xfId="0" applyFont="1" applyFill="1" applyBorder="1" applyAlignment="1">
      <alignment horizontal="center" vertical="center" textRotation="90" wrapText="1"/>
    </xf>
    <xf numFmtId="0" fontId="53" fillId="24" borderId="58" xfId="0" applyFont="1" applyFill="1" applyBorder="1" applyAlignment="1">
      <alignment horizontal="center" vertical="center" textRotation="90" wrapText="1"/>
    </xf>
    <xf numFmtId="0" fontId="53" fillId="24" borderId="52" xfId="0" applyFont="1" applyFill="1" applyBorder="1" applyAlignment="1">
      <alignment horizontal="center" vertical="center" textRotation="90" wrapText="1"/>
    </xf>
    <xf numFmtId="0" fontId="52" fillId="24" borderId="58" xfId="0" applyFont="1" applyFill="1" applyBorder="1" applyAlignment="1">
      <alignment horizontal="center" vertical="center" textRotation="90" wrapText="1"/>
    </xf>
    <xf numFmtId="0" fontId="52" fillId="24" borderId="52" xfId="0" applyFont="1" applyFill="1" applyBorder="1" applyAlignment="1">
      <alignment horizontal="center" vertical="center" textRotation="90" wrapText="1"/>
    </xf>
    <xf numFmtId="0" fontId="8" fillId="24" borderId="44" xfId="38" applyFont="1" applyFill="1" applyBorder="1" applyAlignment="1">
      <alignment horizontal="center"/>
    </xf>
    <xf numFmtId="0" fontId="8" fillId="24" borderId="53" xfId="38" applyFont="1" applyFill="1" applyBorder="1" applyAlignment="1">
      <alignment horizontal="center"/>
    </xf>
    <xf numFmtId="0" fontId="8" fillId="24" borderId="60" xfId="38" applyFont="1" applyFill="1" applyBorder="1" applyAlignment="1">
      <alignment horizontal="center"/>
    </xf>
    <xf numFmtId="0" fontId="9" fillId="24" borderId="42" xfId="0" applyFont="1" applyFill="1" applyBorder="1" applyAlignment="1">
      <alignment horizontal="center"/>
    </xf>
    <xf numFmtId="0" fontId="9" fillId="24" borderId="48" xfId="0" applyFont="1" applyFill="1" applyBorder="1" applyAlignment="1">
      <alignment horizontal="center"/>
    </xf>
    <xf numFmtId="0" fontId="9" fillId="24" borderId="49" xfId="0" applyFont="1" applyFill="1" applyBorder="1" applyAlignment="1">
      <alignment horizontal="center"/>
    </xf>
    <xf numFmtId="0" fontId="9" fillId="24" borderId="44" xfId="0" applyFont="1" applyFill="1" applyBorder="1" applyAlignment="1">
      <alignment horizontal="left" wrapText="1"/>
    </xf>
    <xf numFmtId="0" fontId="9" fillId="24" borderId="49" xfId="0" applyFont="1" applyFill="1" applyBorder="1" applyAlignment="1">
      <alignment horizontal="left" wrapText="1"/>
    </xf>
    <xf numFmtId="0" fontId="52" fillId="24" borderId="47" xfId="0" applyFont="1" applyFill="1" applyBorder="1" applyAlignment="1">
      <alignment horizontal="center" vertical="center" textRotation="90" wrapText="1"/>
    </xf>
    <xf numFmtId="0" fontId="52" fillId="24" borderId="56" xfId="0" applyFont="1" applyFill="1" applyBorder="1" applyAlignment="1">
      <alignment horizontal="center" vertical="center" textRotation="90" wrapText="1"/>
    </xf>
    <xf numFmtId="0" fontId="52" fillId="24" borderId="63" xfId="0" applyFont="1" applyFill="1" applyBorder="1" applyAlignment="1">
      <alignment horizontal="center" vertical="center" textRotation="90" wrapText="1"/>
    </xf>
    <xf numFmtId="0" fontId="52" fillId="24" borderId="13" xfId="0" quotePrefix="1" applyFont="1" applyFill="1" applyBorder="1" applyAlignment="1">
      <alignment horizontal="center" vertical="center" wrapText="1"/>
    </xf>
    <xf numFmtId="0" fontId="52" fillId="24" borderId="18" xfId="0" quotePrefix="1" applyFont="1" applyFill="1" applyBorder="1" applyAlignment="1">
      <alignment horizontal="center" vertical="center" wrapText="1"/>
    </xf>
    <xf numFmtId="0" fontId="52" fillId="24" borderId="38" xfId="0" quotePrefix="1" applyFont="1" applyFill="1" applyBorder="1" applyAlignment="1">
      <alignment horizontal="center" vertical="center" wrapText="1"/>
    </xf>
    <xf numFmtId="0" fontId="52" fillId="24" borderId="20" xfId="0" quotePrefix="1" applyFont="1" applyFill="1" applyBorder="1" applyAlignment="1">
      <alignment horizontal="center" vertical="center" wrapText="1"/>
    </xf>
    <xf numFmtId="0" fontId="52" fillId="24" borderId="46" xfId="0" quotePrefix="1" applyFont="1" applyFill="1" applyBorder="1" applyAlignment="1">
      <alignment horizontal="center" vertical="center" wrapText="1"/>
    </xf>
    <xf numFmtId="0" fontId="52" fillId="24" borderId="45" xfId="0" quotePrefix="1" applyFont="1" applyFill="1" applyBorder="1" applyAlignment="1">
      <alignment horizontal="center" vertical="center" wrapText="1"/>
    </xf>
    <xf numFmtId="0" fontId="52" fillId="24" borderId="12" xfId="0" applyFont="1" applyFill="1" applyBorder="1" applyAlignment="1">
      <alignment horizontal="center" vertical="center" wrapText="1"/>
    </xf>
    <xf numFmtId="0" fontId="52" fillId="24" borderId="11" xfId="0" applyFont="1" applyFill="1" applyBorder="1" applyAlignment="1">
      <alignment horizontal="center" vertical="center" wrapText="1"/>
    </xf>
    <xf numFmtId="0" fontId="52" fillId="24" borderId="50" xfId="0" applyFont="1" applyFill="1" applyBorder="1" applyAlignment="1">
      <alignment horizontal="center" vertical="center" wrapText="1"/>
    </xf>
    <xf numFmtId="0" fontId="52" fillId="24" borderId="38" xfId="0" applyFont="1" applyFill="1" applyBorder="1" applyAlignment="1">
      <alignment horizontal="center" vertical="center" textRotation="90" wrapText="1"/>
    </xf>
    <xf numFmtId="0" fontId="52" fillId="24" borderId="46" xfId="0" applyFont="1" applyFill="1" applyBorder="1" applyAlignment="1">
      <alignment horizontal="center" vertical="center" textRotation="90" wrapText="1"/>
    </xf>
    <xf numFmtId="0" fontId="52" fillId="24" borderId="19" xfId="0" applyFont="1" applyFill="1" applyBorder="1" applyAlignment="1">
      <alignment horizontal="center" vertical="center" wrapText="1"/>
    </xf>
    <xf numFmtId="0" fontId="52" fillId="24" borderId="16" xfId="0" applyFont="1" applyFill="1" applyBorder="1" applyAlignment="1">
      <alignment horizontal="center" vertical="center" wrapText="1"/>
    </xf>
    <xf numFmtId="164" fontId="52" fillId="24" borderId="58" xfId="0" applyNumberFormat="1" applyFont="1" applyFill="1" applyBorder="1" applyAlignment="1">
      <alignment horizontal="center" vertical="center" textRotation="90" wrapText="1"/>
    </xf>
    <xf numFmtId="164" fontId="52" fillId="24" borderId="52" xfId="0" applyNumberFormat="1" applyFont="1" applyFill="1" applyBorder="1" applyAlignment="1">
      <alignment horizontal="center" vertical="center" textRotation="90" wrapText="1"/>
    </xf>
    <xf numFmtId="164" fontId="52" fillId="24" borderId="26" xfId="0" applyNumberFormat="1" applyFont="1" applyFill="1" applyBorder="1" applyAlignment="1">
      <alignment horizontal="center" vertical="center" textRotation="90" wrapText="1"/>
    </xf>
    <xf numFmtId="0" fontId="52" fillId="24" borderId="60" xfId="0" applyFont="1" applyFill="1" applyBorder="1" applyAlignment="1">
      <alignment horizontal="center" vertical="center" wrapText="1"/>
    </xf>
    <xf numFmtId="0" fontId="52" fillId="24" borderId="35" xfId="0" applyFont="1" applyFill="1" applyBorder="1" applyAlignment="1">
      <alignment horizontal="center" vertical="center" wrapText="1"/>
    </xf>
    <xf numFmtId="0" fontId="52" fillId="24" borderId="25" xfId="0" applyFont="1" applyFill="1" applyBorder="1" applyAlignment="1">
      <alignment horizontal="center" vertical="center" wrapText="1"/>
    </xf>
    <xf numFmtId="0" fontId="52" fillId="24" borderId="27" xfId="0" applyFont="1" applyFill="1" applyBorder="1" applyAlignment="1">
      <alignment horizontal="center" vertical="center" wrapText="1"/>
    </xf>
    <xf numFmtId="0" fontId="52" fillId="24" borderId="58" xfId="0" applyFont="1" applyFill="1" applyBorder="1" applyAlignment="1">
      <alignment horizontal="center" vertical="center" wrapText="1"/>
    </xf>
    <xf numFmtId="0" fontId="52" fillId="24" borderId="52" xfId="0" applyFont="1" applyFill="1" applyBorder="1" applyAlignment="1">
      <alignment horizontal="center" vertical="center" wrapText="1"/>
    </xf>
    <xf numFmtId="0" fontId="9" fillId="24" borderId="42" xfId="0" applyFont="1" applyFill="1" applyBorder="1" applyAlignment="1">
      <alignment horizontal="left" wrapText="1"/>
    </xf>
    <xf numFmtId="0" fontId="9" fillId="24" borderId="35" xfId="0" applyFont="1" applyFill="1" applyBorder="1" applyAlignment="1">
      <alignment horizontal="left" wrapText="1"/>
    </xf>
    <xf numFmtId="0" fontId="10" fillId="24" borderId="44" xfId="0" applyFont="1" applyFill="1" applyBorder="1" applyAlignment="1">
      <alignment horizontal="center" vertical="center" wrapText="1"/>
    </xf>
    <xf numFmtId="0" fontId="10" fillId="24" borderId="53" xfId="0" applyFont="1" applyFill="1" applyBorder="1" applyAlignment="1">
      <alignment horizontal="center" vertical="center" wrapText="1"/>
    </xf>
    <xf numFmtId="0" fontId="10" fillId="24" borderId="60" xfId="0" applyFont="1" applyFill="1" applyBorder="1" applyAlignment="1">
      <alignment horizontal="center" vertical="center" wrapText="1"/>
    </xf>
    <xf numFmtId="0" fontId="8" fillId="24" borderId="42" xfId="38" applyFont="1" applyFill="1" applyBorder="1" applyAlignment="1">
      <alignment horizontal="left" vertical="center" wrapText="1"/>
    </xf>
    <xf numFmtId="0" fontId="8" fillId="24" borderId="49" xfId="38" applyFont="1" applyFill="1" applyBorder="1" applyAlignment="1">
      <alignment horizontal="left" vertical="center" wrapText="1"/>
    </xf>
    <xf numFmtId="0" fontId="9" fillId="24" borderId="42" xfId="38" applyFont="1" applyFill="1" applyBorder="1" applyAlignment="1">
      <alignment horizontal="left" vertical="center" wrapText="1"/>
    </xf>
    <xf numFmtId="0" fontId="9" fillId="24" borderId="49" xfId="38" applyFont="1" applyFill="1" applyBorder="1" applyAlignment="1">
      <alignment horizontal="left" vertical="center" wrapText="1"/>
    </xf>
    <xf numFmtId="0" fontId="10" fillId="24" borderId="42" xfId="0" applyFont="1" applyFill="1" applyBorder="1" applyAlignment="1">
      <alignment horizontal="center" vertical="center" wrapText="1"/>
    </xf>
    <xf numFmtId="0" fontId="10" fillId="24" borderId="49" xfId="0" applyFont="1" applyFill="1" applyBorder="1" applyAlignment="1">
      <alignment horizontal="center" vertical="center" wrapText="1"/>
    </xf>
    <xf numFmtId="0" fontId="10" fillId="24" borderId="48" xfId="0" applyFont="1" applyFill="1" applyBorder="1" applyAlignment="1">
      <alignment horizontal="center" vertical="center" wrapText="1"/>
    </xf>
    <xf numFmtId="0" fontId="10" fillId="24" borderId="0" xfId="0" applyFont="1" applyFill="1" applyAlignment="1">
      <alignment horizontal="left" wrapText="1"/>
    </xf>
    <xf numFmtId="0" fontId="56" fillId="24" borderId="0" xfId="39" applyNumberFormat="1" applyFont="1" applyFill="1" applyBorder="1" applyAlignment="1">
      <alignment horizontal="left"/>
    </xf>
    <xf numFmtId="0" fontId="39" fillId="24" borderId="35" xfId="0" applyFont="1" applyFill="1" applyBorder="1" applyAlignment="1">
      <alignment horizontal="center" vertical="center"/>
    </xf>
    <xf numFmtId="0" fontId="39" fillId="24" borderId="25" xfId="0" applyFont="1" applyFill="1" applyBorder="1" applyAlignment="1">
      <alignment horizontal="center" vertical="center"/>
    </xf>
    <xf numFmtId="0" fontId="39" fillId="24" borderId="27" xfId="0" applyFont="1" applyFill="1" applyBorder="1" applyAlignment="1">
      <alignment horizontal="center" vertical="center"/>
    </xf>
    <xf numFmtId="0" fontId="39" fillId="24" borderId="42" xfId="0" applyFont="1" applyFill="1" applyBorder="1" applyAlignment="1">
      <alignment horizontal="left" vertical="center" wrapText="1"/>
    </xf>
    <xf numFmtId="0" fontId="39" fillId="24" borderId="48" xfId="0" applyFont="1" applyFill="1" applyBorder="1" applyAlignment="1">
      <alignment horizontal="left" vertical="center" wrapText="1"/>
    </xf>
    <xf numFmtId="0" fontId="39" fillId="24" borderId="49" xfId="0" applyFont="1" applyFill="1" applyBorder="1" applyAlignment="1">
      <alignment horizontal="left" vertical="center" wrapText="1"/>
    </xf>
    <xf numFmtId="0" fontId="39" fillId="24" borderId="0" xfId="38" applyFont="1" applyFill="1" applyAlignment="1">
      <alignment horizontal="left" vertical="center" wrapText="1"/>
    </xf>
    <xf numFmtId="0" fontId="39" fillId="24" borderId="0" xfId="0" applyFont="1" applyFill="1" applyAlignment="1">
      <alignment horizontal="left" vertical="center" wrapText="1"/>
    </xf>
    <xf numFmtId="0" fontId="39" fillId="24" borderId="42" xfId="0" applyFont="1" applyFill="1" applyBorder="1" applyAlignment="1">
      <alignment horizontal="center" vertical="center"/>
    </xf>
    <xf numFmtId="0" fontId="39" fillId="24" borderId="49" xfId="0" applyFont="1" applyFill="1" applyBorder="1" applyAlignment="1">
      <alignment horizontal="center" vertical="center"/>
    </xf>
    <xf numFmtId="0" fontId="60" fillId="26" borderId="51" xfId="0" applyFont="1" applyFill="1" applyBorder="1" applyAlignment="1">
      <alignment horizontal="center" vertical="center" wrapText="1"/>
    </xf>
    <xf numFmtId="0" fontId="60" fillId="26" borderId="0" xfId="0" applyFont="1" applyFill="1" applyAlignment="1">
      <alignment horizontal="center" vertical="center" wrapText="1"/>
    </xf>
    <xf numFmtId="0" fontId="59" fillId="26" borderId="51" xfId="0" applyFont="1" applyFill="1" applyBorder="1" applyAlignment="1">
      <alignment horizontal="center" wrapText="1"/>
    </xf>
    <xf numFmtId="0" fontId="59" fillId="26" borderId="0" xfId="0" applyFont="1" applyFill="1" applyAlignment="1">
      <alignment horizontal="center" wrapText="1"/>
    </xf>
    <xf numFmtId="0" fontId="59" fillId="26" borderId="0" xfId="38" applyFont="1" applyFill="1" applyAlignment="1">
      <alignment horizontal="center" wrapText="1"/>
    </xf>
    <xf numFmtId="0" fontId="39" fillId="24" borderId="48" xfId="0" applyFont="1" applyFill="1" applyBorder="1" applyAlignment="1">
      <alignment horizontal="center" vertical="center"/>
    </xf>
    <xf numFmtId="0" fontId="10" fillId="24" borderId="0" xfId="38" applyFont="1" applyFill="1" applyAlignment="1">
      <alignment horizontal="left" vertical="center" wrapText="1"/>
    </xf>
    <xf numFmtId="0" fontId="10" fillId="24" borderId="0" xfId="38" applyFont="1" applyFill="1" applyAlignment="1">
      <alignment horizontal="left"/>
    </xf>
    <xf numFmtId="0" fontId="8" fillId="24" borderId="61" xfId="0" applyFont="1" applyFill="1" applyBorder="1" applyAlignment="1">
      <alignment horizontal="center" vertical="center" wrapText="1"/>
    </xf>
    <xf numFmtId="0" fontId="8" fillId="24" borderId="26" xfId="0" applyFont="1" applyFill="1" applyBorder="1" applyAlignment="1">
      <alignment horizontal="center" vertical="center" wrapText="1"/>
    </xf>
    <xf numFmtId="0" fontId="8" fillId="24" borderId="58" xfId="0" applyFont="1" applyFill="1" applyBorder="1" applyAlignment="1">
      <alignment horizontal="center" vertical="center" wrapText="1"/>
    </xf>
    <xf numFmtId="0" fontId="8" fillId="24" borderId="30" xfId="0" applyFont="1" applyFill="1" applyBorder="1" applyAlignment="1">
      <alignment horizontal="center" vertical="center" wrapText="1"/>
    </xf>
    <xf numFmtId="0" fontId="9" fillId="24" borderId="52" xfId="0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center" vertical="center"/>
    </xf>
    <xf numFmtId="0" fontId="9" fillId="24" borderId="52" xfId="0" quotePrefix="1" applyFont="1" applyFill="1" applyBorder="1" applyAlignment="1">
      <alignment horizontal="center" vertical="center"/>
    </xf>
    <xf numFmtId="0" fontId="9" fillId="24" borderId="26" xfId="0" quotePrefix="1" applyFont="1" applyFill="1" applyBorder="1" applyAlignment="1">
      <alignment horizontal="center" vertical="center"/>
    </xf>
    <xf numFmtId="0" fontId="9" fillId="24" borderId="63" xfId="0" applyFont="1" applyFill="1" applyBorder="1" applyAlignment="1">
      <alignment horizontal="center" vertical="center"/>
    </xf>
    <xf numFmtId="0" fontId="9" fillId="24" borderId="76" xfId="0" applyFont="1" applyFill="1" applyBorder="1" applyAlignment="1">
      <alignment horizontal="center" vertical="center"/>
    </xf>
    <xf numFmtId="0" fontId="9" fillId="24" borderId="70" xfId="0" quotePrefix="1" applyFont="1" applyFill="1" applyBorder="1" applyAlignment="1">
      <alignment horizontal="center" vertical="center"/>
    </xf>
    <xf numFmtId="0" fontId="9" fillId="24" borderId="75" xfId="0" quotePrefix="1" applyFont="1" applyFill="1" applyBorder="1" applyAlignment="1">
      <alignment horizontal="center" vertical="center"/>
    </xf>
    <xf numFmtId="0" fontId="9" fillId="24" borderId="24" xfId="0" quotePrefix="1" applyFont="1" applyFill="1" applyBorder="1" applyAlignment="1">
      <alignment horizontal="center" vertical="center"/>
    </xf>
    <xf numFmtId="0" fontId="9" fillId="24" borderId="74" xfId="0" quotePrefix="1" applyFont="1" applyFill="1" applyBorder="1" applyAlignment="1">
      <alignment horizontal="center" vertical="center"/>
    </xf>
    <xf numFmtId="0" fontId="9" fillId="24" borderId="70" xfId="0" applyFont="1" applyFill="1" applyBorder="1" applyAlignment="1">
      <alignment horizontal="center" vertical="center"/>
    </xf>
    <xf numFmtId="0" fontId="9" fillId="24" borderId="75" xfId="0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 vertical="center"/>
    </xf>
    <xf numFmtId="0" fontId="9" fillId="24" borderId="74" xfId="0" applyFont="1" applyFill="1" applyBorder="1" applyAlignment="1">
      <alignment horizontal="center" vertical="center"/>
    </xf>
    <xf numFmtId="0" fontId="9" fillId="24" borderId="63" xfId="0" quotePrefix="1" applyFont="1" applyFill="1" applyBorder="1" applyAlignment="1">
      <alignment horizontal="center" vertical="center"/>
    </xf>
    <xf numFmtId="0" fontId="9" fillId="24" borderId="76" xfId="0" quotePrefix="1" applyFont="1" applyFill="1" applyBorder="1" applyAlignment="1">
      <alignment horizontal="center" vertical="center"/>
    </xf>
    <xf numFmtId="0" fontId="58" fillId="24" borderId="52" xfId="0" quotePrefix="1" applyFont="1" applyFill="1" applyBorder="1" applyAlignment="1">
      <alignment horizontal="center" vertical="center"/>
    </xf>
    <xf numFmtId="0" fontId="58" fillId="24" borderId="26" xfId="0" quotePrefix="1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30" xfId="0" quotePrefix="1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9" fillId="24" borderId="25" xfId="0" applyFont="1" applyFill="1" applyBorder="1" applyAlignment="1">
      <alignment horizontal="center" vertical="center"/>
    </xf>
    <xf numFmtId="1" fontId="58" fillId="24" borderId="52" xfId="0" quotePrefix="1" applyNumberFormat="1" applyFont="1" applyFill="1" applyBorder="1" applyAlignment="1">
      <alignment horizontal="center" vertical="center"/>
    </xf>
    <xf numFmtId="1" fontId="58" fillId="24" borderId="26" xfId="0" quotePrefix="1" applyNumberFormat="1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4" borderId="33" xfId="0" quotePrefix="1" applyFont="1" applyFill="1" applyBorder="1" applyAlignment="1">
      <alignment horizontal="center" vertical="center"/>
    </xf>
    <xf numFmtId="0" fontId="9" fillId="24" borderId="22" xfId="0" quotePrefix="1" applyFont="1" applyFill="1" applyBorder="1" applyAlignment="1">
      <alignment horizontal="center" vertical="center"/>
    </xf>
    <xf numFmtId="0" fontId="9" fillId="24" borderId="33" xfId="0" applyFont="1" applyFill="1" applyBorder="1" applyAlignment="1">
      <alignment horizontal="center" vertical="center"/>
    </xf>
    <xf numFmtId="0" fontId="9" fillId="24" borderId="23" xfId="0" quotePrefix="1" applyFont="1" applyFill="1" applyBorder="1" applyAlignment="1">
      <alignment horizontal="center" vertical="center"/>
    </xf>
    <xf numFmtId="0" fontId="58" fillId="24" borderId="30" xfId="0" quotePrefix="1" applyFont="1" applyFill="1" applyBorder="1" applyAlignment="1">
      <alignment horizontal="center" vertical="center"/>
    </xf>
    <xf numFmtId="1" fontId="58" fillId="24" borderId="30" xfId="0" quotePrefix="1" applyNumberFormat="1" applyFont="1" applyFill="1" applyBorder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9" fillId="24" borderId="71" xfId="0" quotePrefix="1" applyFont="1" applyFill="1" applyBorder="1" applyAlignment="1">
      <alignment horizontal="center" vertical="center"/>
    </xf>
    <xf numFmtId="0" fontId="9" fillId="24" borderId="54" xfId="0" quotePrefix="1" applyFont="1" applyFill="1" applyBorder="1" applyAlignment="1">
      <alignment horizontal="center" vertical="center"/>
    </xf>
    <xf numFmtId="0" fontId="9" fillId="24" borderId="72" xfId="0" applyFont="1" applyFill="1" applyBorder="1" applyAlignment="1">
      <alignment horizontal="center" vertical="center"/>
    </xf>
    <xf numFmtId="0" fontId="9" fillId="24" borderId="58" xfId="0" quotePrefix="1" applyFont="1" applyFill="1" applyBorder="1" applyAlignment="1">
      <alignment horizontal="center" vertical="center"/>
    </xf>
    <xf numFmtId="0" fontId="9" fillId="24" borderId="71" xfId="0" applyFont="1" applyFill="1" applyBorder="1" applyAlignment="1">
      <alignment horizontal="center" vertical="center"/>
    </xf>
    <xf numFmtId="0" fontId="9" fillId="24" borderId="54" xfId="0" applyFont="1" applyFill="1" applyBorder="1" applyAlignment="1">
      <alignment horizontal="center" vertical="center"/>
    </xf>
    <xf numFmtId="0" fontId="9" fillId="24" borderId="51" xfId="0" quotePrefix="1" applyFont="1" applyFill="1" applyBorder="1" applyAlignment="1">
      <alignment horizontal="center" vertical="center"/>
    </xf>
    <xf numFmtId="0" fontId="9" fillId="24" borderId="56" xfId="0" quotePrefix="1" applyFont="1" applyFill="1" applyBorder="1" applyAlignment="1">
      <alignment horizontal="center" vertical="center"/>
    </xf>
    <xf numFmtId="0" fontId="9" fillId="24" borderId="51" xfId="0" applyFont="1" applyFill="1" applyBorder="1" applyAlignment="1">
      <alignment horizontal="center" vertical="center"/>
    </xf>
    <xf numFmtId="0" fontId="9" fillId="24" borderId="56" xfId="0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center" vertical="center" wrapText="1"/>
    </xf>
    <xf numFmtId="0" fontId="9" fillId="24" borderId="48" xfId="0" applyFont="1" applyFill="1" applyBorder="1" applyAlignment="1">
      <alignment horizontal="center" vertical="center" wrapText="1"/>
    </xf>
    <xf numFmtId="0" fontId="9" fillId="24" borderId="49" xfId="0" applyFont="1" applyFill="1" applyBorder="1" applyAlignment="1">
      <alignment horizontal="center" vertical="center" wrapText="1"/>
    </xf>
    <xf numFmtId="0" fontId="9" fillId="24" borderId="42" xfId="0" quotePrefix="1" applyFont="1" applyFill="1" applyBorder="1" applyAlignment="1">
      <alignment horizontal="center" vertical="center" wrapText="1"/>
    </xf>
    <xf numFmtId="0" fontId="9" fillId="24" borderId="48" xfId="0" quotePrefix="1" applyFont="1" applyFill="1" applyBorder="1" applyAlignment="1">
      <alignment horizontal="center" vertical="center" wrapText="1"/>
    </xf>
    <xf numFmtId="0" fontId="9" fillId="24" borderId="49" xfId="0" quotePrefix="1" applyFont="1" applyFill="1" applyBorder="1" applyAlignment="1">
      <alignment horizontal="center" vertical="center" wrapText="1"/>
    </xf>
    <xf numFmtId="0" fontId="9" fillId="24" borderId="61" xfId="0" quotePrefix="1" applyFont="1" applyFill="1" applyBorder="1" applyAlignment="1">
      <alignment horizontal="center" vertical="center" wrapText="1"/>
    </xf>
    <xf numFmtId="0" fontId="9" fillId="24" borderId="52" xfId="0" quotePrefix="1" applyFont="1" applyFill="1" applyBorder="1" applyAlignment="1">
      <alignment horizontal="center" vertical="center" wrapText="1"/>
    </xf>
    <xf numFmtId="0" fontId="9" fillId="24" borderId="46" xfId="0" applyFont="1" applyFill="1" applyBorder="1" applyAlignment="1">
      <alignment horizontal="center" vertical="center" wrapText="1"/>
    </xf>
    <xf numFmtId="0" fontId="9" fillId="24" borderId="70" xfId="0" applyFont="1" applyFill="1" applyBorder="1" applyAlignment="1">
      <alignment horizontal="center" vertical="center" wrapText="1"/>
    </xf>
    <xf numFmtId="0" fontId="9" fillId="24" borderId="36" xfId="0" quotePrefix="1" applyFont="1" applyFill="1" applyBorder="1" applyAlignment="1">
      <alignment horizontal="center" vertical="center" wrapText="1"/>
    </xf>
    <xf numFmtId="0" fontId="9" fillId="24" borderId="24" xfId="0" quotePrefix="1" applyFont="1" applyFill="1" applyBorder="1" applyAlignment="1">
      <alignment horizontal="center" vertical="center" wrapText="1"/>
    </xf>
    <xf numFmtId="165" fontId="9" fillId="24" borderId="47" xfId="0" applyNumberFormat="1" applyFont="1" applyFill="1" applyBorder="1" applyAlignment="1">
      <alignment horizontal="center" vertical="center" wrapText="1"/>
    </xf>
    <xf numFmtId="165" fontId="9" fillId="24" borderId="63" xfId="0" applyNumberFormat="1" applyFont="1" applyFill="1" applyBorder="1" applyAlignment="1">
      <alignment horizontal="center" vertical="center" wrapText="1"/>
    </xf>
    <xf numFmtId="1" fontId="9" fillId="24" borderId="47" xfId="0" applyNumberFormat="1" applyFont="1" applyFill="1" applyBorder="1" applyAlignment="1">
      <alignment horizontal="center" vertical="center" wrapText="1"/>
    </xf>
    <xf numFmtId="1" fontId="9" fillId="24" borderId="63" xfId="0" applyNumberFormat="1" applyFont="1" applyFill="1" applyBorder="1" applyAlignment="1">
      <alignment horizontal="center" vertical="center" wrapText="1"/>
    </xf>
    <xf numFmtId="0" fontId="8" fillId="24" borderId="52" xfId="0" applyFont="1" applyFill="1" applyBorder="1" applyAlignment="1">
      <alignment horizontal="center" vertical="center" wrapText="1"/>
    </xf>
    <xf numFmtId="0" fontId="9" fillId="24" borderId="61" xfId="0" applyFont="1" applyFill="1" applyBorder="1" applyAlignment="1">
      <alignment horizontal="center" vertical="center" wrapText="1"/>
    </xf>
    <xf numFmtId="0" fontId="9" fillId="24" borderId="52" xfId="0" applyFont="1" applyFill="1" applyBorder="1" applyAlignment="1">
      <alignment horizontal="center" vertical="center" wrapText="1"/>
    </xf>
    <xf numFmtId="0" fontId="9" fillId="24" borderId="62" xfId="0" applyFont="1" applyFill="1" applyBorder="1" applyAlignment="1">
      <alignment horizontal="center" vertical="center" wrapText="1"/>
    </xf>
    <xf numFmtId="0" fontId="9" fillId="24" borderId="51" xfId="0" applyFont="1" applyFill="1" applyBorder="1" applyAlignment="1">
      <alignment horizontal="center" vertical="center" wrapText="1"/>
    </xf>
    <xf numFmtId="0" fontId="9" fillId="24" borderId="46" xfId="0" quotePrefix="1" applyFont="1" applyFill="1" applyBorder="1" applyAlignment="1">
      <alignment horizontal="center" vertical="center" wrapText="1"/>
    </xf>
    <xf numFmtId="0" fontId="9" fillId="24" borderId="70" xfId="0" quotePrefix="1" applyFont="1" applyFill="1" applyBorder="1" applyAlignment="1">
      <alignment horizontal="center" vertical="center" wrapText="1"/>
    </xf>
    <xf numFmtId="0" fontId="9" fillId="24" borderId="33" xfId="0" quotePrefix="1" applyFont="1" applyFill="1" applyBorder="1" applyAlignment="1">
      <alignment horizontal="center" vertical="center" wrapText="1"/>
    </xf>
    <xf numFmtId="0" fontId="9" fillId="24" borderId="22" xfId="0" quotePrefix="1" applyFont="1" applyFill="1" applyBorder="1" applyAlignment="1">
      <alignment horizontal="center" vertical="center" wrapText="1"/>
    </xf>
    <xf numFmtId="0" fontId="9" fillId="24" borderId="47" xfId="0" applyFont="1" applyFill="1" applyBorder="1" applyAlignment="1">
      <alignment horizontal="center" vertical="center" wrapText="1"/>
    </xf>
    <xf numFmtId="0" fontId="9" fillId="24" borderId="63" xfId="0" applyFont="1" applyFill="1" applyBorder="1" applyAlignment="1">
      <alignment horizontal="center" vertical="center" wrapText="1"/>
    </xf>
    <xf numFmtId="0" fontId="9" fillId="24" borderId="23" xfId="0" applyFont="1" applyFill="1" applyBorder="1" applyAlignment="1">
      <alignment horizontal="center" vertical="center" wrapText="1"/>
    </xf>
    <xf numFmtId="1" fontId="58" fillId="24" borderId="61" xfId="0" quotePrefix="1" applyNumberFormat="1" applyFont="1" applyFill="1" applyBorder="1" applyAlignment="1">
      <alignment horizontal="center" vertical="center" wrapText="1"/>
    </xf>
    <xf numFmtId="1" fontId="58" fillId="24" borderId="52" xfId="0" quotePrefix="1" applyNumberFormat="1" applyFont="1" applyFill="1" applyBorder="1" applyAlignment="1">
      <alignment horizontal="center" vertical="center" wrapText="1"/>
    </xf>
    <xf numFmtId="1" fontId="58" fillId="24" borderId="26" xfId="0" quotePrefix="1" applyNumberFormat="1" applyFont="1" applyFill="1" applyBorder="1" applyAlignment="1">
      <alignment horizontal="center" vertical="center" wrapText="1"/>
    </xf>
    <xf numFmtId="0" fontId="9" fillId="24" borderId="31" xfId="0" applyFont="1" applyFill="1" applyBorder="1" applyAlignment="1">
      <alignment horizontal="center" vertical="center"/>
    </xf>
    <xf numFmtId="0" fontId="9" fillId="24" borderId="53" xfId="0" applyFont="1" applyFill="1" applyBorder="1" applyAlignment="1">
      <alignment horizontal="center"/>
    </xf>
    <xf numFmtId="0" fontId="9" fillId="24" borderId="25" xfId="0" applyFont="1" applyFill="1" applyBorder="1" applyAlignment="1">
      <alignment horizontal="center"/>
    </xf>
    <xf numFmtId="0" fontId="52" fillId="24" borderId="26" xfId="0" applyFont="1" applyFill="1" applyBorder="1" applyAlignment="1">
      <alignment horizontal="center" vertical="center" wrapText="1"/>
    </xf>
    <xf numFmtId="0" fontId="9" fillId="24" borderId="42" xfId="0" applyFont="1" applyFill="1" applyBorder="1" applyAlignment="1">
      <alignment horizontal="center" wrapText="1"/>
    </xf>
    <xf numFmtId="0" fontId="9" fillId="24" borderId="48" xfId="0" applyFont="1" applyFill="1" applyBorder="1" applyAlignment="1">
      <alignment horizontal="center" wrapText="1"/>
    </xf>
    <xf numFmtId="0" fontId="9" fillId="24" borderId="49" xfId="0" applyFont="1" applyFill="1" applyBorder="1" applyAlignment="1">
      <alignment horizontal="center" wrapText="1"/>
    </xf>
    <xf numFmtId="0" fontId="52" fillId="24" borderId="26" xfId="0" applyFont="1" applyFill="1" applyBorder="1" applyAlignment="1">
      <alignment horizontal="center" vertical="center" textRotation="90" wrapText="1"/>
    </xf>
    <xf numFmtId="0" fontId="58" fillId="24" borderId="58" xfId="0" quotePrefix="1" applyFont="1" applyFill="1" applyBorder="1" applyAlignment="1">
      <alignment horizontal="center" vertical="center"/>
    </xf>
    <xf numFmtId="1" fontId="9" fillId="24" borderId="58" xfId="0" quotePrefix="1" applyNumberFormat="1" applyFont="1" applyFill="1" applyBorder="1" applyAlignment="1">
      <alignment horizontal="center" vertical="center"/>
    </xf>
    <xf numFmtId="1" fontId="9" fillId="24" borderId="30" xfId="0" quotePrefix="1" applyNumberFormat="1" applyFont="1" applyFill="1" applyBorder="1" applyAlignment="1">
      <alignment horizontal="center" vertical="center"/>
    </xf>
    <xf numFmtId="0" fontId="9" fillId="24" borderId="72" xfId="0" quotePrefix="1" applyFont="1" applyFill="1" applyBorder="1" applyAlignment="1">
      <alignment horizontal="center" vertical="center"/>
    </xf>
    <xf numFmtId="0" fontId="9" fillId="24" borderId="58" xfId="0" applyFont="1" applyFill="1" applyBorder="1" applyAlignment="1">
      <alignment horizontal="center" vertical="center"/>
    </xf>
    <xf numFmtId="1" fontId="9" fillId="24" borderId="52" xfId="0" quotePrefix="1" applyNumberFormat="1" applyFont="1" applyFill="1" applyBorder="1" applyAlignment="1">
      <alignment horizontal="center" vertical="center"/>
    </xf>
    <xf numFmtId="0" fontId="10" fillId="24" borderId="0" xfId="38" applyFont="1" applyFill="1" applyAlignment="1">
      <alignment vertical="center" wrapText="1"/>
    </xf>
    <xf numFmtId="0" fontId="9" fillId="24" borderId="73" xfId="0" quotePrefix="1" applyFont="1" applyFill="1" applyBorder="1" applyAlignment="1">
      <alignment horizontal="center" vertical="center"/>
    </xf>
    <xf numFmtId="0" fontId="55" fillId="24" borderId="0" xfId="0" applyFont="1" applyFill="1" applyAlignment="1">
      <alignment horizontal="left" vertical="top" wrapText="1"/>
    </xf>
    <xf numFmtId="0" fontId="8" fillId="24" borderId="52" xfId="0" quotePrefix="1" applyFont="1" applyFill="1" applyBorder="1" applyAlignment="1">
      <alignment horizontal="center"/>
    </xf>
    <xf numFmtId="0" fontId="8" fillId="24" borderId="52" xfId="0" applyFont="1" applyFill="1" applyBorder="1" applyAlignment="1">
      <alignment horizontal="center"/>
    </xf>
  </cellXfs>
  <cellStyles count="4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2 2" xfId="47"/>
    <cellStyle name="Обычный 2 3" xfId="46"/>
    <cellStyle name="Обычный_552100_АиАХ_дн" xfId="38"/>
    <cellStyle name="Обычный_ИВТ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133350</xdr:colOff>
      <xdr:row>3</xdr:row>
      <xdr:rowOff>4397</xdr:rowOff>
    </xdr:from>
    <xdr:to>
      <xdr:col>60</xdr:col>
      <xdr:colOff>14044</xdr:colOff>
      <xdr:row>5</xdr:row>
      <xdr:rowOff>114178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04250" y="1350597"/>
          <a:ext cx="2630244" cy="61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2023-24-окуу жылынан баштап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наборов</a:t>
          </a:r>
          <a:r>
            <a:rPr lang="ru-RU" sz="9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с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2023-24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sets from 202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3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</xdr:row>
      <xdr:rowOff>66608</xdr:rowOff>
    </xdr:from>
    <xdr:to>
      <xdr:col>15</xdr:col>
      <xdr:colOff>21980</xdr:colOff>
      <xdr:row>12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0" y="1407435"/>
          <a:ext cx="2579076" cy="192631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____________Элеманова Р.Ш.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Elemanova R. S.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"___"________2023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51</xdr:col>
      <xdr:colOff>80596</xdr:colOff>
      <xdr:row>11</xdr:row>
      <xdr:rowOff>205154</xdr:rowOff>
    </xdr:from>
    <xdr:to>
      <xdr:col>60</xdr:col>
      <xdr:colOff>64356</xdr:colOff>
      <xdr:row>14</xdr:row>
      <xdr:rowOff>15962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865577" y="3326423"/>
          <a:ext cx="2211144" cy="602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5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плана-</a:t>
          </a:r>
          <a:r>
            <a:rPr lang="en-US" sz="800" b="0" i="1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5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5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0" y="60477"/>
          <a:ext cx="5823857" cy="115055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21147DBB-A9AE-4629-99E8-9D6B689900FF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F68F8A47-375D-43FC-90CD-D32520D32266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C3661C59-7D5D-4413-A63F-0BB1FC01CCB9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4EFDD8EA-209A-400B-85A5-D8679925FDEF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2D5705D1-4E68-4198-A8AB-F2302AA9929F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9D9979CB-EAC3-4B30-B939-E4EFD648AAA1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0E2A02FF-1CB3-4335-97CD-BAF20A30C220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8DE8B1C7-B1A0-45E5-80E9-FFEFE46251A3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E90416C5-DC78-47F2-8739-51F938CAF076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0572FE2E-CD7E-4CFF-A894-29661D2C61B5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52E8C0FE-2869-41AC-BF97-92132B01E215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FB05DF0F-D575-4DE5-B193-C1925DA7EF53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3"/>
  <sheetViews>
    <sheetView tabSelected="1" view="pageBreakPreview" zoomScale="120" zoomScaleNormal="100" zoomScaleSheetLayoutView="120" workbookViewId="0">
      <selection activeCell="Z11" sqref="Z11:BH11"/>
    </sheetView>
  </sheetViews>
  <sheetFormatPr defaultRowHeight="12.75" x14ac:dyDescent="0.2"/>
  <cols>
    <col min="1" max="1" width="3" style="45" customWidth="1"/>
    <col min="2" max="22" width="2.5703125" style="45" customWidth="1"/>
    <col min="23" max="23" width="2.7109375" style="45" customWidth="1"/>
    <col min="24" max="24" width="2.5703125" style="45" customWidth="1"/>
    <col min="25" max="25" width="2.7109375" style="45" customWidth="1"/>
    <col min="26" max="31" width="2.5703125" style="45" customWidth="1"/>
    <col min="32" max="32" width="3" style="45" customWidth="1"/>
    <col min="33" max="33" width="2.5703125" style="45" customWidth="1"/>
    <col min="34" max="34" width="3.140625" style="45" customWidth="1"/>
    <col min="35" max="38" width="2.5703125" style="45" customWidth="1"/>
    <col min="39" max="39" width="2.42578125" style="45" customWidth="1"/>
    <col min="40" max="42" width="2.5703125" style="45" customWidth="1"/>
    <col min="43" max="43" width="3" style="45" customWidth="1"/>
    <col min="44" max="44" width="2.7109375" style="45" customWidth="1"/>
    <col min="45" max="49" width="2.5703125" style="45" customWidth="1"/>
    <col min="50" max="50" width="2.85546875" style="45" customWidth="1"/>
    <col min="51" max="53" width="2.5703125" style="45" customWidth="1"/>
    <col min="54" max="54" width="4" style="45" customWidth="1"/>
    <col min="55" max="55" width="5.140625" style="45" customWidth="1"/>
    <col min="56" max="56" width="3.7109375" style="45" customWidth="1"/>
    <col min="57" max="57" width="3.140625" style="45" customWidth="1"/>
    <col min="58" max="58" width="4.42578125" style="45" customWidth="1"/>
    <col min="59" max="59" width="4.140625" style="45" customWidth="1"/>
    <col min="60" max="60" width="3.7109375" style="45" customWidth="1"/>
    <col min="61" max="16384" width="9.140625" style="45"/>
  </cols>
  <sheetData>
    <row r="1" spans="1:62" s="5" customFormat="1" ht="33" customHeight="1" x14ac:dyDescent="0.2">
      <c r="A1" s="364" t="s">
        <v>50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10"/>
    </row>
    <row r="2" spans="1:62" s="5" customFormat="1" ht="35.25" customHeight="1" x14ac:dyDescent="0.25">
      <c r="A2" s="367" t="s">
        <v>51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11"/>
    </row>
    <row r="3" spans="1:62" s="5" customFormat="1" ht="37.5" customHeight="1" x14ac:dyDescent="0.2">
      <c r="A3" s="368" t="s">
        <v>52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</row>
    <row r="4" spans="1:62" s="5" customFormat="1" ht="25.5" customHeight="1" x14ac:dyDescent="0.2">
      <c r="A4" s="366" t="s">
        <v>74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12"/>
    </row>
    <row r="5" spans="1:62" s="5" customFormat="1" ht="14.25" customHeight="1" x14ac:dyDescent="0.2">
      <c r="A5" s="13"/>
      <c r="B5" s="13"/>
      <c r="C5" s="14"/>
      <c r="D5" s="13"/>
      <c r="E5" s="13"/>
      <c r="F5" s="13"/>
      <c r="G5" s="15"/>
      <c r="H5" s="16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  <c r="X5" s="18"/>
      <c r="Y5" s="18"/>
      <c r="Z5" s="366" t="s">
        <v>398</v>
      </c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13"/>
      <c r="BA5" s="13"/>
      <c r="BB5" s="19"/>
      <c r="BC5" s="19"/>
      <c r="BD5" s="19"/>
      <c r="BE5" s="19"/>
      <c r="BF5" s="19"/>
      <c r="BG5" s="19"/>
      <c r="BH5" s="19"/>
      <c r="BI5" s="12"/>
    </row>
    <row r="6" spans="1:62" s="5" customFormat="1" ht="16.5" customHeight="1" x14ac:dyDescent="0.2">
      <c r="A6" s="370" t="s">
        <v>172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2" t="s">
        <v>263</v>
      </c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J6" s="12"/>
    </row>
    <row r="7" spans="1:62" s="5" customFormat="1" ht="16.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372" t="s">
        <v>264</v>
      </c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372"/>
      <c r="AQ7" s="372"/>
      <c r="AR7" s="372"/>
      <c r="AS7" s="372"/>
      <c r="AT7" s="372"/>
      <c r="AU7" s="372"/>
      <c r="AV7" s="372"/>
      <c r="AW7" s="372"/>
      <c r="AX7" s="372"/>
      <c r="AY7" s="372"/>
      <c r="AZ7" s="372"/>
      <c r="BA7" s="372"/>
      <c r="BB7" s="372"/>
      <c r="BC7" s="372"/>
      <c r="BD7" s="372"/>
      <c r="BE7" s="372"/>
      <c r="BF7" s="372"/>
      <c r="BG7" s="372"/>
      <c r="BH7" s="372"/>
      <c r="BJ7" s="12"/>
    </row>
    <row r="8" spans="1:62" s="5" customFormat="1" ht="16.5" customHeight="1" x14ac:dyDescent="0.2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  <c r="N8" s="26"/>
      <c r="O8" s="24"/>
      <c r="P8" s="25"/>
      <c r="Q8" s="25"/>
      <c r="R8" s="25"/>
      <c r="S8" s="25"/>
      <c r="T8" s="25"/>
      <c r="U8" s="25"/>
      <c r="V8" s="25"/>
      <c r="W8" s="27"/>
      <c r="X8" s="25"/>
      <c r="Y8" s="25"/>
      <c r="Z8" s="371" t="s">
        <v>265</v>
      </c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  <c r="AV8" s="371"/>
      <c r="AW8" s="371"/>
      <c r="AX8" s="371"/>
      <c r="AY8" s="371"/>
      <c r="AZ8" s="371"/>
      <c r="BA8" s="371"/>
      <c r="BB8" s="371"/>
      <c r="BC8" s="371"/>
      <c r="BD8" s="371"/>
      <c r="BE8" s="371"/>
      <c r="BF8" s="371"/>
      <c r="BG8" s="371"/>
      <c r="BH8" s="371"/>
      <c r="BJ8" s="12"/>
    </row>
    <row r="9" spans="1:62" s="5" customFormat="1" ht="16.5" customHeight="1" x14ac:dyDescent="0.2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  <c r="N9" s="26"/>
      <c r="O9" s="24"/>
      <c r="P9" s="25"/>
      <c r="Q9" s="25"/>
      <c r="R9" s="25"/>
      <c r="S9" s="25"/>
      <c r="T9" s="25"/>
      <c r="U9" s="25"/>
      <c r="V9" s="25"/>
      <c r="W9" s="27"/>
      <c r="X9" s="25"/>
      <c r="Y9" s="25"/>
      <c r="Z9" s="372" t="s">
        <v>266</v>
      </c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372"/>
      <c r="BA9" s="372"/>
      <c r="BB9" s="372"/>
      <c r="BC9" s="372"/>
      <c r="BD9" s="372"/>
      <c r="BE9" s="372"/>
      <c r="BF9" s="372"/>
      <c r="BG9" s="372"/>
      <c r="BH9" s="372"/>
      <c r="BJ9" s="12"/>
    </row>
    <row r="10" spans="1:62" s="5" customFormat="1" ht="16.5" customHeight="1" x14ac:dyDescent="0.2">
      <c r="A10" s="365" t="s">
        <v>222</v>
      </c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72"/>
      <c r="AA10" s="372"/>
      <c r="AB10" s="372"/>
      <c r="AC10" s="372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J10" s="4"/>
    </row>
    <row r="11" spans="1:62" s="5" customFormat="1" ht="16.5" customHeight="1" x14ac:dyDescent="0.2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6"/>
      <c r="N11" s="26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373" t="s">
        <v>267</v>
      </c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J11" s="12"/>
    </row>
    <row r="12" spans="1:62" s="5" customFormat="1" ht="16.5" customHeight="1" x14ac:dyDescent="0.2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6"/>
      <c r="N12" s="26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8"/>
      <c r="AA12" s="9"/>
      <c r="AB12" s="9"/>
      <c r="AC12" s="9"/>
      <c r="AD12" s="9"/>
      <c r="AE12" s="9"/>
      <c r="AF12" s="9"/>
      <c r="AG12" s="9"/>
      <c r="AH12" s="9"/>
      <c r="AI12" s="9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28"/>
      <c r="AV12" s="28"/>
      <c r="AW12" s="9"/>
      <c r="AX12" s="9"/>
      <c r="AY12" s="9"/>
      <c r="BJ12" s="12"/>
    </row>
    <row r="13" spans="1:62" s="5" customFormat="1" ht="18" customHeight="1" x14ac:dyDescent="0.25">
      <c r="A13" s="369" t="s">
        <v>115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100" t="s">
        <v>113</v>
      </c>
      <c r="AA13" s="101"/>
      <c r="AB13" s="101"/>
      <c r="AC13" s="32"/>
      <c r="AD13" s="32"/>
      <c r="AE13" s="33"/>
      <c r="AF13" s="33"/>
      <c r="AG13" s="33"/>
      <c r="AH13" s="33"/>
      <c r="AI13" s="33"/>
      <c r="AJ13" s="33"/>
      <c r="AK13" s="33"/>
      <c r="AL13" s="21"/>
      <c r="AM13" s="21"/>
      <c r="AN13" s="21"/>
      <c r="AO13" s="21"/>
      <c r="AP13" s="21"/>
      <c r="AQ13" s="21"/>
      <c r="AR13" s="21"/>
      <c r="AS13" s="21"/>
      <c r="AT13" s="21"/>
      <c r="AU13" s="22"/>
      <c r="AV13" s="22"/>
      <c r="AW13" s="101"/>
      <c r="AX13" s="101"/>
      <c r="AY13" s="101"/>
      <c r="BJ13" s="12"/>
    </row>
    <row r="14" spans="1:62" s="5" customFormat="1" ht="27.75" customHeight="1" x14ac:dyDescent="0.25">
      <c r="A14" s="369" t="s">
        <v>75</v>
      </c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4" t="s">
        <v>240</v>
      </c>
      <c r="AA14" s="9"/>
      <c r="AB14" s="9"/>
      <c r="AC14" s="31"/>
      <c r="AD14" s="32"/>
      <c r="AE14" s="32"/>
      <c r="AF14" s="32"/>
      <c r="AG14" s="32"/>
      <c r="AH14" s="32"/>
      <c r="AI14" s="32"/>
      <c r="AJ14" s="32"/>
      <c r="AK14" s="32"/>
      <c r="AL14" s="30"/>
      <c r="AM14" s="30"/>
      <c r="AN14" s="30"/>
      <c r="AO14" s="30"/>
      <c r="AP14" s="30"/>
      <c r="AQ14" s="30"/>
      <c r="AR14" s="30"/>
      <c r="AS14" s="30"/>
      <c r="AT14" s="30"/>
      <c r="AU14" s="20"/>
      <c r="AV14" s="35"/>
      <c r="AW14" s="9"/>
      <c r="AX14" s="9"/>
      <c r="AY14" s="9"/>
      <c r="BJ14" s="12"/>
    </row>
    <row r="15" spans="1:62" s="5" customFormat="1" ht="16.5" customHeight="1" x14ac:dyDescent="0.25">
      <c r="A15" s="365" t="s">
        <v>65</v>
      </c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279" t="s">
        <v>241</v>
      </c>
      <c r="AA15" s="9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12"/>
      <c r="BA15" s="12"/>
      <c r="BB15" s="12"/>
      <c r="BC15" s="12"/>
      <c r="BD15" s="12"/>
      <c r="BE15" s="12"/>
      <c r="BF15" s="12"/>
      <c r="BG15" s="12"/>
      <c r="BH15" s="12"/>
      <c r="BI15" s="12"/>
    </row>
    <row r="16" spans="1:62" ht="12" customHeight="1" x14ac:dyDescent="0.4">
      <c r="A16" s="38"/>
      <c r="B16" s="38"/>
      <c r="C16" s="38"/>
      <c r="D16" s="38"/>
      <c r="E16" s="39"/>
      <c r="F16" s="40"/>
      <c r="G16" s="39"/>
      <c r="H16" s="38"/>
      <c r="I16" s="39"/>
      <c r="J16" s="39"/>
      <c r="K16" s="41"/>
      <c r="L16" s="42"/>
      <c r="M16" s="42"/>
      <c r="N16" s="42"/>
      <c r="O16" s="42"/>
      <c r="P16" s="38"/>
      <c r="Q16" s="38"/>
      <c r="R16" s="43"/>
      <c r="S16" s="38"/>
      <c r="T16" s="38"/>
      <c r="U16" s="38"/>
      <c r="V16" s="38"/>
      <c r="W16" s="38"/>
      <c r="X16" s="38"/>
      <c r="Y16" s="38"/>
      <c r="Z16" s="38"/>
      <c r="AA16" s="38"/>
      <c r="AB16" s="39"/>
      <c r="AC16" s="39"/>
      <c r="AD16" s="39"/>
      <c r="AE16" s="39"/>
      <c r="AF16" s="39"/>
      <c r="AG16" s="39"/>
      <c r="AH16" s="39"/>
      <c r="AI16" s="39"/>
      <c r="AJ16" s="39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</row>
    <row r="17" spans="1:60" s="46" customFormat="1" ht="37.5" customHeight="1" x14ac:dyDescent="0.2">
      <c r="A17" s="358" t="s">
        <v>76</v>
      </c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359"/>
      <c r="AN17" s="359"/>
      <c r="AO17" s="359"/>
      <c r="AP17" s="359"/>
      <c r="AQ17" s="359"/>
      <c r="AR17" s="359"/>
      <c r="AS17" s="359"/>
      <c r="AT17" s="359"/>
      <c r="AU17" s="359"/>
      <c r="AV17" s="359"/>
      <c r="AW17" s="359"/>
      <c r="AX17" s="359"/>
      <c r="AY17" s="359"/>
      <c r="AZ17" s="359"/>
      <c r="BA17" s="360"/>
      <c r="BB17" s="347" t="s">
        <v>79</v>
      </c>
      <c r="BC17" s="347"/>
      <c r="BD17" s="347"/>
      <c r="BE17" s="347"/>
      <c r="BF17" s="347"/>
      <c r="BG17" s="347"/>
      <c r="BH17" s="347"/>
    </row>
    <row r="18" spans="1:60" s="46" customFormat="1" ht="12.75" customHeight="1" x14ac:dyDescent="0.2">
      <c r="A18" s="361" t="s">
        <v>44</v>
      </c>
      <c r="B18" s="348" t="s">
        <v>53</v>
      </c>
      <c r="C18" s="349"/>
      <c r="D18" s="349"/>
      <c r="E18" s="349"/>
      <c r="F18" s="350"/>
      <c r="G18" s="348" t="s">
        <v>54</v>
      </c>
      <c r="H18" s="349"/>
      <c r="I18" s="349"/>
      <c r="J18" s="350"/>
      <c r="K18" s="348" t="s">
        <v>55</v>
      </c>
      <c r="L18" s="349"/>
      <c r="M18" s="349"/>
      <c r="N18" s="350"/>
      <c r="O18" s="348" t="s">
        <v>56</v>
      </c>
      <c r="P18" s="349"/>
      <c r="Q18" s="349"/>
      <c r="R18" s="349"/>
      <c r="S18" s="350"/>
      <c r="T18" s="348" t="s">
        <v>57</v>
      </c>
      <c r="U18" s="349"/>
      <c r="V18" s="349"/>
      <c r="W18" s="350"/>
      <c r="X18" s="348" t="s">
        <v>58</v>
      </c>
      <c r="Y18" s="349"/>
      <c r="Z18" s="349"/>
      <c r="AA18" s="350"/>
      <c r="AB18" s="348" t="s">
        <v>59</v>
      </c>
      <c r="AC18" s="349"/>
      <c r="AD18" s="349"/>
      <c r="AE18" s="349"/>
      <c r="AF18" s="350"/>
      <c r="AG18" s="348" t="s">
        <v>61</v>
      </c>
      <c r="AH18" s="349"/>
      <c r="AI18" s="349"/>
      <c r="AJ18" s="350"/>
      <c r="AK18" s="348" t="s">
        <v>60</v>
      </c>
      <c r="AL18" s="349"/>
      <c r="AM18" s="349"/>
      <c r="AN18" s="350"/>
      <c r="AO18" s="348" t="s">
        <v>62</v>
      </c>
      <c r="AP18" s="349"/>
      <c r="AQ18" s="349"/>
      <c r="AR18" s="350"/>
      <c r="AS18" s="348" t="s">
        <v>63</v>
      </c>
      <c r="AT18" s="349"/>
      <c r="AU18" s="349"/>
      <c r="AV18" s="349"/>
      <c r="AW18" s="350"/>
      <c r="AX18" s="348" t="s">
        <v>64</v>
      </c>
      <c r="AY18" s="349"/>
      <c r="AZ18" s="349"/>
      <c r="BA18" s="350"/>
      <c r="BB18" s="351" t="s">
        <v>70</v>
      </c>
      <c r="BC18" s="352" t="s">
        <v>81</v>
      </c>
      <c r="BD18" s="351" t="s">
        <v>71</v>
      </c>
      <c r="BE18" s="351" t="s">
        <v>72</v>
      </c>
      <c r="BF18" s="351" t="s">
        <v>82</v>
      </c>
      <c r="BG18" s="351" t="s">
        <v>80</v>
      </c>
      <c r="BH18" s="351" t="s">
        <v>73</v>
      </c>
    </row>
    <row r="19" spans="1:60" s="46" customFormat="1" x14ac:dyDescent="0.2">
      <c r="A19" s="362"/>
      <c r="B19" s="114" t="s">
        <v>0</v>
      </c>
      <c r="C19" s="114" t="s">
        <v>3</v>
      </c>
      <c r="D19" s="114" t="s">
        <v>4</v>
      </c>
      <c r="E19" s="114" t="s">
        <v>5</v>
      </c>
      <c r="F19" s="114" t="s">
        <v>6</v>
      </c>
      <c r="G19" s="114" t="s">
        <v>7</v>
      </c>
      <c r="H19" s="114" t="s">
        <v>8</v>
      </c>
      <c r="I19" s="114" t="s">
        <v>9</v>
      </c>
      <c r="J19" s="114" t="s">
        <v>10</v>
      </c>
      <c r="K19" s="114" t="s">
        <v>11</v>
      </c>
      <c r="L19" s="114" t="s">
        <v>12</v>
      </c>
      <c r="M19" s="114" t="s">
        <v>13</v>
      </c>
      <c r="N19" s="114" t="s">
        <v>14</v>
      </c>
      <c r="O19" s="114" t="s">
        <v>0</v>
      </c>
      <c r="P19" s="114" t="s">
        <v>3</v>
      </c>
      <c r="Q19" s="114" t="s">
        <v>4</v>
      </c>
      <c r="R19" s="114" t="s">
        <v>5</v>
      </c>
      <c r="S19" s="114" t="s">
        <v>6</v>
      </c>
      <c r="T19" s="114" t="s">
        <v>15</v>
      </c>
      <c r="U19" s="114" t="s">
        <v>16</v>
      </c>
      <c r="V19" s="114" t="s">
        <v>17</v>
      </c>
      <c r="W19" s="114" t="s">
        <v>18</v>
      </c>
      <c r="X19" s="114" t="s">
        <v>2</v>
      </c>
      <c r="Y19" s="114" t="s">
        <v>19</v>
      </c>
      <c r="Z19" s="114" t="s">
        <v>20</v>
      </c>
      <c r="AA19" s="114" t="s">
        <v>21</v>
      </c>
      <c r="AB19" s="114" t="s">
        <v>2</v>
      </c>
      <c r="AC19" s="114" t="s">
        <v>19</v>
      </c>
      <c r="AD19" s="114" t="s">
        <v>20</v>
      </c>
      <c r="AE19" s="114" t="s">
        <v>21</v>
      </c>
      <c r="AF19" s="114" t="s">
        <v>22</v>
      </c>
      <c r="AG19" s="114" t="s">
        <v>7</v>
      </c>
      <c r="AH19" s="114" t="s">
        <v>8</v>
      </c>
      <c r="AI19" s="114" t="s">
        <v>9</v>
      </c>
      <c r="AJ19" s="114" t="s">
        <v>10</v>
      </c>
      <c r="AK19" s="114">
        <v>4</v>
      </c>
      <c r="AL19" s="114" t="s">
        <v>23</v>
      </c>
      <c r="AM19" s="114" t="s">
        <v>24</v>
      </c>
      <c r="AN19" s="114" t="s">
        <v>25</v>
      </c>
      <c r="AO19" s="114" t="s">
        <v>0</v>
      </c>
      <c r="AP19" s="114" t="s">
        <v>3</v>
      </c>
      <c r="AQ19" s="114" t="s">
        <v>4</v>
      </c>
      <c r="AR19" s="114" t="s">
        <v>5</v>
      </c>
      <c r="AS19" s="114" t="s">
        <v>6</v>
      </c>
      <c r="AT19" s="114" t="s">
        <v>7</v>
      </c>
      <c r="AU19" s="114" t="s">
        <v>8</v>
      </c>
      <c r="AV19" s="114" t="s">
        <v>9</v>
      </c>
      <c r="AW19" s="114" t="s">
        <v>10</v>
      </c>
      <c r="AX19" s="114">
        <v>3</v>
      </c>
      <c r="AY19" s="114">
        <v>7</v>
      </c>
      <c r="AZ19" s="114">
        <v>14</v>
      </c>
      <c r="BA19" s="114">
        <v>21</v>
      </c>
      <c r="BB19" s="351"/>
      <c r="BC19" s="353"/>
      <c r="BD19" s="351"/>
      <c r="BE19" s="351"/>
      <c r="BF19" s="351"/>
      <c r="BG19" s="351"/>
      <c r="BH19" s="351"/>
    </row>
    <row r="20" spans="1:60" s="46" customFormat="1" x14ac:dyDescent="0.2">
      <c r="A20" s="362"/>
      <c r="B20" s="114" t="s">
        <v>26</v>
      </c>
      <c r="C20" s="114" t="s">
        <v>27</v>
      </c>
      <c r="D20" s="114" t="s">
        <v>28</v>
      </c>
      <c r="E20" s="114" t="s">
        <v>29</v>
      </c>
      <c r="F20" s="114" t="s">
        <v>15</v>
      </c>
      <c r="G20" s="114" t="s">
        <v>16</v>
      </c>
      <c r="H20" s="114" t="s">
        <v>17</v>
      </c>
      <c r="I20" s="114" t="s">
        <v>18</v>
      </c>
      <c r="J20" s="114" t="s">
        <v>2</v>
      </c>
      <c r="K20" s="114" t="s">
        <v>19</v>
      </c>
      <c r="L20" s="114" t="s">
        <v>20</v>
      </c>
      <c r="M20" s="114" t="s">
        <v>21</v>
      </c>
      <c r="N20" s="114" t="s">
        <v>22</v>
      </c>
      <c r="O20" s="114" t="s">
        <v>26</v>
      </c>
      <c r="P20" s="114" t="s">
        <v>27</v>
      </c>
      <c r="Q20" s="114" t="s">
        <v>28</v>
      </c>
      <c r="R20" s="114" t="s">
        <v>29</v>
      </c>
      <c r="S20" s="114" t="s">
        <v>30</v>
      </c>
      <c r="T20" s="114" t="s">
        <v>23</v>
      </c>
      <c r="U20" s="114" t="s">
        <v>24</v>
      </c>
      <c r="V20" s="114" t="s">
        <v>25</v>
      </c>
      <c r="W20" s="114" t="s">
        <v>0</v>
      </c>
      <c r="X20" s="114" t="s">
        <v>3</v>
      </c>
      <c r="Y20" s="114" t="s">
        <v>4</v>
      </c>
      <c r="Z20" s="114" t="s">
        <v>5</v>
      </c>
      <c r="AA20" s="114" t="s">
        <v>0</v>
      </c>
      <c r="AB20" s="114" t="s">
        <v>3</v>
      </c>
      <c r="AC20" s="114" t="s">
        <v>4</v>
      </c>
      <c r="AD20" s="114" t="s">
        <v>5</v>
      </c>
      <c r="AE20" s="114" t="s">
        <v>6</v>
      </c>
      <c r="AF20" s="114" t="s">
        <v>15</v>
      </c>
      <c r="AG20" s="114" t="s">
        <v>16</v>
      </c>
      <c r="AH20" s="114" t="s">
        <v>17</v>
      </c>
      <c r="AI20" s="114" t="s">
        <v>18</v>
      </c>
      <c r="AJ20" s="114" t="s">
        <v>11</v>
      </c>
      <c r="AK20" s="114" t="s">
        <v>12</v>
      </c>
      <c r="AL20" s="114" t="s">
        <v>13</v>
      </c>
      <c r="AM20" s="114" t="s">
        <v>14</v>
      </c>
      <c r="AN20" s="114" t="s">
        <v>31</v>
      </c>
      <c r="AO20" s="114" t="s">
        <v>26</v>
      </c>
      <c r="AP20" s="114" t="s">
        <v>27</v>
      </c>
      <c r="AQ20" s="114" t="s">
        <v>28</v>
      </c>
      <c r="AR20" s="114" t="s">
        <v>29</v>
      </c>
      <c r="AS20" s="114" t="s">
        <v>15</v>
      </c>
      <c r="AT20" s="114" t="s">
        <v>16</v>
      </c>
      <c r="AU20" s="114" t="s">
        <v>17</v>
      </c>
      <c r="AV20" s="114" t="s">
        <v>18</v>
      </c>
      <c r="AW20" s="114">
        <v>2</v>
      </c>
      <c r="AX20" s="114">
        <v>6</v>
      </c>
      <c r="AY20" s="114">
        <v>13</v>
      </c>
      <c r="AZ20" s="114">
        <v>20</v>
      </c>
      <c r="BA20" s="114">
        <v>27</v>
      </c>
      <c r="BB20" s="351"/>
      <c r="BC20" s="353"/>
      <c r="BD20" s="351"/>
      <c r="BE20" s="351"/>
      <c r="BF20" s="351"/>
      <c r="BG20" s="351"/>
      <c r="BH20" s="351"/>
    </row>
    <row r="21" spans="1:60" s="46" customFormat="1" ht="30.75" customHeight="1" x14ac:dyDescent="0.15">
      <c r="A21" s="363"/>
      <c r="B21" s="115">
        <v>1</v>
      </c>
      <c r="C21" s="115">
        <v>2</v>
      </c>
      <c r="D21" s="115">
        <v>3</v>
      </c>
      <c r="E21" s="115">
        <v>4</v>
      </c>
      <c r="F21" s="115">
        <v>5</v>
      </c>
      <c r="G21" s="115">
        <v>6</v>
      </c>
      <c r="H21" s="47">
        <v>7</v>
      </c>
      <c r="I21" s="115">
        <v>8</v>
      </c>
      <c r="J21" s="115">
        <v>9</v>
      </c>
      <c r="K21" s="115">
        <v>10</v>
      </c>
      <c r="L21" s="115">
        <v>11</v>
      </c>
      <c r="M21" s="115">
        <v>12</v>
      </c>
      <c r="N21" s="115">
        <v>13</v>
      </c>
      <c r="O21" s="115">
        <v>14</v>
      </c>
      <c r="P21" s="115">
        <v>15</v>
      </c>
      <c r="Q21" s="115">
        <v>16</v>
      </c>
      <c r="R21" s="115">
        <v>17</v>
      </c>
      <c r="S21" s="115">
        <v>18</v>
      </c>
      <c r="T21" s="115">
        <v>19</v>
      </c>
      <c r="U21" s="115">
        <v>20</v>
      </c>
      <c r="V21" s="115">
        <v>21</v>
      </c>
      <c r="W21" s="115">
        <v>22</v>
      </c>
      <c r="X21" s="115">
        <v>23</v>
      </c>
      <c r="Y21" s="115">
        <v>24</v>
      </c>
      <c r="Z21" s="115">
        <v>25</v>
      </c>
      <c r="AA21" s="115">
        <v>26</v>
      </c>
      <c r="AB21" s="115">
        <v>27</v>
      </c>
      <c r="AC21" s="115">
        <v>28</v>
      </c>
      <c r="AD21" s="115">
        <v>29</v>
      </c>
      <c r="AE21" s="115">
        <v>30</v>
      </c>
      <c r="AF21" s="115">
        <v>31</v>
      </c>
      <c r="AG21" s="115">
        <v>32</v>
      </c>
      <c r="AH21" s="115">
        <v>33</v>
      </c>
      <c r="AI21" s="115">
        <v>34</v>
      </c>
      <c r="AJ21" s="115">
        <v>35</v>
      </c>
      <c r="AK21" s="115">
        <v>36</v>
      </c>
      <c r="AL21" s="115">
        <v>37</v>
      </c>
      <c r="AM21" s="115">
        <v>38</v>
      </c>
      <c r="AN21" s="115">
        <v>39</v>
      </c>
      <c r="AO21" s="115">
        <v>40</v>
      </c>
      <c r="AP21" s="115">
        <v>41</v>
      </c>
      <c r="AQ21" s="115">
        <v>42</v>
      </c>
      <c r="AR21" s="115">
        <v>43</v>
      </c>
      <c r="AS21" s="115">
        <v>44</v>
      </c>
      <c r="AT21" s="115">
        <v>45</v>
      </c>
      <c r="AU21" s="115">
        <v>46</v>
      </c>
      <c r="AV21" s="115">
        <v>47</v>
      </c>
      <c r="AW21" s="115">
        <v>48</v>
      </c>
      <c r="AX21" s="115">
        <v>49</v>
      </c>
      <c r="AY21" s="115">
        <v>50</v>
      </c>
      <c r="AZ21" s="115">
        <v>51</v>
      </c>
      <c r="BA21" s="115">
        <v>52</v>
      </c>
      <c r="BB21" s="351"/>
      <c r="BC21" s="354"/>
      <c r="BD21" s="351"/>
      <c r="BE21" s="351"/>
      <c r="BF21" s="351"/>
      <c r="BG21" s="351"/>
      <c r="BH21" s="351"/>
    </row>
    <row r="22" spans="1:60" s="46" customFormat="1" ht="13.5" customHeight="1" x14ac:dyDescent="0.2">
      <c r="A22" s="48">
        <v>1</v>
      </c>
      <c r="B22" s="118"/>
      <c r="C22" s="118"/>
      <c r="D22" s="116"/>
      <c r="E22" s="116"/>
      <c r="F22" s="116"/>
      <c r="G22" s="116"/>
      <c r="H22" s="116"/>
      <c r="I22" s="117" t="s">
        <v>39</v>
      </c>
      <c r="J22" s="114"/>
      <c r="K22" s="116"/>
      <c r="L22" s="116"/>
      <c r="M22" s="116"/>
      <c r="N22" s="116"/>
      <c r="O22" s="116"/>
      <c r="P22" s="116"/>
      <c r="Q22" s="116"/>
      <c r="R22" s="112"/>
      <c r="S22" s="112"/>
      <c r="T22" s="118" t="s">
        <v>32</v>
      </c>
      <c r="U22" s="118" t="s">
        <v>32</v>
      </c>
      <c r="V22" s="118"/>
      <c r="W22" s="118"/>
      <c r="X22" s="118"/>
      <c r="Y22" s="118"/>
      <c r="Z22" s="118"/>
      <c r="AA22" s="116"/>
      <c r="AB22" s="116"/>
      <c r="AC22" s="117" t="s">
        <v>39</v>
      </c>
      <c r="AD22" s="117"/>
      <c r="AE22" s="114"/>
      <c r="AF22" s="116"/>
      <c r="AG22" s="114"/>
      <c r="AH22" s="114"/>
      <c r="AI22" s="114"/>
      <c r="AJ22" s="114"/>
      <c r="AK22" s="116"/>
      <c r="AL22" s="112"/>
      <c r="AM22" s="112"/>
      <c r="AN22" s="118" t="s">
        <v>32</v>
      </c>
      <c r="AO22" s="118" t="s">
        <v>32</v>
      </c>
      <c r="AP22" s="118" t="s">
        <v>32</v>
      </c>
      <c r="AQ22" s="118" t="s">
        <v>32</v>
      </c>
      <c r="AR22" s="118" t="s">
        <v>32</v>
      </c>
      <c r="AS22" s="118" t="s">
        <v>32</v>
      </c>
      <c r="AT22" s="118" t="s">
        <v>32</v>
      </c>
      <c r="AU22" s="118" t="s">
        <v>32</v>
      </c>
      <c r="AV22" s="118" t="s">
        <v>32</v>
      </c>
      <c r="AW22" s="118" t="s">
        <v>32</v>
      </c>
      <c r="AX22" s="118" t="s">
        <v>32</v>
      </c>
      <c r="AY22" s="118" t="s">
        <v>32</v>
      </c>
      <c r="AZ22" s="118" t="s">
        <v>32</v>
      </c>
      <c r="BA22" s="118" t="s">
        <v>32</v>
      </c>
      <c r="BB22" s="102">
        <f>SUM(BC22:BH22)</f>
        <v>52</v>
      </c>
      <c r="BC22" s="49">
        <v>32</v>
      </c>
      <c r="BD22" s="49">
        <v>4</v>
      </c>
      <c r="BE22" s="49"/>
      <c r="BF22" s="49"/>
      <c r="BG22" s="49"/>
      <c r="BH22" s="49">
        <v>16</v>
      </c>
    </row>
    <row r="23" spans="1:60" s="46" customFormat="1" x14ac:dyDescent="0.2">
      <c r="A23" s="48">
        <v>2</v>
      </c>
      <c r="B23" s="118"/>
      <c r="C23" s="118"/>
      <c r="D23" s="116"/>
      <c r="E23" s="116"/>
      <c r="F23" s="116"/>
      <c r="G23" s="116"/>
      <c r="H23" s="116"/>
      <c r="I23" s="117" t="s">
        <v>39</v>
      </c>
      <c r="J23" s="114"/>
      <c r="K23" s="116"/>
      <c r="L23" s="116"/>
      <c r="M23" s="116"/>
      <c r="N23" s="116"/>
      <c r="O23" s="116"/>
      <c r="P23" s="116"/>
      <c r="Q23" s="116"/>
      <c r="R23" s="112"/>
      <c r="S23" s="112"/>
      <c r="T23" s="118" t="s">
        <v>32</v>
      </c>
      <c r="U23" s="118" t="s">
        <v>32</v>
      </c>
      <c r="V23" s="118"/>
      <c r="W23" s="118"/>
      <c r="X23" s="333" t="s">
        <v>233</v>
      </c>
      <c r="Y23" s="118"/>
      <c r="Z23" s="118"/>
      <c r="AA23" s="113"/>
      <c r="AB23" s="116"/>
      <c r="AC23" s="117" t="s">
        <v>39</v>
      </c>
      <c r="AD23" s="117"/>
      <c r="AE23" s="114"/>
      <c r="AF23" s="116"/>
      <c r="AG23" s="114"/>
      <c r="AH23" s="114"/>
      <c r="AI23" s="116"/>
      <c r="AJ23" s="114"/>
      <c r="AK23" s="116"/>
      <c r="AL23" s="112"/>
      <c r="AM23" s="112"/>
      <c r="AN23" s="118" t="s">
        <v>32</v>
      </c>
      <c r="AO23" s="118" t="s">
        <v>32</v>
      </c>
      <c r="AP23" s="118" t="s">
        <v>32</v>
      </c>
      <c r="AQ23" s="118" t="s">
        <v>32</v>
      </c>
      <c r="AR23" s="118" t="s">
        <v>32</v>
      </c>
      <c r="AS23" s="118" t="s">
        <v>32</v>
      </c>
      <c r="AT23" s="118" t="s">
        <v>32</v>
      </c>
      <c r="AU23" s="118" t="s">
        <v>32</v>
      </c>
      <c r="AV23" s="118" t="s">
        <v>32</v>
      </c>
      <c r="AW23" s="118" t="s">
        <v>32</v>
      </c>
      <c r="AX23" s="118" t="s">
        <v>32</v>
      </c>
      <c r="AY23" s="118" t="s">
        <v>32</v>
      </c>
      <c r="AZ23" s="118" t="s">
        <v>32</v>
      </c>
      <c r="BA23" s="118" t="s">
        <v>32</v>
      </c>
      <c r="BB23" s="102">
        <f t="shared" ref="BB23:BB26" si="0">SUM(BC23:BH23)</f>
        <v>52</v>
      </c>
      <c r="BC23" s="49">
        <v>32</v>
      </c>
      <c r="BD23" s="49">
        <v>4</v>
      </c>
      <c r="BE23" s="49">
        <v>5</v>
      </c>
      <c r="BF23" s="49"/>
      <c r="BG23" s="49"/>
      <c r="BH23" s="49">
        <v>11</v>
      </c>
    </row>
    <row r="24" spans="1:60" s="46" customFormat="1" x14ac:dyDescent="0.2">
      <c r="A24" s="48">
        <v>3</v>
      </c>
      <c r="B24" s="118"/>
      <c r="C24" s="118"/>
      <c r="D24" s="116"/>
      <c r="E24" s="116"/>
      <c r="F24" s="116"/>
      <c r="G24" s="116"/>
      <c r="H24" s="116"/>
      <c r="I24" s="117" t="s">
        <v>39</v>
      </c>
      <c r="J24" s="114"/>
      <c r="K24" s="116"/>
      <c r="L24" s="116"/>
      <c r="M24" s="116"/>
      <c r="N24" s="116"/>
      <c r="O24" s="116"/>
      <c r="P24" s="116"/>
      <c r="Q24" s="116"/>
      <c r="R24" s="112"/>
      <c r="S24" s="112"/>
      <c r="T24" s="118" t="s">
        <v>32</v>
      </c>
      <c r="U24" s="118" t="s">
        <v>32</v>
      </c>
      <c r="V24" s="118"/>
      <c r="W24" s="118"/>
      <c r="X24" s="118"/>
      <c r="Y24" s="118"/>
      <c r="Z24" s="118"/>
      <c r="AA24" s="120"/>
      <c r="AB24" s="120"/>
      <c r="AC24" s="117" t="s">
        <v>39</v>
      </c>
      <c r="AD24" s="117"/>
      <c r="AE24" s="114"/>
      <c r="AF24" s="116"/>
      <c r="AG24" s="114"/>
      <c r="AH24" s="114"/>
      <c r="AI24" s="116"/>
      <c r="AJ24" s="114"/>
      <c r="AK24" s="116"/>
      <c r="AL24" s="112"/>
      <c r="AM24" s="112"/>
      <c r="AN24" s="118" t="s">
        <v>32</v>
      </c>
      <c r="AO24" s="118" t="s">
        <v>32</v>
      </c>
      <c r="AP24" s="118" t="s">
        <v>32</v>
      </c>
      <c r="AQ24" s="118" t="s">
        <v>32</v>
      </c>
      <c r="AR24" s="118" t="s">
        <v>32</v>
      </c>
      <c r="AS24" s="118" t="s">
        <v>32</v>
      </c>
      <c r="AT24" s="118" t="s">
        <v>32</v>
      </c>
      <c r="AU24" s="118" t="s">
        <v>32</v>
      </c>
      <c r="AV24" s="118" t="s">
        <v>32</v>
      </c>
      <c r="AW24" s="118" t="s">
        <v>32</v>
      </c>
      <c r="AX24" s="118" t="s">
        <v>32</v>
      </c>
      <c r="AY24" s="118" t="s">
        <v>32</v>
      </c>
      <c r="AZ24" s="118" t="s">
        <v>32</v>
      </c>
      <c r="BA24" s="118" t="s">
        <v>32</v>
      </c>
      <c r="BB24" s="102">
        <f t="shared" si="0"/>
        <v>52</v>
      </c>
      <c r="BC24" s="49">
        <v>32</v>
      </c>
      <c r="BD24" s="49">
        <v>4</v>
      </c>
      <c r="BE24" s="49">
        <v>5</v>
      </c>
      <c r="BF24" s="49"/>
      <c r="BG24" s="49"/>
      <c r="BH24" s="49">
        <v>11</v>
      </c>
    </row>
    <row r="25" spans="1:60" s="46" customFormat="1" x14ac:dyDescent="0.2">
      <c r="A25" s="48">
        <v>4</v>
      </c>
      <c r="B25" s="118"/>
      <c r="C25" s="118"/>
      <c r="D25" s="116"/>
      <c r="E25" s="116"/>
      <c r="F25" s="116"/>
      <c r="G25" s="116"/>
      <c r="H25" s="116"/>
      <c r="I25" s="117" t="s">
        <v>39</v>
      </c>
      <c r="J25" s="114"/>
      <c r="K25" s="116"/>
      <c r="L25" s="116"/>
      <c r="M25" s="116"/>
      <c r="N25" s="116"/>
      <c r="O25" s="116"/>
      <c r="P25" s="116"/>
      <c r="Q25" s="116"/>
      <c r="R25" s="112"/>
      <c r="S25" s="112"/>
      <c r="T25" s="118" t="s">
        <v>32</v>
      </c>
      <c r="U25" s="118" t="s">
        <v>32</v>
      </c>
      <c r="V25" s="118"/>
      <c r="W25" s="118"/>
      <c r="X25" s="118"/>
      <c r="Y25" s="118"/>
      <c r="Z25" s="118"/>
      <c r="AA25" s="120"/>
      <c r="AB25" s="120"/>
      <c r="AC25" s="117" t="s">
        <v>39</v>
      </c>
      <c r="AD25" s="117"/>
      <c r="AE25" s="114"/>
      <c r="AF25" s="116"/>
      <c r="AG25" s="114"/>
      <c r="AH25" s="114"/>
      <c r="AI25" s="116"/>
      <c r="AJ25" s="114"/>
      <c r="AK25" s="116"/>
      <c r="AL25" s="112"/>
      <c r="AM25" s="112"/>
      <c r="AN25" s="118" t="s">
        <v>32</v>
      </c>
      <c r="AO25" s="118" t="s">
        <v>32</v>
      </c>
      <c r="AP25" s="118" t="s">
        <v>32</v>
      </c>
      <c r="AQ25" s="118" t="s">
        <v>32</v>
      </c>
      <c r="AR25" s="118" t="s">
        <v>32</v>
      </c>
      <c r="AS25" s="118" t="s">
        <v>32</v>
      </c>
      <c r="AT25" s="118" t="s">
        <v>32</v>
      </c>
      <c r="AU25" s="118" t="s">
        <v>32</v>
      </c>
      <c r="AV25" s="118" t="s">
        <v>32</v>
      </c>
      <c r="AW25" s="118" t="s">
        <v>32</v>
      </c>
      <c r="AX25" s="118" t="s">
        <v>32</v>
      </c>
      <c r="AY25" s="118" t="s">
        <v>32</v>
      </c>
      <c r="AZ25" s="118" t="s">
        <v>32</v>
      </c>
      <c r="BA25" s="118" t="s">
        <v>32</v>
      </c>
      <c r="BB25" s="102">
        <f t="shared" ref="BB25" si="1">SUM(BC25:BH25)</f>
        <v>52</v>
      </c>
      <c r="BC25" s="49">
        <v>32</v>
      </c>
      <c r="BD25" s="49">
        <v>4</v>
      </c>
      <c r="BE25" s="49">
        <v>5</v>
      </c>
      <c r="BF25" s="49"/>
      <c r="BG25" s="49"/>
      <c r="BH25" s="49">
        <v>11</v>
      </c>
    </row>
    <row r="26" spans="1:60" s="46" customFormat="1" x14ac:dyDescent="0.2">
      <c r="A26" s="48">
        <v>5</v>
      </c>
      <c r="B26" s="118"/>
      <c r="C26" s="118"/>
      <c r="D26" s="116"/>
      <c r="E26" s="116"/>
      <c r="F26" s="116"/>
      <c r="G26" s="116"/>
      <c r="H26" s="116"/>
      <c r="I26" s="117" t="s">
        <v>39</v>
      </c>
      <c r="J26" s="114"/>
      <c r="K26" s="116"/>
      <c r="L26" s="116"/>
      <c r="M26" s="116"/>
      <c r="N26" s="116"/>
      <c r="O26" s="119"/>
      <c r="P26" s="114"/>
      <c r="Q26" s="116"/>
      <c r="R26" s="112"/>
      <c r="S26" s="112"/>
      <c r="T26" s="118" t="s">
        <v>32</v>
      </c>
      <c r="U26" s="118" t="s">
        <v>32</v>
      </c>
      <c r="V26" s="116" t="s">
        <v>33</v>
      </c>
      <c r="W26" s="116" t="s">
        <v>33</v>
      </c>
      <c r="X26" s="116" t="s">
        <v>33</v>
      </c>
      <c r="Y26" s="116" t="s">
        <v>33</v>
      </c>
      <c r="Z26" s="116" t="s">
        <v>33</v>
      </c>
      <c r="AA26" s="116" t="s">
        <v>33</v>
      </c>
      <c r="AB26" s="116" t="s">
        <v>33</v>
      </c>
      <c r="AC26" s="116" t="s">
        <v>33</v>
      </c>
      <c r="AD26" s="116" t="s">
        <v>33</v>
      </c>
      <c r="AE26" s="116" t="s">
        <v>33</v>
      </c>
      <c r="AF26" s="280" t="s">
        <v>34</v>
      </c>
      <c r="AG26" s="280" t="s">
        <v>34</v>
      </c>
      <c r="AH26" s="121" t="s">
        <v>34</v>
      </c>
      <c r="AI26" s="121" t="s">
        <v>34</v>
      </c>
      <c r="AJ26" s="121" t="s">
        <v>34</v>
      </c>
      <c r="AK26" s="121" t="s">
        <v>34</v>
      </c>
      <c r="AL26" s="121" t="s">
        <v>34</v>
      </c>
      <c r="AM26" s="121" t="s">
        <v>34</v>
      </c>
      <c r="AN26" s="121" t="s">
        <v>34</v>
      </c>
      <c r="AO26" s="121" t="s">
        <v>34</v>
      </c>
      <c r="AP26" s="121" t="s">
        <v>34</v>
      </c>
      <c r="AQ26" s="116" t="s">
        <v>37</v>
      </c>
      <c r="AR26" s="116" t="s">
        <v>37</v>
      </c>
      <c r="AS26" s="118" t="s">
        <v>32</v>
      </c>
      <c r="AT26" s="118" t="s">
        <v>32</v>
      </c>
      <c r="AU26" s="118" t="s">
        <v>32</v>
      </c>
      <c r="AV26" s="118" t="s">
        <v>32</v>
      </c>
      <c r="AW26" s="118" t="s">
        <v>32</v>
      </c>
      <c r="AX26" s="118" t="s">
        <v>32</v>
      </c>
      <c r="AY26" s="118" t="s">
        <v>32</v>
      </c>
      <c r="AZ26" s="118" t="s">
        <v>32</v>
      </c>
      <c r="BA26" s="118" t="s">
        <v>32</v>
      </c>
      <c r="BB26" s="102">
        <f t="shared" si="0"/>
        <v>52</v>
      </c>
      <c r="BC26" s="49">
        <v>16</v>
      </c>
      <c r="BD26" s="49">
        <v>2</v>
      </c>
      <c r="BE26" s="49">
        <v>10</v>
      </c>
      <c r="BF26" s="49">
        <v>9</v>
      </c>
      <c r="BG26" s="49">
        <v>4</v>
      </c>
      <c r="BH26" s="49">
        <v>11</v>
      </c>
    </row>
    <row r="27" spans="1:60" s="52" customFormat="1" ht="15" x14ac:dyDescent="0.25">
      <c r="A27" s="6"/>
      <c r="B27" s="5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1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259" t="s">
        <v>69</v>
      </c>
      <c r="AU27" s="53"/>
      <c r="AW27" s="6"/>
      <c r="AX27" s="6"/>
      <c r="AZ27" s="6"/>
      <c r="BA27" s="6"/>
      <c r="BB27" s="54">
        <f>SUM(BC27:BH27)</f>
        <v>260</v>
      </c>
      <c r="BC27" s="54">
        <f t="shared" ref="BC27:BH27" si="2">SUM(BC22:BC26)</f>
        <v>144</v>
      </c>
      <c r="BD27" s="54">
        <f t="shared" si="2"/>
        <v>18</v>
      </c>
      <c r="BE27" s="54">
        <f t="shared" si="2"/>
        <v>25</v>
      </c>
      <c r="BF27" s="54">
        <f t="shared" si="2"/>
        <v>9</v>
      </c>
      <c r="BG27" s="54">
        <f t="shared" si="2"/>
        <v>4</v>
      </c>
      <c r="BH27" s="54">
        <f t="shared" si="2"/>
        <v>60</v>
      </c>
    </row>
    <row r="28" spans="1:60" s="46" customFormat="1" ht="13.5" thickBot="1" x14ac:dyDescent="0.25">
      <c r="A28" s="355" t="s">
        <v>45</v>
      </c>
      <c r="B28" s="355"/>
      <c r="C28" s="355"/>
      <c r="D28" s="355"/>
      <c r="E28" s="355"/>
      <c r="F28" s="355"/>
      <c r="G28" s="55"/>
      <c r="H28" s="55"/>
      <c r="I28" s="55"/>
      <c r="J28" s="55"/>
      <c r="K28" s="55"/>
      <c r="L28" s="55"/>
      <c r="M28" s="55"/>
      <c r="N28" s="55"/>
      <c r="O28" s="56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7"/>
      <c r="AT28" s="58"/>
      <c r="AU28" s="57"/>
      <c r="AV28" s="55"/>
      <c r="AW28" s="55"/>
      <c r="AX28" s="55"/>
      <c r="AY28" s="55"/>
      <c r="AZ28" s="55"/>
      <c r="BA28" s="55"/>
      <c r="BB28" s="59"/>
      <c r="BC28" s="59"/>
      <c r="BD28" s="59"/>
      <c r="BE28" s="59"/>
      <c r="BF28" s="59"/>
      <c r="BG28" s="59"/>
      <c r="BH28" s="59"/>
    </row>
    <row r="29" spans="1:60" s="60" customFormat="1" ht="15" customHeight="1" thickBot="1" x14ac:dyDescent="0.25">
      <c r="A29" s="355" t="s">
        <v>38</v>
      </c>
      <c r="B29" s="355"/>
      <c r="C29" s="355"/>
      <c r="D29" s="355"/>
      <c r="E29" s="355"/>
      <c r="F29" s="355"/>
      <c r="H29" s="61"/>
      <c r="I29" s="356" t="s">
        <v>242</v>
      </c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62"/>
      <c r="W29" s="72" t="s">
        <v>33</v>
      </c>
      <c r="X29" s="65" t="s">
        <v>244</v>
      </c>
      <c r="Y29" s="65"/>
      <c r="Z29" s="65"/>
      <c r="AB29" s="65"/>
      <c r="AC29" s="65"/>
      <c r="AD29" s="65"/>
      <c r="AE29" s="65"/>
      <c r="AF29" s="63"/>
      <c r="AM29" s="65"/>
      <c r="AN29" s="63"/>
      <c r="AQ29" s="61" t="s">
        <v>233</v>
      </c>
      <c r="AR29" s="63" t="s">
        <v>269</v>
      </c>
      <c r="AS29" s="63"/>
      <c r="AT29" s="63"/>
    </row>
    <row r="30" spans="1:60" s="60" customFormat="1" thickBot="1" x14ac:dyDescent="0.25">
      <c r="A30" s="66" t="s">
        <v>77</v>
      </c>
      <c r="B30" s="67"/>
      <c r="C30" s="67"/>
      <c r="D30" s="67"/>
      <c r="E30" s="67"/>
      <c r="F30" s="67"/>
      <c r="H30" s="68"/>
      <c r="I30" s="69" t="s">
        <v>243</v>
      </c>
      <c r="J30" s="68"/>
      <c r="K30" s="68"/>
      <c r="N30" s="68"/>
      <c r="O30" s="68"/>
      <c r="P30" s="68"/>
      <c r="Q30" s="68"/>
      <c r="R30" s="68"/>
      <c r="S30" s="68"/>
      <c r="T30" s="68"/>
      <c r="U30" s="70"/>
      <c r="V30" s="70"/>
      <c r="X30" s="60" t="s">
        <v>245</v>
      </c>
      <c r="AK30" s="63"/>
      <c r="AL30" s="63"/>
      <c r="AM30" s="63"/>
      <c r="AN30" s="63"/>
      <c r="AO30" s="63"/>
      <c r="AP30" s="63"/>
      <c r="AQ30" s="63"/>
      <c r="AR30" s="334" t="s">
        <v>268</v>
      </c>
      <c r="AS30" s="65"/>
      <c r="AT30" s="65"/>
      <c r="AU30" s="71"/>
      <c r="BC30" s="63"/>
    </row>
    <row r="31" spans="1:60" s="60" customFormat="1" thickBot="1" x14ac:dyDescent="0.25">
      <c r="A31" s="63"/>
      <c r="B31" s="63"/>
      <c r="C31" s="63"/>
      <c r="D31" s="63"/>
      <c r="E31" s="63"/>
      <c r="F31" s="63"/>
      <c r="H31" s="67"/>
      <c r="I31" s="63"/>
      <c r="J31" s="63"/>
      <c r="K31" s="70"/>
      <c r="N31" s="63"/>
      <c r="O31" s="63"/>
      <c r="P31" s="63"/>
      <c r="Q31" s="63"/>
      <c r="R31" s="63"/>
      <c r="S31" s="63"/>
      <c r="T31" s="63"/>
      <c r="U31" s="63"/>
      <c r="V31" s="63"/>
      <c r="W31" s="61" t="s">
        <v>35</v>
      </c>
      <c r="X31" s="65" t="s">
        <v>68</v>
      </c>
      <c r="Y31" s="65"/>
      <c r="Z31" s="65"/>
      <c r="AB31" s="65"/>
      <c r="AC31" s="65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8"/>
      <c r="AR31" s="63"/>
      <c r="AT31" s="63"/>
      <c r="AU31" s="63"/>
      <c r="BD31" s="63"/>
      <c r="BE31" s="63"/>
      <c r="BH31" s="63"/>
    </row>
    <row r="32" spans="1:60" s="60" customFormat="1" ht="15.75" thickBot="1" x14ac:dyDescent="0.25">
      <c r="A32" s="63"/>
      <c r="B32" s="63"/>
      <c r="H32" s="112"/>
      <c r="I32" s="70" t="s">
        <v>66</v>
      </c>
      <c r="J32" s="70"/>
      <c r="K32" s="70"/>
      <c r="R32" s="70"/>
      <c r="S32" s="63"/>
      <c r="W32" s="52"/>
      <c r="X32" s="346" t="s">
        <v>78</v>
      </c>
      <c r="Y32" s="346"/>
      <c r="Z32" s="346"/>
      <c r="AA32" s="346"/>
      <c r="AB32" s="346"/>
      <c r="AC32" s="346"/>
      <c r="AD32" s="346"/>
      <c r="AE32" s="346"/>
      <c r="AF32" s="346"/>
      <c r="AJ32" s="63"/>
      <c r="AK32" s="63"/>
      <c r="AL32" s="63"/>
      <c r="BH32" s="63"/>
    </row>
    <row r="33" spans="1:60" s="60" customFormat="1" thickBot="1" x14ac:dyDescent="0.25">
      <c r="A33" s="63"/>
      <c r="B33" s="63"/>
      <c r="I33" s="60" t="s">
        <v>46</v>
      </c>
      <c r="N33" s="70"/>
      <c r="O33" s="70"/>
      <c r="R33" s="63"/>
      <c r="S33" s="63"/>
      <c r="W33" s="61" t="s">
        <v>37</v>
      </c>
      <c r="X33" s="65" t="s">
        <v>246</v>
      </c>
      <c r="Y33" s="65"/>
      <c r="AA33" s="70"/>
      <c r="AG33" s="73"/>
      <c r="AJ33" s="63"/>
      <c r="AK33" s="63"/>
      <c r="AL33" s="65"/>
      <c r="AM33" s="65"/>
      <c r="AN33" s="74"/>
      <c r="AO33" s="74"/>
      <c r="AP33" s="74"/>
      <c r="BD33" s="65"/>
      <c r="BE33" s="64"/>
      <c r="BF33" s="63"/>
      <c r="BG33" s="63"/>
      <c r="BH33" s="63"/>
    </row>
    <row r="34" spans="1:60" s="60" customFormat="1" ht="15.75" thickBot="1" x14ac:dyDescent="0.25">
      <c r="W34" s="52"/>
      <c r="X34" s="60" t="s">
        <v>247</v>
      </c>
      <c r="Y34" s="52"/>
      <c r="Z34" s="52"/>
      <c r="AA34" s="52"/>
      <c r="AB34" s="52"/>
    </row>
    <row r="35" spans="1:60" s="60" customFormat="1" thickBot="1" x14ac:dyDescent="0.25">
      <c r="H35" s="72" t="s">
        <v>32</v>
      </c>
      <c r="I35" s="75" t="s">
        <v>67</v>
      </c>
      <c r="J35" s="65"/>
      <c r="K35" s="65"/>
      <c r="W35" s="68"/>
      <c r="X35" s="70"/>
      <c r="Y35" s="70"/>
      <c r="Z35" s="70"/>
      <c r="AB35" s="70"/>
      <c r="AC35" s="70"/>
      <c r="AQ35" s="68"/>
      <c r="AR35" s="65"/>
      <c r="AS35" s="65"/>
      <c r="AU35" s="70"/>
    </row>
    <row r="36" spans="1:60" s="52" customFormat="1" ht="15" x14ac:dyDescent="0.2">
      <c r="X36" s="346"/>
      <c r="Y36" s="346"/>
      <c r="Z36" s="346"/>
      <c r="AA36" s="346"/>
      <c r="AB36" s="346"/>
      <c r="AC36" s="346"/>
      <c r="AD36" s="346"/>
      <c r="AE36" s="346"/>
      <c r="AF36" s="346"/>
      <c r="AJ36" s="60"/>
      <c r="AU36" s="56"/>
      <c r="AV36" s="56"/>
      <c r="AW36" s="56"/>
      <c r="AX36" s="56"/>
      <c r="AY36" s="56"/>
    </row>
    <row r="37" spans="1:60" s="76" customFormat="1" ht="22.5" customHeight="1" x14ac:dyDescent="0.2">
      <c r="B37" s="77"/>
      <c r="O37" s="78"/>
      <c r="P37" s="78"/>
      <c r="AE37" s="77"/>
      <c r="AT37" s="77"/>
    </row>
    <row r="38" spans="1:60" s="76" customFormat="1" ht="22.5" customHeight="1" x14ac:dyDescent="0.2"/>
    <row r="39" spans="1:60" s="76" customFormat="1" ht="24.75" customHeight="1" x14ac:dyDescent="0.2">
      <c r="O39" s="46"/>
      <c r="P39" s="46"/>
      <c r="Q39" s="46"/>
      <c r="R39" s="46"/>
      <c r="S39" s="46"/>
      <c r="T39" s="46"/>
      <c r="U39" s="46"/>
      <c r="V39" s="46"/>
      <c r="W39" s="79"/>
      <c r="AT39" s="77"/>
      <c r="BF39" s="46"/>
    </row>
    <row r="40" spans="1:60" s="76" customFormat="1" ht="27.75" customHeight="1" x14ac:dyDescent="0.2"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80"/>
      <c r="Y40" s="81"/>
      <c r="Z40" s="81"/>
      <c r="AA40" s="81"/>
      <c r="AB40" s="56"/>
      <c r="AC40" s="56"/>
      <c r="AD40" s="56"/>
      <c r="AH40" s="56"/>
      <c r="AI40" s="57"/>
      <c r="AJ40" s="56"/>
      <c r="AK40" s="56"/>
      <c r="AT40" s="77"/>
    </row>
    <row r="41" spans="1:60" s="76" customFormat="1" ht="24.75" customHeight="1" x14ac:dyDescent="0.2">
      <c r="P41" s="46"/>
      <c r="Q41" s="46"/>
      <c r="R41" s="59"/>
      <c r="S41" s="82"/>
      <c r="T41" s="82"/>
      <c r="U41" s="82"/>
      <c r="V41" s="82"/>
      <c r="W41" s="82"/>
      <c r="AE41" s="77"/>
      <c r="AT41" s="83"/>
    </row>
    <row r="42" spans="1:60" s="76" customFormat="1" x14ac:dyDescent="0.2"/>
    <row r="43" spans="1:60" s="76" customFormat="1" ht="24.75" customHeight="1" x14ac:dyDescent="0.2">
      <c r="E43" s="77"/>
      <c r="AD43" s="80"/>
      <c r="AE43" s="80"/>
      <c r="AF43" s="80"/>
      <c r="AG43" s="80"/>
      <c r="AH43" s="80"/>
      <c r="AI43" s="46"/>
    </row>
  </sheetData>
  <mergeCells count="42">
    <mergeCell ref="A1:BH1"/>
    <mergeCell ref="A10:Y10"/>
    <mergeCell ref="A4:BH4"/>
    <mergeCell ref="A15:Y15"/>
    <mergeCell ref="A2:BH2"/>
    <mergeCell ref="A3:BH3"/>
    <mergeCell ref="A14:Y14"/>
    <mergeCell ref="A13:Y13"/>
    <mergeCell ref="A6:Y6"/>
    <mergeCell ref="Z8:BH8"/>
    <mergeCell ref="Z6:BH6"/>
    <mergeCell ref="Z7:BH7"/>
    <mergeCell ref="Z9:BH10"/>
    <mergeCell ref="Z11:BH11"/>
    <mergeCell ref="Z5:AY5"/>
    <mergeCell ref="X36:AF36"/>
    <mergeCell ref="A28:F28"/>
    <mergeCell ref="A29:F29"/>
    <mergeCell ref="I29:U29"/>
    <mergeCell ref="A17:BA17"/>
    <mergeCell ref="A18:A21"/>
    <mergeCell ref="B18:F18"/>
    <mergeCell ref="G18:J18"/>
    <mergeCell ref="K18:N18"/>
    <mergeCell ref="O18:S18"/>
    <mergeCell ref="T18:W18"/>
    <mergeCell ref="X18:AA18"/>
    <mergeCell ref="AB18:AF18"/>
    <mergeCell ref="AG18:AJ18"/>
    <mergeCell ref="AK18:AN18"/>
    <mergeCell ref="AO18:AR18"/>
    <mergeCell ref="X32:AF32"/>
    <mergeCell ref="BB17:BH17"/>
    <mergeCell ref="AS18:AW18"/>
    <mergeCell ref="AX18:BA18"/>
    <mergeCell ref="BB18:BB21"/>
    <mergeCell ref="BH18:BH21"/>
    <mergeCell ref="BC18:BC21"/>
    <mergeCell ref="BD18:BD21"/>
    <mergeCell ref="BE18:BE21"/>
    <mergeCell ref="BF18:BF21"/>
    <mergeCell ref="BG18:BG21"/>
  </mergeCells>
  <printOptions horizontalCentered="1"/>
  <pageMargins left="0.19685039370078741" right="0.19685039370078741" top="0.78740157480314965" bottom="0.19685039370078741" header="0" footer="0"/>
  <pageSetup paperSize="9" scale="7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3"/>
  <sheetViews>
    <sheetView showGridLines="0" view="pageBreakPreview" zoomScale="70" zoomScaleNormal="50" zoomScaleSheetLayoutView="70" workbookViewId="0">
      <pane xSplit="53" ySplit="2" topLeftCell="BB9" activePane="bottomRight" state="frozen"/>
      <selection pane="topRight" activeCell="AT1" sqref="AT1"/>
      <selection pane="bottomLeft" activeCell="A3" sqref="A3"/>
      <selection pane="bottomRight" activeCell="AX34" sqref="AX34"/>
    </sheetView>
  </sheetViews>
  <sheetFormatPr defaultRowHeight="12.75" x14ac:dyDescent="0.2"/>
  <cols>
    <col min="1" max="1" width="11.42578125" style="84" customWidth="1"/>
    <col min="2" max="2" width="80.7109375" style="84" customWidth="1"/>
    <col min="3" max="3" width="14.7109375" style="84" customWidth="1"/>
    <col min="4" max="4" width="7.7109375" style="84" customWidth="1"/>
    <col min="5" max="5" width="8.42578125" style="84" customWidth="1"/>
    <col min="6" max="10" width="6.7109375" style="84" customWidth="1"/>
    <col min="11" max="50" width="4.7109375" style="84" customWidth="1"/>
    <col min="51" max="51" width="8.28515625" style="84" customWidth="1"/>
    <col min="52" max="53" width="5.7109375" style="84" customWidth="1"/>
    <col min="54" max="54" width="9.140625" style="84"/>
    <col min="55" max="55" width="14.85546875" style="84" customWidth="1"/>
    <col min="56" max="16384" width="9.140625" style="84"/>
  </cols>
  <sheetData>
    <row r="1" spans="1:55" s="86" customFormat="1" ht="55.5" customHeight="1" thickBot="1" x14ac:dyDescent="0.3">
      <c r="A1" s="422" t="s">
        <v>95</v>
      </c>
      <c r="B1" s="429" t="s">
        <v>139</v>
      </c>
      <c r="C1" s="396" t="s">
        <v>47</v>
      </c>
      <c r="D1" s="409" t="s">
        <v>83</v>
      </c>
      <c r="E1" s="410"/>
      <c r="F1" s="415" t="s">
        <v>84</v>
      </c>
      <c r="G1" s="416"/>
      <c r="H1" s="416"/>
      <c r="I1" s="416"/>
      <c r="J1" s="417"/>
      <c r="K1" s="385" t="s">
        <v>89</v>
      </c>
      <c r="L1" s="386"/>
      <c r="M1" s="386"/>
      <c r="N1" s="386"/>
      <c r="O1" s="386"/>
      <c r="P1" s="386"/>
      <c r="Q1" s="386"/>
      <c r="R1" s="387"/>
      <c r="S1" s="385" t="s">
        <v>90</v>
      </c>
      <c r="T1" s="386"/>
      <c r="U1" s="386"/>
      <c r="V1" s="386"/>
      <c r="W1" s="386"/>
      <c r="X1" s="386"/>
      <c r="Y1" s="386"/>
      <c r="Z1" s="387"/>
      <c r="AA1" s="385" t="s">
        <v>91</v>
      </c>
      <c r="AB1" s="386"/>
      <c r="AC1" s="386"/>
      <c r="AD1" s="386"/>
      <c r="AE1" s="386"/>
      <c r="AF1" s="386"/>
      <c r="AG1" s="386"/>
      <c r="AH1" s="387"/>
      <c r="AI1" s="385" t="s">
        <v>92</v>
      </c>
      <c r="AJ1" s="386"/>
      <c r="AK1" s="386"/>
      <c r="AL1" s="386"/>
      <c r="AM1" s="386"/>
      <c r="AN1" s="386"/>
      <c r="AO1" s="386"/>
      <c r="AP1" s="387"/>
      <c r="AQ1" s="385" t="s">
        <v>249</v>
      </c>
      <c r="AR1" s="386"/>
      <c r="AS1" s="386"/>
      <c r="AT1" s="386"/>
      <c r="AU1" s="386"/>
      <c r="AV1" s="386"/>
      <c r="AW1" s="386"/>
      <c r="AX1" s="387"/>
      <c r="AY1" s="385" t="s">
        <v>101</v>
      </c>
      <c r="AZ1" s="386"/>
      <c r="BA1" s="425"/>
    </row>
    <row r="2" spans="1:55" s="86" customFormat="1" ht="52.5" customHeight="1" thickBot="1" x14ac:dyDescent="0.3">
      <c r="A2" s="423"/>
      <c r="B2" s="430"/>
      <c r="C2" s="397"/>
      <c r="D2" s="411"/>
      <c r="E2" s="412"/>
      <c r="F2" s="418" t="s">
        <v>94</v>
      </c>
      <c r="G2" s="420" t="s">
        <v>85</v>
      </c>
      <c r="H2" s="421"/>
      <c r="I2" s="421"/>
      <c r="J2" s="406" t="s">
        <v>87</v>
      </c>
      <c r="K2" s="388" t="s">
        <v>248</v>
      </c>
      <c r="L2" s="388"/>
      <c r="M2" s="388"/>
      <c r="N2" s="389"/>
      <c r="O2" s="388" t="s">
        <v>250</v>
      </c>
      <c r="P2" s="388"/>
      <c r="Q2" s="388"/>
      <c r="R2" s="389"/>
      <c r="S2" s="388" t="s">
        <v>251</v>
      </c>
      <c r="T2" s="388"/>
      <c r="U2" s="388"/>
      <c r="V2" s="389"/>
      <c r="W2" s="388" t="s">
        <v>252</v>
      </c>
      <c r="X2" s="388"/>
      <c r="Y2" s="388"/>
      <c r="Z2" s="389"/>
      <c r="AA2" s="388" t="s">
        <v>253</v>
      </c>
      <c r="AB2" s="388"/>
      <c r="AC2" s="388"/>
      <c r="AD2" s="389"/>
      <c r="AE2" s="388" t="s">
        <v>254</v>
      </c>
      <c r="AF2" s="388"/>
      <c r="AG2" s="388"/>
      <c r="AH2" s="389"/>
      <c r="AI2" s="388" t="s">
        <v>255</v>
      </c>
      <c r="AJ2" s="388"/>
      <c r="AK2" s="388"/>
      <c r="AL2" s="389"/>
      <c r="AM2" s="388" t="s">
        <v>256</v>
      </c>
      <c r="AN2" s="388"/>
      <c r="AO2" s="388"/>
      <c r="AP2" s="389"/>
      <c r="AQ2" s="388" t="s">
        <v>257</v>
      </c>
      <c r="AR2" s="388"/>
      <c r="AS2" s="388"/>
      <c r="AT2" s="389"/>
      <c r="AU2" s="388" t="s">
        <v>258</v>
      </c>
      <c r="AV2" s="388"/>
      <c r="AW2" s="388"/>
      <c r="AX2" s="389"/>
      <c r="AY2" s="426"/>
      <c r="AZ2" s="427"/>
      <c r="BA2" s="428"/>
    </row>
    <row r="3" spans="1:55" s="86" customFormat="1" ht="32.25" customHeight="1" thickBot="1" x14ac:dyDescent="0.3">
      <c r="A3" s="423"/>
      <c r="B3" s="430"/>
      <c r="C3" s="397"/>
      <c r="D3" s="413"/>
      <c r="E3" s="414"/>
      <c r="F3" s="418"/>
      <c r="G3" s="390" t="s">
        <v>86</v>
      </c>
      <c r="H3" s="392" t="s">
        <v>93</v>
      </c>
      <c r="I3" s="390" t="s">
        <v>88</v>
      </c>
      <c r="J3" s="407"/>
      <c r="K3" s="390" t="s">
        <v>98</v>
      </c>
      <c r="L3" s="392" t="s">
        <v>99</v>
      </c>
      <c r="M3" s="390" t="s">
        <v>100</v>
      </c>
      <c r="N3" s="394" t="s">
        <v>216</v>
      </c>
      <c r="O3" s="390" t="s">
        <v>98</v>
      </c>
      <c r="P3" s="392" t="s">
        <v>99</v>
      </c>
      <c r="Q3" s="390" t="s">
        <v>100</v>
      </c>
      <c r="R3" s="394" t="s">
        <v>216</v>
      </c>
      <c r="S3" s="390" t="s">
        <v>98</v>
      </c>
      <c r="T3" s="392" t="s">
        <v>99</v>
      </c>
      <c r="U3" s="390" t="s">
        <v>100</v>
      </c>
      <c r="V3" s="394" t="s">
        <v>216</v>
      </c>
      <c r="W3" s="390" t="s">
        <v>98</v>
      </c>
      <c r="X3" s="392" t="s">
        <v>99</v>
      </c>
      <c r="Y3" s="390" t="s">
        <v>100</v>
      </c>
      <c r="Z3" s="394" t="s">
        <v>216</v>
      </c>
      <c r="AA3" s="390" t="s">
        <v>98</v>
      </c>
      <c r="AB3" s="392" t="s">
        <v>99</v>
      </c>
      <c r="AC3" s="390" t="s">
        <v>100</v>
      </c>
      <c r="AD3" s="394" t="s">
        <v>216</v>
      </c>
      <c r="AE3" s="390" t="s">
        <v>98</v>
      </c>
      <c r="AF3" s="392" t="s">
        <v>99</v>
      </c>
      <c r="AG3" s="390" t="s">
        <v>100</v>
      </c>
      <c r="AH3" s="394" t="s">
        <v>216</v>
      </c>
      <c r="AI3" s="390" t="s">
        <v>98</v>
      </c>
      <c r="AJ3" s="392" t="s">
        <v>99</v>
      </c>
      <c r="AK3" s="390" t="s">
        <v>100</v>
      </c>
      <c r="AL3" s="394" t="s">
        <v>216</v>
      </c>
      <c r="AM3" s="390" t="s">
        <v>98</v>
      </c>
      <c r="AN3" s="392" t="s">
        <v>99</v>
      </c>
      <c r="AO3" s="390" t="s">
        <v>100</v>
      </c>
      <c r="AP3" s="394" t="s">
        <v>216</v>
      </c>
      <c r="AQ3" s="390" t="s">
        <v>98</v>
      </c>
      <c r="AR3" s="392" t="s">
        <v>99</v>
      </c>
      <c r="AS3" s="390" t="s">
        <v>100</v>
      </c>
      <c r="AT3" s="394" t="s">
        <v>216</v>
      </c>
      <c r="AU3" s="390" t="s">
        <v>98</v>
      </c>
      <c r="AV3" s="392" t="s">
        <v>99</v>
      </c>
      <c r="AW3" s="390" t="s">
        <v>100</v>
      </c>
      <c r="AX3" s="394" t="s">
        <v>216</v>
      </c>
      <c r="AY3" s="397" t="s">
        <v>102</v>
      </c>
      <c r="AZ3" s="396" t="s">
        <v>103</v>
      </c>
      <c r="BA3" s="397" t="s">
        <v>104</v>
      </c>
      <c r="BB3" s="374"/>
      <c r="BC3" s="375"/>
    </row>
    <row r="4" spans="1:55" s="86" customFormat="1" ht="136.5" customHeight="1" thickBot="1" x14ac:dyDescent="0.3">
      <c r="A4" s="424"/>
      <c r="B4" s="430"/>
      <c r="C4" s="397"/>
      <c r="D4" s="261" t="s">
        <v>232</v>
      </c>
      <c r="E4" s="261" t="s">
        <v>96</v>
      </c>
      <c r="F4" s="419"/>
      <c r="G4" s="391"/>
      <c r="H4" s="393"/>
      <c r="I4" s="391"/>
      <c r="J4" s="408"/>
      <c r="K4" s="391"/>
      <c r="L4" s="393"/>
      <c r="M4" s="391"/>
      <c r="N4" s="395"/>
      <c r="O4" s="391"/>
      <c r="P4" s="393"/>
      <c r="Q4" s="391"/>
      <c r="R4" s="395"/>
      <c r="S4" s="391"/>
      <c r="T4" s="393"/>
      <c r="U4" s="391"/>
      <c r="V4" s="395"/>
      <c r="W4" s="391"/>
      <c r="X4" s="393"/>
      <c r="Y4" s="391"/>
      <c r="Z4" s="395"/>
      <c r="AA4" s="391"/>
      <c r="AB4" s="393"/>
      <c r="AC4" s="391"/>
      <c r="AD4" s="395"/>
      <c r="AE4" s="391"/>
      <c r="AF4" s="393"/>
      <c r="AG4" s="391"/>
      <c r="AH4" s="395"/>
      <c r="AI4" s="391"/>
      <c r="AJ4" s="393"/>
      <c r="AK4" s="391"/>
      <c r="AL4" s="395"/>
      <c r="AM4" s="391"/>
      <c r="AN4" s="393"/>
      <c r="AO4" s="391"/>
      <c r="AP4" s="395"/>
      <c r="AQ4" s="391"/>
      <c r="AR4" s="393"/>
      <c r="AS4" s="391"/>
      <c r="AT4" s="395"/>
      <c r="AU4" s="391"/>
      <c r="AV4" s="393"/>
      <c r="AW4" s="391"/>
      <c r="AX4" s="395"/>
      <c r="AY4" s="397"/>
      <c r="AZ4" s="397"/>
      <c r="BA4" s="397"/>
      <c r="BB4" s="374"/>
      <c r="BC4" s="375"/>
    </row>
    <row r="5" spans="1:55" s="86" customFormat="1" ht="19.5" customHeight="1" thickBot="1" x14ac:dyDescent="0.35">
      <c r="A5" s="111" t="s">
        <v>167</v>
      </c>
      <c r="B5" s="110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8"/>
      <c r="O5" s="109"/>
      <c r="P5" s="109"/>
      <c r="Q5" s="109"/>
      <c r="R5" s="108"/>
      <c r="S5" s="109"/>
      <c r="T5" s="109"/>
      <c r="U5" s="109"/>
      <c r="V5" s="108"/>
      <c r="W5" s="109"/>
      <c r="X5" s="109"/>
      <c r="Y5" s="109"/>
      <c r="Z5" s="108"/>
      <c r="AA5" s="109"/>
      <c r="AB5" s="109"/>
      <c r="AC5" s="109"/>
      <c r="AD5" s="108"/>
      <c r="AE5" s="109"/>
      <c r="AF5" s="109"/>
      <c r="AG5" s="109"/>
      <c r="AH5" s="108"/>
      <c r="AI5" s="109"/>
      <c r="AJ5" s="109"/>
      <c r="AK5" s="109"/>
      <c r="AL5" s="108"/>
      <c r="AM5" s="109"/>
      <c r="AN5" s="109"/>
      <c r="AO5" s="109"/>
      <c r="AP5" s="108"/>
      <c r="AQ5" s="109"/>
      <c r="AR5" s="109"/>
      <c r="AS5" s="109"/>
      <c r="AT5" s="108"/>
      <c r="AU5" s="109"/>
      <c r="AV5" s="109"/>
      <c r="AW5" s="109"/>
      <c r="AX5" s="108"/>
      <c r="AY5" s="109"/>
      <c r="AZ5" s="109"/>
      <c r="BA5" s="178"/>
      <c r="BB5" s="374"/>
      <c r="BC5" s="375"/>
    </row>
    <row r="6" spans="1:55" s="1" customFormat="1" ht="23.25" customHeight="1" thickBot="1" x14ac:dyDescent="0.35">
      <c r="A6" s="107" t="s">
        <v>116</v>
      </c>
      <c r="B6" s="401" t="s">
        <v>105</v>
      </c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402"/>
      <c r="AV6" s="402"/>
      <c r="AW6" s="402"/>
      <c r="AX6" s="402"/>
      <c r="AY6" s="402"/>
      <c r="AZ6" s="402"/>
      <c r="BA6" s="403"/>
      <c r="BB6" s="374"/>
      <c r="BC6" s="375"/>
    </row>
    <row r="7" spans="1:55" s="1" customFormat="1" ht="30" customHeight="1" thickBot="1" x14ac:dyDescent="0.35">
      <c r="A7" s="404" t="s">
        <v>173</v>
      </c>
      <c r="B7" s="405"/>
      <c r="C7" s="106"/>
      <c r="D7" s="106">
        <f>N7+R7+V7+Z7+AD7+AH7+AL7+AP7</f>
        <v>13</v>
      </c>
      <c r="E7" s="106">
        <f>D7*30</f>
        <v>390</v>
      </c>
      <c r="F7" s="106"/>
      <c r="G7" s="228"/>
      <c r="H7" s="106"/>
      <c r="I7" s="228"/>
      <c r="J7" s="106"/>
      <c r="K7" s="378">
        <f>SUM(K8:M11)</f>
        <v>0</v>
      </c>
      <c r="L7" s="379"/>
      <c r="M7" s="380"/>
      <c r="N7" s="152">
        <f>SUM(N8:N11)</f>
        <v>0</v>
      </c>
      <c r="O7" s="378">
        <f>SUM(O8:Q11)</f>
        <v>6</v>
      </c>
      <c r="P7" s="379"/>
      <c r="Q7" s="380"/>
      <c r="R7" s="152">
        <f>SUM(R8:R11)</f>
        <v>8</v>
      </c>
      <c r="S7" s="378">
        <f>SUM(S8:U11)</f>
        <v>0</v>
      </c>
      <c r="T7" s="379"/>
      <c r="U7" s="380"/>
      <c r="V7" s="152">
        <f>SUM(V8:V11)</f>
        <v>0</v>
      </c>
      <c r="W7" s="378">
        <f>SUM(W8:Y11)</f>
        <v>12</v>
      </c>
      <c r="X7" s="379"/>
      <c r="Y7" s="380"/>
      <c r="Z7" s="152">
        <f>SUM(Z8:Z11)</f>
        <v>5</v>
      </c>
      <c r="AA7" s="378">
        <f>SUM(AA8:AC11)</f>
        <v>0</v>
      </c>
      <c r="AB7" s="379"/>
      <c r="AC7" s="380"/>
      <c r="AD7" s="152">
        <f>SUM(AD8:AD11)</f>
        <v>0</v>
      </c>
      <c r="AE7" s="378">
        <f>SUM(AE8:AG11)</f>
        <v>0</v>
      </c>
      <c r="AF7" s="379"/>
      <c r="AG7" s="380"/>
      <c r="AH7" s="152">
        <f>SUM(AH8:AH11)</f>
        <v>0</v>
      </c>
      <c r="AI7" s="378">
        <f>SUM(AI8:AK11)</f>
        <v>0</v>
      </c>
      <c r="AJ7" s="379"/>
      <c r="AK7" s="380"/>
      <c r="AL7" s="152">
        <f>SUM(AL8:AL11)</f>
        <v>0</v>
      </c>
      <c r="AM7" s="378">
        <f>SUM(AM8:AO11)</f>
        <v>0</v>
      </c>
      <c r="AN7" s="379"/>
      <c r="AO7" s="380"/>
      <c r="AP7" s="152">
        <f>SUM(AP8:AP11)</f>
        <v>0</v>
      </c>
      <c r="AQ7" s="378">
        <f>SUM(AQ8:AS11)</f>
        <v>0</v>
      </c>
      <c r="AR7" s="379"/>
      <c r="AS7" s="380"/>
      <c r="AT7" s="152">
        <f>SUM(AT8:AT11)</f>
        <v>0</v>
      </c>
      <c r="AU7" s="378">
        <f>SUM(AU8:AW11)</f>
        <v>0</v>
      </c>
      <c r="AV7" s="379"/>
      <c r="AW7" s="380"/>
      <c r="AX7" s="152">
        <f>SUM(AX8:AX11)</f>
        <v>0</v>
      </c>
      <c r="AY7" s="106"/>
      <c r="AZ7" s="264"/>
      <c r="BA7" s="106"/>
      <c r="BB7" s="374"/>
      <c r="BC7" s="375"/>
    </row>
    <row r="8" spans="1:55" s="94" customFormat="1" ht="48" customHeight="1" x14ac:dyDescent="0.3">
      <c r="A8" s="281" t="s">
        <v>117</v>
      </c>
      <c r="B8" s="332" t="s">
        <v>235</v>
      </c>
      <c r="C8" s="282" t="s">
        <v>40</v>
      </c>
      <c r="D8" s="215">
        <v>3</v>
      </c>
      <c r="E8" s="216">
        <f>D8*30</f>
        <v>90</v>
      </c>
      <c r="F8" s="216">
        <f t="shared" ref="F8:F11" si="0">G8+H8+I8</f>
        <v>2</v>
      </c>
      <c r="G8" s="216"/>
      <c r="H8" s="216"/>
      <c r="I8" s="216">
        <v>2</v>
      </c>
      <c r="J8" s="216">
        <f t="shared" ref="J8:J11" si="1">E8-F8</f>
        <v>88</v>
      </c>
      <c r="K8" s="283"/>
      <c r="L8" s="284"/>
      <c r="M8" s="285"/>
      <c r="N8" s="215"/>
      <c r="O8" s="105"/>
      <c r="P8" s="104"/>
      <c r="Q8" s="123">
        <v>2</v>
      </c>
      <c r="R8" s="274">
        <v>3</v>
      </c>
      <c r="S8" s="124"/>
      <c r="T8" s="104"/>
      <c r="U8" s="125"/>
      <c r="V8" s="274"/>
      <c r="W8" s="105"/>
      <c r="X8" s="104"/>
      <c r="Y8" s="123"/>
      <c r="Z8" s="274"/>
      <c r="AA8" s="124"/>
      <c r="AB8" s="104"/>
      <c r="AC8" s="125"/>
      <c r="AD8" s="274"/>
      <c r="AE8" s="126"/>
      <c r="AF8" s="104"/>
      <c r="AG8" s="125"/>
      <c r="AH8" s="274"/>
      <c r="AI8" s="126"/>
      <c r="AJ8" s="104"/>
      <c r="AK8" s="125"/>
      <c r="AL8" s="274"/>
      <c r="AM8" s="124"/>
      <c r="AN8" s="104"/>
      <c r="AO8" s="125"/>
      <c r="AP8" s="274"/>
      <c r="AQ8" s="126"/>
      <c r="AR8" s="104"/>
      <c r="AS8" s="125"/>
      <c r="AT8" s="274"/>
      <c r="AU8" s="124"/>
      <c r="AV8" s="104"/>
      <c r="AW8" s="125"/>
      <c r="AX8" s="274"/>
      <c r="AY8" s="215">
        <v>2</v>
      </c>
      <c r="AZ8" s="127"/>
      <c r="BA8" s="276" t="s">
        <v>233</v>
      </c>
      <c r="BB8" s="374"/>
      <c r="BC8" s="375"/>
    </row>
    <row r="9" spans="1:55" s="94" customFormat="1" ht="39" customHeight="1" x14ac:dyDescent="0.3">
      <c r="A9" s="286" t="s">
        <v>118</v>
      </c>
      <c r="B9" s="331" t="s">
        <v>236</v>
      </c>
      <c r="C9" s="287" t="s">
        <v>41</v>
      </c>
      <c r="D9" s="276">
        <v>2</v>
      </c>
      <c r="E9" s="274">
        <f>D9*30</f>
        <v>60</v>
      </c>
      <c r="F9" s="274">
        <f t="shared" si="0"/>
        <v>2</v>
      </c>
      <c r="G9" s="274"/>
      <c r="H9" s="274"/>
      <c r="I9" s="274">
        <v>2</v>
      </c>
      <c r="J9" s="274">
        <f t="shared" si="1"/>
        <v>58</v>
      </c>
      <c r="K9" s="124"/>
      <c r="L9" s="124"/>
      <c r="M9" s="288"/>
      <c r="N9" s="276"/>
      <c r="O9" s="129"/>
      <c r="P9" s="122"/>
      <c r="Q9" s="130">
        <v>2</v>
      </c>
      <c r="R9" s="140">
        <v>2</v>
      </c>
      <c r="S9" s="126"/>
      <c r="T9" s="124"/>
      <c r="U9" s="131"/>
      <c r="V9" s="274"/>
      <c r="W9" s="124"/>
      <c r="X9" s="124"/>
      <c r="Y9" s="132"/>
      <c r="Z9" s="274"/>
      <c r="AA9" s="124"/>
      <c r="AB9" s="124"/>
      <c r="AC9" s="132"/>
      <c r="AD9" s="274"/>
      <c r="AE9" s="133"/>
      <c r="AF9" s="122"/>
      <c r="AG9" s="134"/>
      <c r="AH9" s="136"/>
      <c r="AI9" s="133"/>
      <c r="AJ9" s="122"/>
      <c r="AK9" s="134"/>
      <c r="AL9" s="136"/>
      <c r="AM9" s="124"/>
      <c r="AN9" s="124"/>
      <c r="AO9" s="132"/>
      <c r="AP9" s="274"/>
      <c r="AQ9" s="133"/>
      <c r="AR9" s="122"/>
      <c r="AS9" s="134"/>
      <c r="AT9" s="136"/>
      <c r="AU9" s="124"/>
      <c r="AV9" s="124"/>
      <c r="AW9" s="132"/>
      <c r="AX9" s="274"/>
      <c r="AY9" s="276">
        <v>2</v>
      </c>
      <c r="AZ9" s="135"/>
      <c r="BA9" s="179"/>
      <c r="BB9" s="374"/>
      <c r="BC9" s="375"/>
    </row>
    <row r="10" spans="1:55" s="94" customFormat="1" ht="35.25" customHeight="1" x14ac:dyDescent="0.3">
      <c r="A10" s="286" t="s">
        <v>119</v>
      </c>
      <c r="B10" s="331" t="s">
        <v>237</v>
      </c>
      <c r="C10" s="287" t="s">
        <v>42</v>
      </c>
      <c r="D10" s="136">
        <v>3</v>
      </c>
      <c r="E10" s="136">
        <f t="shared" ref="E10:E12" si="2">D10*30</f>
        <v>90</v>
      </c>
      <c r="F10" s="136">
        <f t="shared" si="0"/>
        <v>2</v>
      </c>
      <c r="G10" s="137"/>
      <c r="H10" s="136"/>
      <c r="I10" s="137">
        <v>2</v>
      </c>
      <c r="J10" s="136">
        <f t="shared" si="1"/>
        <v>88</v>
      </c>
      <c r="K10" s="129"/>
      <c r="L10" s="122"/>
      <c r="M10" s="217"/>
      <c r="N10" s="140"/>
      <c r="O10" s="129"/>
      <c r="P10" s="122"/>
      <c r="Q10" s="130">
        <v>2</v>
      </c>
      <c r="R10" s="140">
        <v>3</v>
      </c>
      <c r="S10" s="138"/>
      <c r="T10" s="122"/>
      <c r="U10" s="134"/>
      <c r="V10" s="136"/>
      <c r="W10" s="138"/>
      <c r="X10" s="122"/>
      <c r="Y10" s="134"/>
      <c r="Z10" s="136"/>
      <c r="AA10" s="138"/>
      <c r="AB10" s="122"/>
      <c r="AC10" s="134"/>
      <c r="AD10" s="136"/>
      <c r="AE10" s="133"/>
      <c r="AF10" s="122"/>
      <c r="AG10" s="134"/>
      <c r="AH10" s="136"/>
      <c r="AI10" s="133"/>
      <c r="AJ10" s="122"/>
      <c r="AK10" s="134"/>
      <c r="AL10" s="136"/>
      <c r="AM10" s="138"/>
      <c r="AN10" s="122"/>
      <c r="AO10" s="134"/>
      <c r="AP10" s="136"/>
      <c r="AQ10" s="133"/>
      <c r="AR10" s="122"/>
      <c r="AS10" s="134"/>
      <c r="AT10" s="136"/>
      <c r="AU10" s="138"/>
      <c r="AV10" s="122"/>
      <c r="AW10" s="134"/>
      <c r="AX10" s="136"/>
      <c r="AY10" s="136">
        <v>2</v>
      </c>
      <c r="AZ10" s="139"/>
      <c r="BA10" s="140"/>
      <c r="BB10" s="374"/>
      <c r="BC10" s="375"/>
    </row>
    <row r="11" spans="1:55" s="96" customFormat="1" ht="31.5" customHeight="1" thickBot="1" x14ac:dyDescent="0.35">
      <c r="A11" s="229" t="s">
        <v>204</v>
      </c>
      <c r="B11" s="331" t="s">
        <v>223</v>
      </c>
      <c r="C11" s="287" t="s">
        <v>176</v>
      </c>
      <c r="D11" s="140">
        <v>5</v>
      </c>
      <c r="E11" s="136">
        <f t="shared" si="2"/>
        <v>150</v>
      </c>
      <c r="F11" s="136">
        <f t="shared" si="0"/>
        <v>34</v>
      </c>
      <c r="G11" s="137">
        <v>32</v>
      </c>
      <c r="H11" s="136"/>
      <c r="I11" s="137">
        <v>2</v>
      </c>
      <c r="J11" s="136">
        <f t="shared" si="1"/>
        <v>116</v>
      </c>
      <c r="K11" s="138"/>
      <c r="L11" s="122"/>
      <c r="M11" s="130"/>
      <c r="N11" s="140"/>
      <c r="O11" s="129"/>
      <c r="P11" s="122"/>
      <c r="Q11" s="130"/>
      <c r="R11" s="140"/>
      <c r="S11" s="138"/>
      <c r="T11" s="122"/>
      <c r="U11" s="130"/>
      <c r="V11" s="140"/>
      <c r="W11" s="138">
        <v>8</v>
      </c>
      <c r="X11" s="122"/>
      <c r="Y11" s="130">
        <v>4</v>
      </c>
      <c r="Z11" s="140">
        <v>5</v>
      </c>
      <c r="AA11" s="138"/>
      <c r="AB11" s="122"/>
      <c r="AC11" s="130"/>
      <c r="AD11" s="140"/>
      <c r="AE11" s="138"/>
      <c r="AF11" s="122"/>
      <c r="AG11" s="130"/>
      <c r="AH11" s="140"/>
      <c r="AI11" s="133"/>
      <c r="AJ11" s="122"/>
      <c r="AK11" s="134"/>
      <c r="AL11" s="136"/>
      <c r="AM11" s="138"/>
      <c r="AN11" s="122"/>
      <c r="AO11" s="134"/>
      <c r="AP11" s="136"/>
      <c r="AQ11" s="133"/>
      <c r="AR11" s="122"/>
      <c r="AS11" s="134"/>
      <c r="AT11" s="136"/>
      <c r="AU11" s="138"/>
      <c r="AV11" s="122"/>
      <c r="AW11" s="134"/>
      <c r="AX11" s="136"/>
      <c r="AY11" s="274">
        <v>4</v>
      </c>
      <c r="AZ11" s="141"/>
      <c r="BA11" s="136"/>
      <c r="BB11" s="374"/>
      <c r="BC11" s="375"/>
    </row>
    <row r="12" spans="1:55" s="94" customFormat="1" ht="48.75" customHeight="1" thickBot="1" x14ac:dyDescent="0.35">
      <c r="A12" s="432" t="s">
        <v>106</v>
      </c>
      <c r="B12" s="405"/>
      <c r="C12" s="151"/>
      <c r="D12" s="152">
        <f>N12+R12+V12+Z12+AD12+AH12+AL12+AP12</f>
        <v>12</v>
      </c>
      <c r="E12" s="106">
        <f t="shared" si="2"/>
        <v>360</v>
      </c>
      <c r="F12" s="106"/>
      <c r="G12" s="106"/>
      <c r="H12" s="106"/>
      <c r="I12" s="106"/>
      <c r="J12" s="106"/>
      <c r="K12" s="381">
        <f>1*ПГС!K10:M10</f>
        <v>16</v>
      </c>
      <c r="L12" s="382"/>
      <c r="M12" s="383"/>
      <c r="N12" s="106">
        <f>1*ПГС!N10</f>
        <v>5</v>
      </c>
      <c r="O12" s="381">
        <f>1*ПГС!O10:Q10</f>
        <v>0</v>
      </c>
      <c r="P12" s="382"/>
      <c r="Q12" s="383"/>
      <c r="R12" s="106">
        <f>1*ПГС!R10</f>
        <v>2</v>
      </c>
      <c r="S12" s="381">
        <f>1*ПГС!S10:U10</f>
        <v>16</v>
      </c>
      <c r="T12" s="382"/>
      <c r="U12" s="383"/>
      <c r="V12" s="106">
        <f>1*ПГС!V10</f>
        <v>5</v>
      </c>
      <c r="W12" s="381">
        <f>1*ПГС!W10:Y10</f>
        <v>0</v>
      </c>
      <c r="X12" s="382"/>
      <c r="Y12" s="383"/>
      <c r="Z12" s="106">
        <f>1*ПГС!Z10</f>
        <v>0</v>
      </c>
      <c r="AA12" s="381">
        <f>1*ПГС!AA10:AC10</f>
        <v>0</v>
      </c>
      <c r="AB12" s="382"/>
      <c r="AC12" s="383"/>
      <c r="AD12" s="106">
        <f>1*ПГС!AD10</f>
        <v>0</v>
      </c>
      <c r="AE12" s="381">
        <f>1*ПГС!AE10:AG10</f>
        <v>0</v>
      </c>
      <c r="AF12" s="382"/>
      <c r="AG12" s="383"/>
      <c r="AH12" s="106">
        <f>1*ПГС!AH10</f>
        <v>0</v>
      </c>
      <c r="AI12" s="381">
        <f>1*ПГС!AI10:AK10</f>
        <v>0</v>
      </c>
      <c r="AJ12" s="382"/>
      <c r="AK12" s="383"/>
      <c r="AL12" s="106">
        <f>1*ПГС!AL10</f>
        <v>0</v>
      </c>
      <c r="AM12" s="381">
        <f>1*ПГС!AM10:AO10</f>
        <v>0</v>
      </c>
      <c r="AN12" s="382"/>
      <c r="AO12" s="383"/>
      <c r="AP12" s="106">
        <f>1*ПГС!AP10</f>
        <v>0</v>
      </c>
      <c r="AQ12" s="381">
        <f>1*ПГС!AQ10:AS10</f>
        <v>0</v>
      </c>
      <c r="AR12" s="382"/>
      <c r="AS12" s="383"/>
      <c r="AT12" s="106">
        <f>1*ПГС!BB10</f>
        <v>0</v>
      </c>
      <c r="AU12" s="381">
        <f>1*ПГС!AU10:AW10</f>
        <v>0</v>
      </c>
      <c r="AV12" s="382"/>
      <c r="AW12" s="383"/>
      <c r="AX12" s="106">
        <f>1*ПГС!BF10</f>
        <v>0</v>
      </c>
      <c r="AY12" s="106"/>
      <c r="AZ12" s="153"/>
      <c r="BA12" s="152"/>
    </row>
    <row r="13" spans="1:55" s="1" customFormat="1" ht="46.5" customHeight="1" thickBot="1" x14ac:dyDescent="0.35">
      <c r="A13" s="289"/>
      <c r="B13" s="290" t="s">
        <v>120</v>
      </c>
      <c r="C13" s="106"/>
      <c r="D13" s="153">
        <f>D7+D12</f>
        <v>25</v>
      </c>
      <c r="E13" s="153">
        <f>E7+E12</f>
        <v>750</v>
      </c>
      <c r="F13" s="152">
        <f>SUM(F8:F12)</f>
        <v>40</v>
      </c>
      <c r="G13" s="152">
        <f>SUM(G8:G12)</f>
        <v>32</v>
      </c>
      <c r="H13" s="152">
        <f>SUM(H8:H12)</f>
        <v>0</v>
      </c>
      <c r="I13" s="152">
        <f>SUM(I8:I12)</f>
        <v>8</v>
      </c>
      <c r="J13" s="152">
        <f>SUM(J8:J12)</f>
        <v>350</v>
      </c>
      <c r="K13" s="379">
        <f>K7+K12</f>
        <v>16</v>
      </c>
      <c r="L13" s="379"/>
      <c r="M13" s="380"/>
      <c r="N13" s="152">
        <f>N7+N12</f>
        <v>5</v>
      </c>
      <c r="O13" s="379">
        <f>O7+O12</f>
        <v>6</v>
      </c>
      <c r="P13" s="379"/>
      <c r="Q13" s="380"/>
      <c r="R13" s="152">
        <f>R7+R12</f>
        <v>10</v>
      </c>
      <c r="S13" s="379">
        <f>S7+S12</f>
        <v>16</v>
      </c>
      <c r="T13" s="379"/>
      <c r="U13" s="380"/>
      <c r="V13" s="152">
        <f>V7+V12</f>
        <v>5</v>
      </c>
      <c r="W13" s="379">
        <f>W7+W12</f>
        <v>12</v>
      </c>
      <c r="X13" s="379"/>
      <c r="Y13" s="380"/>
      <c r="Z13" s="152">
        <f>Z7+Z12</f>
        <v>5</v>
      </c>
      <c r="AA13" s="379">
        <f>AA7+AA12</f>
        <v>0</v>
      </c>
      <c r="AB13" s="379"/>
      <c r="AC13" s="380"/>
      <c r="AD13" s="152">
        <f>AD7+AD12</f>
        <v>0</v>
      </c>
      <c r="AE13" s="379">
        <f>AE7+AE12</f>
        <v>0</v>
      </c>
      <c r="AF13" s="379"/>
      <c r="AG13" s="380"/>
      <c r="AH13" s="152">
        <f>AH7+AH12</f>
        <v>0</v>
      </c>
      <c r="AI13" s="379">
        <f>AI7+AI12</f>
        <v>0</v>
      </c>
      <c r="AJ13" s="379"/>
      <c r="AK13" s="380"/>
      <c r="AL13" s="152">
        <f>AL7+AL12</f>
        <v>0</v>
      </c>
      <c r="AM13" s="379">
        <f>AM7+AM12</f>
        <v>0</v>
      </c>
      <c r="AN13" s="379"/>
      <c r="AO13" s="380"/>
      <c r="AP13" s="152">
        <f>AP7+AP12</f>
        <v>0</v>
      </c>
      <c r="AQ13" s="379">
        <f>AQ7+AQ12</f>
        <v>0</v>
      </c>
      <c r="AR13" s="379"/>
      <c r="AS13" s="380"/>
      <c r="AT13" s="152">
        <f>AT7+AT12</f>
        <v>0</v>
      </c>
      <c r="AU13" s="379">
        <f>AU7+AU12</f>
        <v>0</v>
      </c>
      <c r="AV13" s="379"/>
      <c r="AW13" s="380"/>
      <c r="AX13" s="152">
        <f>AX7+AX12</f>
        <v>0</v>
      </c>
      <c r="AY13" s="291"/>
      <c r="AZ13" s="291"/>
      <c r="BA13" s="152"/>
    </row>
    <row r="14" spans="1:55" s="189" customFormat="1" ht="21.75" customHeight="1" thickBot="1" x14ac:dyDescent="0.35">
      <c r="A14" s="188" t="s">
        <v>121</v>
      </c>
      <c r="B14" s="401" t="s">
        <v>107</v>
      </c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2"/>
      <c r="AT14" s="402"/>
      <c r="AU14" s="402"/>
      <c r="AV14" s="402"/>
      <c r="AW14" s="402"/>
      <c r="AX14" s="402"/>
      <c r="AY14" s="402"/>
      <c r="AZ14" s="402"/>
      <c r="BA14" s="403"/>
    </row>
    <row r="15" spans="1:55" s="189" customFormat="1" ht="21.95" customHeight="1" thickBot="1" x14ac:dyDescent="0.35">
      <c r="A15" s="431" t="s">
        <v>173</v>
      </c>
      <c r="B15" s="405"/>
      <c r="C15" s="106"/>
      <c r="D15" s="106">
        <f>SUM(D16:D18)</f>
        <v>15</v>
      </c>
      <c r="E15" s="106">
        <f t="shared" ref="E15:E20" si="3">D15*30</f>
        <v>450</v>
      </c>
      <c r="F15" s="228"/>
      <c r="G15" s="106"/>
      <c r="H15" s="106"/>
      <c r="I15" s="106"/>
      <c r="J15" s="265"/>
      <c r="K15" s="378">
        <f>SUM(K16:M18)</f>
        <v>54</v>
      </c>
      <c r="L15" s="379"/>
      <c r="M15" s="380"/>
      <c r="N15" s="152">
        <f>SUM(N16:N18)</f>
        <v>15</v>
      </c>
      <c r="O15" s="378">
        <f>SUM(O16:Q18)</f>
        <v>0</v>
      </c>
      <c r="P15" s="379"/>
      <c r="Q15" s="380"/>
      <c r="R15" s="152">
        <f>SUM(R16:R18)</f>
        <v>0</v>
      </c>
      <c r="S15" s="378">
        <f>SUM(S16:U18)</f>
        <v>0</v>
      </c>
      <c r="T15" s="379"/>
      <c r="U15" s="380"/>
      <c r="V15" s="152">
        <f>SUM(V16:V18)</f>
        <v>0</v>
      </c>
      <c r="W15" s="378">
        <f>SUM(W16:Y18)</f>
        <v>0</v>
      </c>
      <c r="X15" s="379"/>
      <c r="Y15" s="380"/>
      <c r="Z15" s="152">
        <f>SUM(Z16:Z18)</f>
        <v>0</v>
      </c>
      <c r="AA15" s="378">
        <f>SUM(AA16:AC18)</f>
        <v>0</v>
      </c>
      <c r="AB15" s="379"/>
      <c r="AC15" s="380"/>
      <c r="AD15" s="152">
        <f>SUM(AD16:AD18)</f>
        <v>0</v>
      </c>
      <c r="AE15" s="378">
        <f>SUM(AE16:AG18)</f>
        <v>0</v>
      </c>
      <c r="AF15" s="379"/>
      <c r="AG15" s="380"/>
      <c r="AH15" s="152">
        <f>SUM(AH16:AH18)</f>
        <v>0</v>
      </c>
      <c r="AI15" s="378">
        <f>SUM(AI16:AK18)</f>
        <v>0</v>
      </c>
      <c r="AJ15" s="379"/>
      <c r="AK15" s="380"/>
      <c r="AL15" s="152">
        <f>SUM(AL16:AL18)</f>
        <v>0</v>
      </c>
      <c r="AM15" s="378">
        <f>SUM(AM16:AO18)</f>
        <v>0</v>
      </c>
      <c r="AN15" s="379"/>
      <c r="AO15" s="380"/>
      <c r="AP15" s="152">
        <f>SUM(AP16:AP18)</f>
        <v>0</v>
      </c>
      <c r="AQ15" s="378">
        <f>SUM(AQ16:AS18)</f>
        <v>0</v>
      </c>
      <c r="AR15" s="379"/>
      <c r="AS15" s="380"/>
      <c r="AT15" s="152">
        <f>SUM(AT16:AT18)</f>
        <v>0</v>
      </c>
      <c r="AU15" s="378">
        <f>SUM(AU16:AW18)</f>
        <v>0</v>
      </c>
      <c r="AV15" s="379"/>
      <c r="AW15" s="380"/>
      <c r="AX15" s="152">
        <f>SUM(AX16:AX18)</f>
        <v>0</v>
      </c>
      <c r="AY15" s="106"/>
      <c r="AZ15" s="264"/>
      <c r="BA15" s="106"/>
    </row>
    <row r="16" spans="1:55" s="154" customFormat="1" ht="33.75" customHeight="1" x14ac:dyDescent="0.3">
      <c r="A16" s="190" t="s">
        <v>122</v>
      </c>
      <c r="B16" s="191" t="s">
        <v>224</v>
      </c>
      <c r="C16" s="192" t="s">
        <v>184</v>
      </c>
      <c r="D16" s="274">
        <v>5</v>
      </c>
      <c r="E16" s="132">
        <f t="shared" si="3"/>
        <v>150</v>
      </c>
      <c r="F16" s="193">
        <f>G16+H16+I16</f>
        <v>18</v>
      </c>
      <c r="G16" s="274">
        <v>8</v>
      </c>
      <c r="H16" s="274"/>
      <c r="I16" s="274">
        <v>10</v>
      </c>
      <c r="J16" s="131">
        <f>E16-F16</f>
        <v>132</v>
      </c>
      <c r="K16" s="124">
        <v>8</v>
      </c>
      <c r="L16" s="104"/>
      <c r="M16" s="125">
        <v>10</v>
      </c>
      <c r="N16" s="274">
        <v>5</v>
      </c>
      <c r="O16" s="124"/>
      <c r="P16" s="104"/>
      <c r="Q16" s="125"/>
      <c r="R16" s="274"/>
      <c r="S16" s="124"/>
      <c r="T16" s="104"/>
      <c r="U16" s="125"/>
      <c r="V16" s="274"/>
      <c r="W16" s="105"/>
      <c r="X16" s="104"/>
      <c r="Y16" s="123"/>
      <c r="Z16" s="274"/>
      <c r="AA16" s="124"/>
      <c r="AB16" s="104"/>
      <c r="AC16" s="125"/>
      <c r="AD16" s="274"/>
      <c r="AE16" s="126"/>
      <c r="AF16" s="104"/>
      <c r="AG16" s="125"/>
      <c r="AH16" s="274"/>
      <c r="AI16" s="126"/>
      <c r="AJ16" s="104"/>
      <c r="AK16" s="125"/>
      <c r="AL16" s="274"/>
      <c r="AM16" s="124"/>
      <c r="AN16" s="104"/>
      <c r="AO16" s="125"/>
      <c r="AP16" s="274"/>
      <c r="AQ16" s="126"/>
      <c r="AR16" s="104"/>
      <c r="AS16" s="125"/>
      <c r="AT16" s="274"/>
      <c r="AU16" s="124"/>
      <c r="AV16" s="104"/>
      <c r="AW16" s="125"/>
      <c r="AX16" s="274"/>
      <c r="AY16" s="276">
        <v>1</v>
      </c>
      <c r="AZ16" s="127"/>
      <c r="BA16" s="276"/>
    </row>
    <row r="17" spans="1:58" s="154" customFormat="1" ht="29.25" customHeight="1" x14ac:dyDescent="0.3">
      <c r="A17" s="194" t="s">
        <v>123</v>
      </c>
      <c r="B17" s="195" t="s">
        <v>225</v>
      </c>
      <c r="C17" s="196" t="s">
        <v>188</v>
      </c>
      <c r="D17" s="136">
        <v>5</v>
      </c>
      <c r="E17" s="137">
        <f t="shared" si="3"/>
        <v>150</v>
      </c>
      <c r="F17" s="141">
        <f>G17+H17+I17</f>
        <v>20</v>
      </c>
      <c r="G17" s="136">
        <v>8</v>
      </c>
      <c r="H17" s="136">
        <v>8</v>
      </c>
      <c r="I17" s="136">
        <v>4</v>
      </c>
      <c r="J17" s="197">
        <f>E17-F17</f>
        <v>130</v>
      </c>
      <c r="K17" s="138">
        <v>8</v>
      </c>
      <c r="L17" s="122">
        <v>8</v>
      </c>
      <c r="M17" s="134">
        <v>4</v>
      </c>
      <c r="N17" s="136">
        <v>5</v>
      </c>
      <c r="O17" s="138"/>
      <c r="P17" s="122"/>
      <c r="Q17" s="134"/>
      <c r="R17" s="136"/>
      <c r="S17" s="126"/>
      <c r="T17" s="124"/>
      <c r="U17" s="131"/>
      <c r="V17" s="274"/>
      <c r="W17" s="124"/>
      <c r="X17" s="124"/>
      <c r="Y17" s="132"/>
      <c r="Z17" s="274"/>
      <c r="AA17" s="124"/>
      <c r="AB17" s="124"/>
      <c r="AC17" s="132"/>
      <c r="AD17" s="274"/>
      <c r="AE17" s="133"/>
      <c r="AF17" s="122"/>
      <c r="AG17" s="134"/>
      <c r="AH17" s="136"/>
      <c r="AI17" s="133"/>
      <c r="AJ17" s="122"/>
      <c r="AK17" s="134"/>
      <c r="AL17" s="136"/>
      <c r="AM17" s="124"/>
      <c r="AN17" s="124"/>
      <c r="AO17" s="132"/>
      <c r="AP17" s="274"/>
      <c r="AQ17" s="133"/>
      <c r="AR17" s="122"/>
      <c r="AS17" s="134"/>
      <c r="AT17" s="136"/>
      <c r="AU17" s="124"/>
      <c r="AV17" s="124"/>
      <c r="AW17" s="132"/>
      <c r="AX17" s="274"/>
      <c r="AY17" s="276">
        <v>1</v>
      </c>
      <c r="AZ17" s="135"/>
      <c r="BA17" s="179"/>
    </row>
    <row r="18" spans="1:58" s="154" customFormat="1" ht="33.75" customHeight="1" thickBot="1" x14ac:dyDescent="0.35">
      <c r="A18" s="198" t="s">
        <v>124</v>
      </c>
      <c r="B18" s="199" t="s">
        <v>226</v>
      </c>
      <c r="C18" s="200" t="s">
        <v>271</v>
      </c>
      <c r="D18" s="214">
        <v>5</v>
      </c>
      <c r="E18" s="273">
        <f t="shared" si="3"/>
        <v>150</v>
      </c>
      <c r="F18" s="201">
        <f>G18+H18+I18</f>
        <v>16</v>
      </c>
      <c r="G18" s="214">
        <v>8</v>
      </c>
      <c r="H18" s="214"/>
      <c r="I18" s="214">
        <v>8</v>
      </c>
      <c r="J18" s="202">
        <f>E18-F18</f>
        <v>134</v>
      </c>
      <c r="K18" s="145">
        <v>8</v>
      </c>
      <c r="L18" s="146"/>
      <c r="M18" s="149">
        <v>8</v>
      </c>
      <c r="N18" s="214">
        <v>5</v>
      </c>
      <c r="O18" s="148"/>
      <c r="P18" s="146"/>
      <c r="Q18" s="147"/>
      <c r="R18" s="277"/>
      <c r="S18" s="145"/>
      <c r="T18" s="146"/>
      <c r="U18" s="149"/>
      <c r="V18" s="214"/>
      <c r="W18" s="145"/>
      <c r="X18" s="146"/>
      <c r="Y18" s="149"/>
      <c r="Z18" s="214"/>
      <c r="AA18" s="145"/>
      <c r="AB18" s="146"/>
      <c r="AC18" s="149"/>
      <c r="AD18" s="214"/>
      <c r="AE18" s="150"/>
      <c r="AF18" s="146"/>
      <c r="AG18" s="149"/>
      <c r="AH18" s="214"/>
      <c r="AI18" s="150"/>
      <c r="AJ18" s="146"/>
      <c r="AK18" s="149"/>
      <c r="AL18" s="214"/>
      <c r="AM18" s="145"/>
      <c r="AN18" s="146"/>
      <c r="AO18" s="149"/>
      <c r="AP18" s="214"/>
      <c r="AQ18" s="150"/>
      <c r="AR18" s="146"/>
      <c r="AS18" s="149"/>
      <c r="AT18" s="214"/>
      <c r="AU18" s="145"/>
      <c r="AV18" s="146"/>
      <c r="AW18" s="149"/>
      <c r="AX18" s="214"/>
      <c r="AY18" s="276">
        <v>1</v>
      </c>
      <c r="AZ18" s="144"/>
      <c r="BA18" s="277"/>
    </row>
    <row r="19" spans="1:58" s="154" customFormat="1" ht="45.75" customHeight="1" thickBot="1" x14ac:dyDescent="0.35">
      <c r="A19" s="431" t="s">
        <v>106</v>
      </c>
      <c r="B19" s="405"/>
      <c r="C19" s="151"/>
      <c r="D19" s="152">
        <f>ПГС!D24</f>
        <v>25</v>
      </c>
      <c r="E19" s="106">
        <f t="shared" si="3"/>
        <v>750</v>
      </c>
      <c r="F19" s="228"/>
      <c r="G19" s="106"/>
      <c r="H19" s="106"/>
      <c r="I19" s="106"/>
      <c r="J19" s="228"/>
      <c r="K19" s="381">
        <f>ПГС!K24:M24</f>
        <v>18</v>
      </c>
      <c r="L19" s="382"/>
      <c r="M19" s="383"/>
      <c r="N19" s="106">
        <f>ПГС!N24</f>
        <v>5</v>
      </c>
      <c r="O19" s="381">
        <f>ПГС!O24:Q24</f>
        <v>54</v>
      </c>
      <c r="P19" s="382"/>
      <c r="Q19" s="383"/>
      <c r="R19" s="106">
        <f>ПГС!R24</f>
        <v>15</v>
      </c>
      <c r="S19" s="381">
        <f>ПГС!S24:U24</f>
        <v>18</v>
      </c>
      <c r="T19" s="382"/>
      <c r="U19" s="383"/>
      <c r="V19" s="106">
        <f>ПГС!V24</f>
        <v>5</v>
      </c>
      <c r="W19" s="381">
        <f>ПГС!W24:Y24</f>
        <v>0</v>
      </c>
      <c r="X19" s="382"/>
      <c r="Y19" s="383"/>
      <c r="Z19" s="106">
        <f>ПГС!Z24</f>
        <v>0</v>
      </c>
      <c r="AA19" s="381">
        <f>ПГС!AA24:AC24</f>
        <v>0</v>
      </c>
      <c r="AB19" s="382"/>
      <c r="AC19" s="383"/>
      <c r="AD19" s="106">
        <f>ПГС!AD24</f>
        <v>0</v>
      </c>
      <c r="AE19" s="381">
        <f>ПГС!AE24:AG24</f>
        <v>0</v>
      </c>
      <c r="AF19" s="382"/>
      <c r="AG19" s="383"/>
      <c r="AH19" s="106">
        <f>ПГС!AH24</f>
        <v>0</v>
      </c>
      <c r="AI19" s="381">
        <f>ПГС!AI24:AK24</f>
        <v>0</v>
      </c>
      <c r="AJ19" s="382"/>
      <c r="AK19" s="383"/>
      <c r="AL19" s="106">
        <f>ПГС!AL24</f>
        <v>0</v>
      </c>
      <c r="AM19" s="381">
        <f>ПГС!AM24:AO24</f>
        <v>0</v>
      </c>
      <c r="AN19" s="382"/>
      <c r="AO19" s="383"/>
      <c r="AP19" s="106">
        <f>ПГС!AP24</f>
        <v>0</v>
      </c>
      <c r="AQ19" s="381">
        <f>ПГС!AQ24:AS24</f>
        <v>0</v>
      </c>
      <c r="AR19" s="382"/>
      <c r="AS19" s="383"/>
      <c r="AT19" s="106">
        <f>ПГС!BB24</f>
        <v>0</v>
      </c>
      <c r="AU19" s="381">
        <f>ПГС!AU24:AW24</f>
        <v>0</v>
      </c>
      <c r="AV19" s="382"/>
      <c r="AW19" s="383"/>
      <c r="AX19" s="106">
        <f>ПГС!BF24</f>
        <v>0</v>
      </c>
      <c r="AY19" s="106"/>
      <c r="AZ19" s="153"/>
      <c r="BA19" s="152"/>
    </row>
    <row r="20" spans="1:58" s="189" customFormat="1" ht="42.75" customHeight="1" thickBot="1" x14ac:dyDescent="0.35">
      <c r="A20" s="289"/>
      <c r="B20" s="290" t="s">
        <v>125</v>
      </c>
      <c r="C20" s="106"/>
      <c r="D20" s="153">
        <f>D15+D19</f>
        <v>40</v>
      </c>
      <c r="E20" s="272">
        <f t="shared" si="3"/>
        <v>1200</v>
      </c>
      <c r="F20" s="292"/>
      <c r="G20" s="293"/>
      <c r="H20" s="293"/>
      <c r="I20" s="293"/>
      <c r="J20" s="294"/>
      <c r="K20" s="378">
        <f>K15+K19</f>
        <v>72</v>
      </c>
      <c r="L20" s="379"/>
      <c r="M20" s="380"/>
      <c r="N20" s="153">
        <f>N15+N19</f>
        <v>20</v>
      </c>
      <c r="O20" s="378">
        <f>O15+O19</f>
        <v>54</v>
      </c>
      <c r="P20" s="379"/>
      <c r="Q20" s="380"/>
      <c r="R20" s="153">
        <f>R15+R19</f>
        <v>15</v>
      </c>
      <c r="S20" s="378">
        <f>S15+S19</f>
        <v>18</v>
      </c>
      <c r="T20" s="379"/>
      <c r="U20" s="380"/>
      <c r="V20" s="153">
        <f>V15+V19</f>
        <v>5</v>
      </c>
      <c r="W20" s="378">
        <f>W15+W19</f>
        <v>0</v>
      </c>
      <c r="X20" s="379"/>
      <c r="Y20" s="380"/>
      <c r="Z20" s="153">
        <f>Z15+Z19</f>
        <v>0</v>
      </c>
      <c r="AA20" s="378">
        <f>AA15+AA19</f>
        <v>0</v>
      </c>
      <c r="AB20" s="379"/>
      <c r="AC20" s="380"/>
      <c r="AD20" s="153">
        <f>AD15+AD19</f>
        <v>0</v>
      </c>
      <c r="AE20" s="378">
        <f>AE15+AE19</f>
        <v>0</v>
      </c>
      <c r="AF20" s="379"/>
      <c r="AG20" s="380"/>
      <c r="AH20" s="153">
        <f>AH15+AH19</f>
        <v>0</v>
      </c>
      <c r="AI20" s="378">
        <f>AI15+AI19</f>
        <v>0</v>
      </c>
      <c r="AJ20" s="379"/>
      <c r="AK20" s="380"/>
      <c r="AL20" s="153">
        <f>AL15+AL19</f>
        <v>0</v>
      </c>
      <c r="AM20" s="378">
        <f>AM15+AM19</f>
        <v>0</v>
      </c>
      <c r="AN20" s="379"/>
      <c r="AO20" s="380"/>
      <c r="AP20" s="153">
        <f>AP15+AP19</f>
        <v>0</v>
      </c>
      <c r="AQ20" s="378">
        <f>AQ15+AQ19</f>
        <v>0</v>
      </c>
      <c r="AR20" s="379"/>
      <c r="AS20" s="380"/>
      <c r="AT20" s="153">
        <f>AT15+AT19</f>
        <v>0</v>
      </c>
      <c r="AU20" s="378">
        <f>AU15+AU19</f>
        <v>0</v>
      </c>
      <c r="AV20" s="379"/>
      <c r="AW20" s="380"/>
      <c r="AX20" s="153">
        <f>AX15+AX19</f>
        <v>0</v>
      </c>
      <c r="AY20" s="153"/>
      <c r="AZ20" s="153"/>
      <c r="BA20" s="152"/>
    </row>
    <row r="21" spans="1:58" s="1" customFormat="1" ht="23.25" customHeight="1" thickBot="1" x14ac:dyDescent="0.35">
      <c r="A21" s="107" t="s">
        <v>126</v>
      </c>
      <c r="B21" s="401" t="s">
        <v>48</v>
      </c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2"/>
      <c r="AI21" s="402"/>
      <c r="AJ21" s="402"/>
      <c r="AK21" s="402"/>
      <c r="AL21" s="402"/>
      <c r="AM21" s="402"/>
      <c r="AN21" s="402"/>
      <c r="AO21" s="402"/>
      <c r="AP21" s="402"/>
      <c r="AQ21" s="402"/>
      <c r="AR21" s="402"/>
      <c r="AS21" s="402"/>
      <c r="AT21" s="402"/>
      <c r="AU21" s="402"/>
      <c r="AV21" s="402"/>
      <c r="AW21" s="402"/>
      <c r="AX21" s="402"/>
      <c r="AY21" s="402"/>
      <c r="AZ21" s="402"/>
      <c r="BA21" s="403"/>
    </row>
    <row r="22" spans="1:58" s="1" customFormat="1" ht="21.95" customHeight="1" thickBot="1" x14ac:dyDescent="0.35">
      <c r="A22" s="431" t="s">
        <v>173</v>
      </c>
      <c r="B22" s="405"/>
      <c r="C22" s="106"/>
      <c r="D22" s="264">
        <f>SUM(D23:D28)</f>
        <v>30</v>
      </c>
      <c r="E22" s="106">
        <f>D22*30</f>
        <v>900</v>
      </c>
      <c r="F22" s="106"/>
      <c r="G22" s="228"/>
      <c r="H22" s="106"/>
      <c r="I22" s="106"/>
      <c r="J22" s="106"/>
      <c r="K22" s="378">
        <f>SUM(K23:M28)</f>
        <v>0</v>
      </c>
      <c r="L22" s="379"/>
      <c r="M22" s="380"/>
      <c r="N22" s="152">
        <f>SUM(N23:N28)</f>
        <v>0</v>
      </c>
      <c r="O22" s="381">
        <f>SUM(O23:Q28)</f>
        <v>0</v>
      </c>
      <c r="P22" s="382"/>
      <c r="Q22" s="383"/>
      <c r="R22" s="106">
        <f>SUM(R23:R28)</f>
        <v>0</v>
      </c>
      <c r="S22" s="381">
        <f>SUM(S23:U28)</f>
        <v>54</v>
      </c>
      <c r="T22" s="382"/>
      <c r="U22" s="383"/>
      <c r="V22" s="106">
        <f>SUM(V23:V28)</f>
        <v>15</v>
      </c>
      <c r="W22" s="381">
        <f>SUM(W23:Y28)</f>
        <v>0</v>
      </c>
      <c r="X22" s="382"/>
      <c r="Y22" s="383"/>
      <c r="Z22" s="295">
        <f>SUM(Z23:Z28)</f>
        <v>0</v>
      </c>
      <c r="AA22" s="381">
        <f>SUM(AA23:AC28)</f>
        <v>32</v>
      </c>
      <c r="AB22" s="382"/>
      <c r="AC22" s="383"/>
      <c r="AD22" s="106">
        <f>SUM(AD23:AD28)</f>
        <v>10</v>
      </c>
      <c r="AE22" s="381">
        <f>SUM(AE23:AG28)</f>
        <v>16</v>
      </c>
      <c r="AF22" s="382"/>
      <c r="AG22" s="383"/>
      <c r="AH22" s="106">
        <f>SUM(AH23:AH28)</f>
        <v>5</v>
      </c>
      <c r="AI22" s="381">
        <f>SUM(AI23:AK28)</f>
        <v>0</v>
      </c>
      <c r="AJ22" s="382"/>
      <c r="AK22" s="383"/>
      <c r="AL22" s="106">
        <f>SUM(AL23:AL28)</f>
        <v>0</v>
      </c>
      <c r="AM22" s="381">
        <f>SUM(AM23:AO28)</f>
        <v>0</v>
      </c>
      <c r="AN22" s="382"/>
      <c r="AO22" s="383"/>
      <c r="AP22" s="106">
        <f>SUM(AP23:AP28)</f>
        <v>0</v>
      </c>
      <c r="AQ22" s="381">
        <f>SUM(AQ23:AS28)</f>
        <v>0</v>
      </c>
      <c r="AR22" s="382"/>
      <c r="AS22" s="383"/>
      <c r="AT22" s="106">
        <f>SUM(AT23:AT28)</f>
        <v>0</v>
      </c>
      <c r="AU22" s="381">
        <f>SUM(AU23:AW28)</f>
        <v>0</v>
      </c>
      <c r="AV22" s="382"/>
      <c r="AW22" s="383"/>
      <c r="AX22" s="106">
        <f>SUM(AX23:AX28)</f>
        <v>0</v>
      </c>
      <c r="AY22" s="106"/>
      <c r="AZ22" s="264"/>
      <c r="BA22" s="106"/>
    </row>
    <row r="23" spans="1:58" s="94" customFormat="1" ht="72.75" customHeight="1" x14ac:dyDescent="0.3">
      <c r="A23" s="128" t="s">
        <v>127</v>
      </c>
      <c r="B23" s="212" t="s">
        <v>272</v>
      </c>
      <c r="C23" s="213" t="s">
        <v>273</v>
      </c>
      <c r="D23" s="193">
        <v>5</v>
      </c>
      <c r="E23" s="274">
        <f t="shared" ref="E23:E28" si="4">D23*30</f>
        <v>150</v>
      </c>
      <c r="F23" s="274">
        <f t="shared" ref="F23:F28" si="5">G23+H23+I23</f>
        <v>18</v>
      </c>
      <c r="G23" s="132">
        <v>8</v>
      </c>
      <c r="H23" s="274"/>
      <c r="I23" s="132">
        <v>10</v>
      </c>
      <c r="J23" s="274">
        <f t="shared" ref="J23:J28" si="6">E23-F23</f>
        <v>132</v>
      </c>
      <c r="K23" s="124"/>
      <c r="L23" s="104"/>
      <c r="M23" s="125"/>
      <c r="N23" s="274"/>
      <c r="O23" s="124"/>
      <c r="P23" s="104"/>
      <c r="Q23" s="125"/>
      <c r="R23" s="296"/>
      <c r="S23" s="124">
        <v>8</v>
      </c>
      <c r="T23" s="104"/>
      <c r="U23" s="125">
        <v>10</v>
      </c>
      <c r="V23" s="274">
        <v>5</v>
      </c>
      <c r="W23" s="105"/>
      <c r="X23" s="104"/>
      <c r="Y23" s="123"/>
      <c r="Z23" s="296"/>
      <c r="AA23" s="124"/>
      <c r="AB23" s="104"/>
      <c r="AC23" s="125"/>
      <c r="AD23" s="274"/>
      <c r="AE23" s="126"/>
      <c r="AF23" s="104"/>
      <c r="AG23" s="125"/>
      <c r="AH23" s="274"/>
      <c r="AI23" s="126"/>
      <c r="AJ23" s="104"/>
      <c r="AK23" s="125"/>
      <c r="AL23" s="274"/>
      <c r="AM23" s="124"/>
      <c r="AN23" s="104"/>
      <c r="AO23" s="125"/>
      <c r="AP23" s="274"/>
      <c r="AQ23" s="126"/>
      <c r="AR23" s="104"/>
      <c r="AS23" s="125"/>
      <c r="AT23" s="274"/>
      <c r="AU23" s="124"/>
      <c r="AV23" s="104"/>
      <c r="AW23" s="125"/>
      <c r="AX23" s="274"/>
      <c r="AY23" s="276">
        <v>3</v>
      </c>
      <c r="AZ23" s="127"/>
      <c r="BA23" s="276"/>
    </row>
    <row r="24" spans="1:58" s="94" customFormat="1" ht="62.25" customHeight="1" x14ac:dyDescent="0.3">
      <c r="A24" s="128" t="s">
        <v>194</v>
      </c>
      <c r="B24" s="327" t="s">
        <v>274</v>
      </c>
      <c r="C24" s="161" t="s">
        <v>275</v>
      </c>
      <c r="D24" s="141">
        <v>5</v>
      </c>
      <c r="E24" s="274">
        <f t="shared" si="4"/>
        <v>150</v>
      </c>
      <c r="F24" s="274">
        <v>18</v>
      </c>
      <c r="G24" s="137">
        <v>8</v>
      </c>
      <c r="H24" s="136"/>
      <c r="I24" s="137">
        <v>10</v>
      </c>
      <c r="J24" s="274">
        <f t="shared" si="6"/>
        <v>132</v>
      </c>
      <c r="K24" s="138"/>
      <c r="L24" s="122"/>
      <c r="M24" s="134"/>
      <c r="N24" s="136"/>
      <c r="O24" s="138"/>
      <c r="P24" s="122"/>
      <c r="Q24" s="134"/>
      <c r="R24" s="297"/>
      <c r="S24" s="138">
        <v>8</v>
      </c>
      <c r="T24" s="122"/>
      <c r="U24" s="134">
        <v>10</v>
      </c>
      <c r="V24" s="136">
        <v>5</v>
      </c>
      <c r="W24" s="138"/>
      <c r="X24" s="122"/>
      <c r="Y24" s="134"/>
      <c r="Z24" s="136"/>
      <c r="AA24" s="138"/>
      <c r="AB24" s="122"/>
      <c r="AC24" s="134"/>
      <c r="AD24" s="136"/>
      <c r="AE24" s="133"/>
      <c r="AF24" s="122"/>
      <c r="AG24" s="134"/>
      <c r="AH24" s="136"/>
      <c r="AI24" s="133"/>
      <c r="AJ24" s="122"/>
      <c r="AK24" s="134"/>
      <c r="AL24" s="136"/>
      <c r="AM24" s="138"/>
      <c r="AN24" s="122"/>
      <c r="AO24" s="134"/>
      <c r="AP24" s="136"/>
      <c r="AQ24" s="133"/>
      <c r="AR24" s="122"/>
      <c r="AS24" s="134"/>
      <c r="AT24" s="136"/>
      <c r="AU24" s="138"/>
      <c r="AV24" s="122"/>
      <c r="AW24" s="134"/>
      <c r="AX24" s="136"/>
      <c r="AY24" s="136">
        <v>3</v>
      </c>
      <c r="AZ24" s="139"/>
      <c r="BA24" s="140"/>
    </row>
    <row r="25" spans="1:58" s="94" customFormat="1" ht="62.25" customHeight="1" x14ac:dyDescent="0.3">
      <c r="A25" s="128" t="s">
        <v>195</v>
      </c>
      <c r="B25" s="298" t="s">
        <v>276</v>
      </c>
      <c r="C25" s="161" t="s">
        <v>277</v>
      </c>
      <c r="D25" s="141">
        <v>5</v>
      </c>
      <c r="E25" s="274">
        <f t="shared" si="4"/>
        <v>150</v>
      </c>
      <c r="F25" s="274">
        <v>18</v>
      </c>
      <c r="G25" s="137">
        <v>8</v>
      </c>
      <c r="H25" s="136">
        <v>6</v>
      </c>
      <c r="I25" s="137">
        <v>4</v>
      </c>
      <c r="J25" s="274">
        <f t="shared" si="6"/>
        <v>132</v>
      </c>
      <c r="K25" s="138"/>
      <c r="L25" s="122"/>
      <c r="M25" s="134"/>
      <c r="N25" s="136"/>
      <c r="O25" s="138"/>
      <c r="P25" s="122"/>
      <c r="Q25" s="134"/>
      <c r="R25" s="297"/>
      <c r="S25" s="138">
        <v>8</v>
      </c>
      <c r="T25" s="122">
        <v>6</v>
      </c>
      <c r="U25" s="130">
        <v>4</v>
      </c>
      <c r="V25" s="140">
        <v>5</v>
      </c>
      <c r="W25" s="138"/>
      <c r="X25" s="122"/>
      <c r="Y25" s="130"/>
      <c r="Z25" s="140"/>
      <c r="AA25" s="138"/>
      <c r="AB25" s="122"/>
      <c r="AC25" s="134"/>
      <c r="AD25" s="136"/>
      <c r="AE25" s="133"/>
      <c r="AF25" s="122"/>
      <c r="AG25" s="134"/>
      <c r="AH25" s="136"/>
      <c r="AI25" s="133"/>
      <c r="AJ25" s="122"/>
      <c r="AK25" s="134"/>
      <c r="AL25" s="136"/>
      <c r="AM25" s="138"/>
      <c r="AN25" s="122"/>
      <c r="AO25" s="134"/>
      <c r="AP25" s="136"/>
      <c r="AQ25" s="133"/>
      <c r="AR25" s="122"/>
      <c r="AS25" s="134"/>
      <c r="AT25" s="136"/>
      <c r="AU25" s="138"/>
      <c r="AV25" s="122"/>
      <c r="AW25" s="134"/>
      <c r="AX25" s="136"/>
      <c r="AY25" s="136">
        <v>3</v>
      </c>
      <c r="AZ25" s="141"/>
      <c r="BA25" s="136"/>
    </row>
    <row r="26" spans="1:58" s="94" customFormat="1" ht="67.5" customHeight="1" x14ac:dyDescent="0.3">
      <c r="A26" s="128" t="s">
        <v>196</v>
      </c>
      <c r="B26" s="299" t="s">
        <v>278</v>
      </c>
      <c r="C26" s="161" t="s">
        <v>279</v>
      </c>
      <c r="D26" s="141">
        <v>5</v>
      </c>
      <c r="E26" s="274">
        <f t="shared" si="4"/>
        <v>150</v>
      </c>
      <c r="F26" s="274">
        <v>18</v>
      </c>
      <c r="G26" s="137">
        <v>8</v>
      </c>
      <c r="H26" s="136">
        <v>6</v>
      </c>
      <c r="I26" s="137">
        <v>4</v>
      </c>
      <c r="J26" s="274">
        <f t="shared" si="6"/>
        <v>132</v>
      </c>
      <c r="K26" s="138"/>
      <c r="L26" s="122"/>
      <c r="M26" s="134"/>
      <c r="N26" s="136"/>
      <c r="O26" s="138"/>
      <c r="P26" s="122"/>
      <c r="Q26" s="134"/>
      <c r="R26" s="297"/>
      <c r="S26" s="138"/>
      <c r="T26" s="122"/>
      <c r="U26" s="134"/>
      <c r="V26" s="136"/>
      <c r="W26" s="138"/>
      <c r="X26" s="205"/>
      <c r="Y26" s="134"/>
      <c r="Z26" s="140"/>
      <c r="AA26" s="138">
        <v>8</v>
      </c>
      <c r="AB26" s="122">
        <v>6</v>
      </c>
      <c r="AC26" s="134">
        <v>4</v>
      </c>
      <c r="AD26" s="136">
        <v>5</v>
      </c>
      <c r="AE26" s="133"/>
      <c r="AF26" s="122"/>
      <c r="AG26" s="134"/>
      <c r="AH26" s="136"/>
      <c r="AI26" s="133"/>
      <c r="AJ26" s="122"/>
      <c r="AK26" s="134"/>
      <c r="AL26" s="136"/>
      <c r="AM26" s="138"/>
      <c r="AN26" s="122"/>
      <c r="AO26" s="134"/>
      <c r="AP26" s="136"/>
      <c r="AQ26" s="133"/>
      <c r="AR26" s="122"/>
      <c r="AS26" s="134"/>
      <c r="AT26" s="136"/>
      <c r="AU26" s="138"/>
      <c r="AV26" s="122"/>
      <c r="AW26" s="134"/>
      <c r="AX26" s="136"/>
      <c r="AY26" s="274">
        <v>5</v>
      </c>
      <c r="AZ26" s="141"/>
      <c r="BA26" s="136"/>
    </row>
    <row r="27" spans="1:58" s="94" customFormat="1" ht="62.25" customHeight="1" x14ac:dyDescent="0.3">
      <c r="A27" s="128" t="s">
        <v>197</v>
      </c>
      <c r="B27" s="212" t="s">
        <v>198</v>
      </c>
      <c r="C27" s="161" t="s">
        <v>234</v>
      </c>
      <c r="D27" s="141">
        <v>5</v>
      </c>
      <c r="E27" s="274">
        <f t="shared" si="4"/>
        <v>150</v>
      </c>
      <c r="F27" s="274">
        <f t="shared" si="5"/>
        <v>16</v>
      </c>
      <c r="G27" s="132">
        <v>8</v>
      </c>
      <c r="H27" s="274"/>
      <c r="I27" s="132">
        <v>8</v>
      </c>
      <c r="J27" s="274">
        <f t="shared" si="6"/>
        <v>134</v>
      </c>
      <c r="K27" s="124"/>
      <c r="L27" s="104"/>
      <c r="M27" s="125"/>
      <c r="N27" s="274"/>
      <c r="O27" s="124"/>
      <c r="P27" s="104"/>
      <c r="Q27" s="125"/>
      <c r="R27" s="296"/>
      <c r="S27" s="124"/>
      <c r="T27" s="104"/>
      <c r="U27" s="125"/>
      <c r="V27" s="274"/>
      <c r="W27" s="124"/>
      <c r="X27" s="104"/>
      <c r="Y27" s="125"/>
      <c r="Z27" s="274"/>
      <c r="AA27" s="138"/>
      <c r="AB27" s="122"/>
      <c r="AC27" s="134"/>
      <c r="AD27" s="136"/>
      <c r="AE27" s="133">
        <v>8</v>
      </c>
      <c r="AF27" s="122"/>
      <c r="AG27" s="134">
        <v>8</v>
      </c>
      <c r="AH27" s="136">
        <v>5</v>
      </c>
      <c r="AI27" s="133"/>
      <c r="AJ27" s="122"/>
      <c r="AK27" s="134"/>
      <c r="AL27" s="136"/>
      <c r="AM27" s="138"/>
      <c r="AN27" s="122"/>
      <c r="AO27" s="134"/>
      <c r="AP27" s="136"/>
      <c r="AQ27" s="133"/>
      <c r="AR27" s="122"/>
      <c r="AS27" s="134"/>
      <c r="AT27" s="136"/>
      <c r="AU27" s="138"/>
      <c r="AV27" s="122"/>
      <c r="AW27" s="134"/>
      <c r="AX27" s="136"/>
      <c r="AY27" s="274">
        <v>6</v>
      </c>
      <c r="AZ27" s="141"/>
      <c r="BA27" s="136"/>
    </row>
    <row r="28" spans="1:58" s="94" customFormat="1" ht="62.25" customHeight="1" thickBot="1" x14ac:dyDescent="0.35">
      <c r="A28" s="128" t="s">
        <v>199</v>
      </c>
      <c r="B28" s="212" t="s">
        <v>201</v>
      </c>
      <c r="C28" s="161" t="s">
        <v>200</v>
      </c>
      <c r="D28" s="137">
        <v>5</v>
      </c>
      <c r="E28" s="274">
        <f t="shared" si="4"/>
        <v>150</v>
      </c>
      <c r="F28" s="274">
        <f t="shared" si="5"/>
        <v>14</v>
      </c>
      <c r="G28" s="137">
        <v>8</v>
      </c>
      <c r="H28" s="136"/>
      <c r="I28" s="137">
        <v>6</v>
      </c>
      <c r="J28" s="274">
        <f t="shared" si="6"/>
        <v>136</v>
      </c>
      <c r="K28" s="138"/>
      <c r="L28" s="122"/>
      <c r="M28" s="134"/>
      <c r="N28" s="136"/>
      <c r="O28" s="138"/>
      <c r="P28" s="122"/>
      <c r="Q28" s="134"/>
      <c r="R28" s="297"/>
      <c r="S28" s="138"/>
      <c r="T28" s="122"/>
      <c r="U28" s="134"/>
      <c r="V28" s="136"/>
      <c r="W28" s="138"/>
      <c r="X28" s="122"/>
      <c r="Y28" s="134"/>
      <c r="Z28" s="136"/>
      <c r="AA28" s="138">
        <v>8</v>
      </c>
      <c r="AB28" s="122"/>
      <c r="AC28" s="134">
        <v>6</v>
      </c>
      <c r="AD28" s="136">
        <v>5</v>
      </c>
      <c r="AE28" s="138"/>
      <c r="AF28" s="122"/>
      <c r="AG28" s="134"/>
      <c r="AH28" s="136"/>
      <c r="AI28" s="133"/>
      <c r="AJ28" s="122"/>
      <c r="AK28" s="134"/>
      <c r="AL28" s="136"/>
      <c r="AM28" s="138"/>
      <c r="AN28" s="122"/>
      <c r="AO28" s="134"/>
      <c r="AP28" s="136"/>
      <c r="AQ28" s="133"/>
      <c r="AR28" s="122"/>
      <c r="AS28" s="134"/>
      <c r="AT28" s="136"/>
      <c r="AU28" s="138"/>
      <c r="AV28" s="122"/>
      <c r="AW28" s="134"/>
      <c r="AX28" s="136"/>
      <c r="AY28" s="274">
        <v>5</v>
      </c>
      <c r="AZ28" s="141"/>
      <c r="BA28" s="136"/>
    </row>
    <row r="29" spans="1:58" s="154" customFormat="1" ht="47.25" customHeight="1" thickBot="1" x14ac:dyDescent="0.35">
      <c r="A29" s="431" t="s">
        <v>106</v>
      </c>
      <c r="B29" s="405"/>
      <c r="C29" s="151"/>
      <c r="D29" s="106">
        <f>1*ПГС!D36</f>
        <v>115</v>
      </c>
      <c r="E29" s="106">
        <f>1*ПГС!E36</f>
        <v>3150</v>
      </c>
      <c r="F29" s="106"/>
      <c r="G29" s="106"/>
      <c r="H29" s="106"/>
      <c r="I29" s="106"/>
      <c r="J29" s="106"/>
      <c r="K29" s="381">
        <f>1*ПГС!K36:M36</f>
        <v>0</v>
      </c>
      <c r="L29" s="382"/>
      <c r="M29" s="383"/>
      <c r="N29" s="106">
        <f>1*ПГС!N36</f>
        <v>0</v>
      </c>
      <c r="O29" s="381">
        <f>1*ПГС!O36:Q36</f>
        <v>0</v>
      </c>
      <c r="P29" s="382"/>
      <c r="Q29" s="383"/>
      <c r="R29" s="295">
        <f>1*ПГС!R36</f>
        <v>0</v>
      </c>
      <c r="S29" s="381">
        <f>1*ПГС!S36:U36</f>
        <v>0</v>
      </c>
      <c r="T29" s="382"/>
      <c r="U29" s="383"/>
      <c r="V29" s="106">
        <f>1*ПГС!V36</f>
        <v>0</v>
      </c>
      <c r="W29" s="381">
        <f>1*ПГС!W36:Y36</f>
        <v>72</v>
      </c>
      <c r="X29" s="382"/>
      <c r="Y29" s="383"/>
      <c r="Z29" s="106">
        <f>1*ПГС!Z36</f>
        <v>20</v>
      </c>
      <c r="AA29" s="381">
        <f>1*ПГС!AA36:AC36</f>
        <v>54</v>
      </c>
      <c r="AB29" s="382"/>
      <c r="AC29" s="383"/>
      <c r="AD29" s="106">
        <f>1*ПГС!AD36</f>
        <v>15</v>
      </c>
      <c r="AE29" s="381">
        <f>1*ПГС!AE36:AG36</f>
        <v>72</v>
      </c>
      <c r="AF29" s="382"/>
      <c r="AG29" s="383"/>
      <c r="AH29" s="106">
        <f>1*ПГС!AH36</f>
        <v>20</v>
      </c>
      <c r="AI29" s="381">
        <f>1*ПГС!AI36:AK36</f>
        <v>90</v>
      </c>
      <c r="AJ29" s="382"/>
      <c r="AK29" s="383"/>
      <c r="AL29" s="106">
        <f>1*ПГС!AL36</f>
        <v>25</v>
      </c>
      <c r="AM29" s="381">
        <f>1*ПГС!AM36:AO36</f>
        <v>90</v>
      </c>
      <c r="AN29" s="382"/>
      <c r="AO29" s="383"/>
      <c r="AP29" s="106">
        <f>1*ПГС!AP36</f>
        <v>25</v>
      </c>
      <c r="AQ29" s="381">
        <f>1*ПГС!AQ36:AS36</f>
        <v>0</v>
      </c>
      <c r="AR29" s="382"/>
      <c r="AS29" s="383"/>
      <c r="AT29" s="106">
        <f>1*ПГС!AT36</f>
        <v>10</v>
      </c>
      <c r="AU29" s="381">
        <f>1*ПГС!AU36:AW36</f>
        <v>0</v>
      </c>
      <c r="AV29" s="382"/>
      <c r="AW29" s="383"/>
      <c r="AX29" s="106">
        <f>1*ПГС!AX36</f>
        <v>0</v>
      </c>
      <c r="AY29" s="106"/>
      <c r="AZ29" s="153"/>
      <c r="BA29" s="152"/>
      <c r="BB29" s="455"/>
      <c r="BC29" s="456"/>
      <c r="BD29" s="456"/>
      <c r="BE29" s="456"/>
      <c r="BF29" s="456"/>
    </row>
    <row r="30" spans="1:58" s="189" customFormat="1" ht="45.75" customHeight="1" thickBot="1" x14ac:dyDescent="0.35">
      <c r="A30" s="289"/>
      <c r="B30" s="338" t="s">
        <v>128</v>
      </c>
      <c r="C30" s="106"/>
      <c r="D30" s="153">
        <f>D29+D22</f>
        <v>145</v>
      </c>
      <c r="E30" s="106">
        <f>D30*30</f>
        <v>4350</v>
      </c>
      <c r="F30" s="152"/>
      <c r="G30" s="152"/>
      <c r="H30" s="152"/>
      <c r="I30" s="152"/>
      <c r="J30" s="152"/>
      <c r="K30" s="378">
        <f>SUM(K23:M29)</f>
        <v>0</v>
      </c>
      <c r="L30" s="379"/>
      <c r="M30" s="380"/>
      <c r="N30" s="153">
        <f>SUM(N23:N29)</f>
        <v>0</v>
      </c>
      <c r="O30" s="378">
        <f>SUM(O23:Q29)</f>
        <v>0</v>
      </c>
      <c r="P30" s="379"/>
      <c r="Q30" s="380"/>
      <c r="R30" s="292">
        <f>SUM(R23:R29)</f>
        <v>0</v>
      </c>
      <c r="S30" s="378">
        <f>SUM(S23:U29)</f>
        <v>54</v>
      </c>
      <c r="T30" s="379"/>
      <c r="U30" s="380"/>
      <c r="V30" s="153">
        <f>SUM(V23:V29)</f>
        <v>15</v>
      </c>
      <c r="W30" s="378">
        <f>SUM(W23:Y29)</f>
        <v>72</v>
      </c>
      <c r="X30" s="379"/>
      <c r="Y30" s="380"/>
      <c r="Z30" s="292">
        <f>SUM(Z23:Z29)</f>
        <v>20</v>
      </c>
      <c r="AA30" s="378">
        <f>SUM(AA23:AC29)</f>
        <v>86</v>
      </c>
      <c r="AB30" s="379"/>
      <c r="AC30" s="380"/>
      <c r="AD30" s="153">
        <f>SUM(AD23:AD29)</f>
        <v>25</v>
      </c>
      <c r="AE30" s="378">
        <f>SUM(AE23:AG29)</f>
        <v>88</v>
      </c>
      <c r="AF30" s="379"/>
      <c r="AG30" s="380"/>
      <c r="AH30" s="153">
        <f>SUM(AH23:AH29)</f>
        <v>25</v>
      </c>
      <c r="AI30" s="378">
        <f>SUM(AI23:AK29)</f>
        <v>90</v>
      </c>
      <c r="AJ30" s="379"/>
      <c r="AK30" s="380"/>
      <c r="AL30" s="153">
        <f>SUM(AL23:AL29)</f>
        <v>25</v>
      </c>
      <c r="AM30" s="378">
        <f>SUM(AM23:AO29)</f>
        <v>90</v>
      </c>
      <c r="AN30" s="379"/>
      <c r="AO30" s="380"/>
      <c r="AP30" s="153">
        <f>SUM(AP23:AP29)</f>
        <v>25</v>
      </c>
      <c r="AQ30" s="378">
        <f>SUM(AQ23:AS29)</f>
        <v>0</v>
      </c>
      <c r="AR30" s="379"/>
      <c r="AS30" s="380"/>
      <c r="AT30" s="153">
        <f>SUM(AT23:AT29)</f>
        <v>10</v>
      </c>
      <c r="AU30" s="378">
        <f>SUM(AU23:AW29)</f>
        <v>0</v>
      </c>
      <c r="AV30" s="379"/>
      <c r="AW30" s="380"/>
      <c r="AX30" s="153">
        <f>SUM(AX23:AX29)</f>
        <v>0</v>
      </c>
      <c r="AY30" s="153"/>
      <c r="AZ30" s="153"/>
      <c r="BA30" s="152"/>
      <c r="BB30" s="455"/>
      <c r="BC30" s="456"/>
      <c r="BD30" s="456"/>
      <c r="BE30" s="456"/>
      <c r="BF30" s="456"/>
    </row>
    <row r="31" spans="1:58" s="154" customFormat="1" ht="39.75" customHeight="1" x14ac:dyDescent="0.3">
      <c r="A31" s="111" t="s">
        <v>129</v>
      </c>
      <c r="B31" s="337" t="s">
        <v>217</v>
      </c>
      <c r="C31" s="161"/>
      <c r="D31" s="140">
        <v>15</v>
      </c>
      <c r="E31" s="141">
        <f>D31*30</f>
        <v>450</v>
      </c>
      <c r="F31" s="136"/>
      <c r="G31" s="137"/>
      <c r="H31" s="136"/>
      <c r="I31" s="137"/>
      <c r="J31" s="136"/>
      <c r="K31" s="204"/>
      <c r="L31" s="122"/>
      <c r="M31" s="217"/>
      <c r="N31" s="300"/>
      <c r="O31" s="204"/>
      <c r="P31" s="122"/>
      <c r="Q31" s="217"/>
      <c r="R31" s="301"/>
      <c r="S31" s="204"/>
      <c r="T31" s="122"/>
      <c r="U31" s="217"/>
      <c r="V31" s="140"/>
      <c r="W31" s="204"/>
      <c r="X31" s="122"/>
      <c r="Y31" s="217"/>
      <c r="Z31" s="140"/>
      <c r="AA31" s="204"/>
      <c r="AB31" s="122"/>
      <c r="AC31" s="217"/>
      <c r="AD31" s="136"/>
      <c r="AE31" s="204"/>
      <c r="AF31" s="122"/>
      <c r="AG31" s="217"/>
      <c r="AH31" s="136"/>
      <c r="AI31" s="204"/>
      <c r="AJ31" s="122"/>
      <c r="AK31" s="217"/>
      <c r="AL31" s="136"/>
      <c r="AM31" s="204"/>
      <c r="AN31" s="122"/>
      <c r="AO31" s="217"/>
      <c r="AP31" s="136"/>
      <c r="AQ31" s="204"/>
      <c r="AR31" s="122"/>
      <c r="AS31" s="217"/>
      <c r="AT31" s="136"/>
      <c r="AU31" s="204"/>
      <c r="AV31" s="122"/>
      <c r="AW31" s="217"/>
      <c r="AX31" s="136">
        <v>15</v>
      </c>
      <c r="AY31" s="136"/>
      <c r="AZ31" s="141"/>
      <c r="BA31" s="136"/>
      <c r="BB31" s="457"/>
      <c r="BC31" s="458"/>
      <c r="BD31" s="458"/>
      <c r="BE31" s="458"/>
      <c r="BF31" s="458"/>
    </row>
    <row r="32" spans="1:58" s="154" customFormat="1" ht="81" customHeight="1" thickBot="1" x14ac:dyDescent="0.35">
      <c r="A32" s="218" t="s">
        <v>130</v>
      </c>
      <c r="B32" s="336" t="s">
        <v>140</v>
      </c>
      <c r="C32" s="161"/>
      <c r="D32" s="214">
        <v>15</v>
      </c>
      <c r="E32" s="141">
        <f>D32*30</f>
        <v>450</v>
      </c>
      <c r="F32" s="214"/>
      <c r="G32" s="273"/>
      <c r="H32" s="214"/>
      <c r="I32" s="273"/>
      <c r="J32" s="214"/>
      <c r="K32" s="219"/>
      <c r="L32" s="146"/>
      <c r="M32" s="220"/>
      <c r="N32" s="302"/>
      <c r="O32" s="219"/>
      <c r="P32" s="146" t="s">
        <v>1</v>
      </c>
      <c r="Q32" s="220"/>
      <c r="R32" s="303"/>
      <c r="S32" s="219"/>
      <c r="T32" s="146"/>
      <c r="U32" s="220"/>
      <c r="V32" s="277"/>
      <c r="W32" s="219"/>
      <c r="X32" s="146"/>
      <c r="Y32" s="220"/>
      <c r="Z32" s="277"/>
      <c r="AA32" s="219"/>
      <c r="AB32" s="146"/>
      <c r="AC32" s="220"/>
      <c r="AD32" s="214"/>
      <c r="AE32" s="219"/>
      <c r="AF32" s="146"/>
      <c r="AG32" s="220"/>
      <c r="AH32" s="214"/>
      <c r="AI32" s="219"/>
      <c r="AJ32" s="146"/>
      <c r="AK32" s="220"/>
      <c r="AL32" s="214"/>
      <c r="AM32" s="219"/>
      <c r="AN32" s="146"/>
      <c r="AO32" s="220"/>
      <c r="AP32" s="214"/>
      <c r="AQ32" s="219"/>
      <c r="AR32" s="146"/>
      <c r="AS32" s="220"/>
      <c r="AT32" s="214"/>
      <c r="AU32" s="219"/>
      <c r="AV32" s="146"/>
      <c r="AW32" s="220"/>
      <c r="AX32" s="214">
        <v>15</v>
      </c>
      <c r="AY32" s="214"/>
      <c r="AZ32" s="201"/>
      <c r="BA32" s="214"/>
      <c r="BB32" s="457"/>
      <c r="BC32" s="458"/>
      <c r="BD32" s="458"/>
      <c r="BE32" s="458"/>
      <c r="BF32" s="458"/>
    </row>
    <row r="33" spans="1:58" s="3" customFormat="1" ht="42.75" customHeight="1" thickBot="1" x14ac:dyDescent="0.35">
      <c r="A33" s="436" t="s">
        <v>218</v>
      </c>
      <c r="B33" s="437"/>
      <c r="C33" s="221"/>
      <c r="D33" s="222">
        <f t="shared" ref="D33:J33" si="7">D30+D20+D13</f>
        <v>210</v>
      </c>
      <c r="E33" s="223">
        <f t="shared" si="7"/>
        <v>6300</v>
      </c>
      <c r="F33" s="224">
        <f t="shared" si="7"/>
        <v>40</v>
      </c>
      <c r="G33" s="223">
        <f t="shared" si="7"/>
        <v>32</v>
      </c>
      <c r="H33" s="224">
        <f t="shared" si="7"/>
        <v>0</v>
      </c>
      <c r="I33" s="223">
        <f t="shared" si="7"/>
        <v>8</v>
      </c>
      <c r="J33" s="224">
        <f t="shared" si="7"/>
        <v>350</v>
      </c>
      <c r="K33" s="225"/>
      <c r="L33" s="226"/>
      <c r="M33" s="227"/>
      <c r="N33" s="260"/>
      <c r="O33" s="225"/>
      <c r="P33" s="226"/>
      <c r="Q33" s="227"/>
      <c r="R33" s="260"/>
      <c r="S33" s="225"/>
      <c r="T33" s="226"/>
      <c r="U33" s="227"/>
      <c r="V33" s="260"/>
      <c r="W33" s="225"/>
      <c r="X33" s="226"/>
      <c r="Y33" s="227"/>
      <c r="Z33" s="260"/>
      <c r="AA33" s="225"/>
      <c r="AB33" s="226"/>
      <c r="AC33" s="227"/>
      <c r="AD33" s="260"/>
      <c r="AE33" s="225"/>
      <c r="AF33" s="226"/>
      <c r="AG33" s="227"/>
      <c r="AH33" s="260"/>
      <c r="AI33" s="225"/>
      <c r="AJ33" s="226"/>
      <c r="AK33" s="227"/>
      <c r="AL33" s="260"/>
      <c r="AM33" s="225"/>
      <c r="AN33" s="226"/>
      <c r="AO33" s="227"/>
      <c r="AP33" s="260"/>
      <c r="AQ33" s="225"/>
      <c r="AR33" s="226"/>
      <c r="AS33" s="227"/>
      <c r="AT33" s="260"/>
      <c r="AU33" s="225"/>
      <c r="AV33" s="226"/>
      <c r="AW33" s="227"/>
      <c r="AX33" s="260"/>
      <c r="AY33" s="222"/>
      <c r="AZ33" s="228"/>
      <c r="BA33" s="106"/>
    </row>
    <row r="34" spans="1:58" s="3" customFormat="1" ht="73.5" customHeight="1" thickBot="1" x14ac:dyDescent="0.35">
      <c r="A34" s="438" t="s">
        <v>221</v>
      </c>
      <c r="B34" s="439"/>
      <c r="C34" s="221"/>
      <c r="D34" s="224">
        <f>N34+R34+V34+Z34+AD34+AH34+AL34+AP34+AT34+AX34</f>
        <v>240</v>
      </c>
      <c r="E34" s="222">
        <f t="shared" ref="E34:J34" si="8">E32+E31+E30+E20+E13</f>
        <v>7200</v>
      </c>
      <c r="F34" s="224">
        <f t="shared" si="8"/>
        <v>40</v>
      </c>
      <c r="G34" s="222">
        <f t="shared" si="8"/>
        <v>32</v>
      </c>
      <c r="H34" s="222">
        <f t="shared" si="8"/>
        <v>0</v>
      </c>
      <c r="I34" s="222">
        <f t="shared" si="8"/>
        <v>8</v>
      </c>
      <c r="J34" s="224">
        <f t="shared" si="8"/>
        <v>350</v>
      </c>
      <c r="K34" s="384">
        <f>K30+K20+K13</f>
        <v>88</v>
      </c>
      <c r="L34" s="379"/>
      <c r="M34" s="380"/>
      <c r="N34" s="294">
        <f>N32+N31+N30+N20+N13</f>
        <v>25</v>
      </c>
      <c r="O34" s="384">
        <f>O30+O20+O13</f>
        <v>60</v>
      </c>
      <c r="P34" s="379"/>
      <c r="Q34" s="380"/>
      <c r="R34" s="260">
        <f>R32+R31+R30+R20+R13</f>
        <v>25</v>
      </c>
      <c r="S34" s="384">
        <f>S30+S20+S13</f>
        <v>88</v>
      </c>
      <c r="T34" s="379"/>
      <c r="U34" s="380"/>
      <c r="V34" s="260">
        <f>V32+V31+V30+V20+V13</f>
        <v>25</v>
      </c>
      <c r="W34" s="384">
        <f>W30+W20+W13</f>
        <v>84</v>
      </c>
      <c r="X34" s="379"/>
      <c r="Y34" s="380"/>
      <c r="Z34" s="294">
        <f>Z32+Z31+Z30+Z20+Z13</f>
        <v>25</v>
      </c>
      <c r="AA34" s="384">
        <f>AA30+AA20+AA13</f>
        <v>86</v>
      </c>
      <c r="AB34" s="379"/>
      <c r="AC34" s="380"/>
      <c r="AD34" s="260">
        <f>AD32+AD31+AD30+AD20+AD13</f>
        <v>25</v>
      </c>
      <c r="AE34" s="384">
        <f>AE30+AE20+AE13</f>
        <v>88</v>
      </c>
      <c r="AF34" s="379"/>
      <c r="AG34" s="380"/>
      <c r="AH34" s="260">
        <f>AH32+AH31+AH30+AH20+AH13</f>
        <v>25</v>
      </c>
      <c r="AI34" s="384">
        <f>AI30+AI20+AI13</f>
        <v>90</v>
      </c>
      <c r="AJ34" s="379"/>
      <c r="AK34" s="380"/>
      <c r="AL34" s="260">
        <f>AL32+AL31+AL30+AL20+AL13</f>
        <v>25</v>
      </c>
      <c r="AM34" s="384">
        <f>AM30+AM20+AM13</f>
        <v>90</v>
      </c>
      <c r="AN34" s="379"/>
      <c r="AO34" s="380"/>
      <c r="AP34" s="260">
        <f>AP32+AP31+AP30+AP20+AP13</f>
        <v>25</v>
      </c>
      <c r="AQ34" s="384">
        <f>AQ30+AQ20+AQ13</f>
        <v>0</v>
      </c>
      <c r="AR34" s="379"/>
      <c r="AS34" s="380"/>
      <c r="AT34" s="260">
        <f>AT32+AT31+AT30+AT20+AT13</f>
        <v>10</v>
      </c>
      <c r="AU34" s="384">
        <f>AU30+AU20+AU13</f>
        <v>0</v>
      </c>
      <c r="AV34" s="379"/>
      <c r="AW34" s="380"/>
      <c r="AX34" s="260">
        <f>AX32+AX31+AX30+AX20+AX13</f>
        <v>30</v>
      </c>
      <c r="AY34" s="222"/>
      <c r="AZ34" s="228"/>
      <c r="BA34" s="106"/>
      <c r="BB34" s="459"/>
      <c r="BC34" s="459"/>
      <c r="BD34" s="459"/>
      <c r="BE34" s="459"/>
      <c r="BF34" s="459"/>
    </row>
    <row r="35" spans="1:58" s="3" customFormat="1" ht="19.5" customHeight="1" thickBot="1" x14ac:dyDescent="0.35">
      <c r="A35" s="244" t="s">
        <v>36</v>
      </c>
      <c r="B35" s="245" t="s">
        <v>108</v>
      </c>
      <c r="C35" s="246" t="s">
        <v>36</v>
      </c>
      <c r="D35" s="246"/>
      <c r="E35" s="246"/>
      <c r="F35" s="247"/>
      <c r="G35" s="247"/>
      <c r="H35" s="247"/>
      <c r="I35" s="247"/>
      <c r="J35" s="248"/>
      <c r="K35" s="398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400"/>
      <c r="BB35" s="459"/>
      <c r="BC35" s="459"/>
      <c r="BD35" s="459"/>
      <c r="BE35" s="459"/>
      <c r="BF35" s="459"/>
    </row>
    <row r="36" spans="1:58" s="94" customFormat="1" ht="49.5" customHeight="1" thickBot="1" x14ac:dyDescent="0.35">
      <c r="A36" s="304"/>
      <c r="B36" s="305" t="s">
        <v>239</v>
      </c>
      <c r="C36" s="159" t="s">
        <v>42</v>
      </c>
      <c r="D36" s="249">
        <v>15</v>
      </c>
      <c r="E36" s="157">
        <f>D36*30</f>
        <v>450</v>
      </c>
      <c r="F36" s="157">
        <f t="shared" ref="F36" si="9">G36+H36+I36</f>
        <v>192</v>
      </c>
      <c r="G36" s="250"/>
      <c r="H36" s="157"/>
      <c r="I36" s="250">
        <v>192</v>
      </c>
      <c r="J36" s="157">
        <f t="shared" ref="J36" si="10">E36-F36</f>
        <v>258</v>
      </c>
      <c r="K36" s="251"/>
      <c r="L36" s="252"/>
      <c r="M36" s="253"/>
      <c r="N36" s="160"/>
      <c r="O36" s="254"/>
      <c r="P36" s="252"/>
      <c r="Q36" s="253"/>
      <c r="R36" s="160"/>
      <c r="S36" s="255"/>
      <c r="T36" s="252"/>
      <c r="U36" s="256">
        <v>4</v>
      </c>
      <c r="V36" s="160">
        <v>5</v>
      </c>
      <c r="W36" s="255"/>
      <c r="X36" s="252"/>
      <c r="Y36" s="256">
        <v>4</v>
      </c>
      <c r="Z36" s="160">
        <v>5</v>
      </c>
      <c r="AA36" s="255"/>
      <c r="AB36" s="252"/>
      <c r="AC36" s="256">
        <v>4</v>
      </c>
      <c r="AD36" s="160">
        <v>5</v>
      </c>
      <c r="AE36" s="254"/>
      <c r="AF36" s="252"/>
      <c r="AG36" s="257"/>
      <c r="AH36" s="160"/>
      <c r="AI36" s="254"/>
      <c r="AJ36" s="252"/>
      <c r="AK36" s="256"/>
      <c r="AL36" s="160"/>
      <c r="AM36" s="255"/>
      <c r="AN36" s="258"/>
      <c r="AO36" s="256"/>
      <c r="AP36" s="157"/>
      <c r="AQ36" s="254"/>
      <c r="AR36" s="252"/>
      <c r="AS36" s="256"/>
      <c r="AT36" s="160"/>
      <c r="AU36" s="255"/>
      <c r="AV36" s="258"/>
      <c r="AW36" s="256"/>
      <c r="AX36" s="157"/>
      <c r="AY36" s="160" t="s">
        <v>182</v>
      </c>
      <c r="AZ36" s="249"/>
      <c r="BA36" s="160"/>
      <c r="BB36" s="459"/>
      <c r="BC36" s="459"/>
      <c r="BD36" s="459"/>
      <c r="BE36" s="459"/>
      <c r="BF36" s="459"/>
    </row>
    <row r="37" spans="1:58" s="94" customFormat="1" ht="19.5" customHeight="1" thickBot="1" x14ac:dyDescent="0.35">
      <c r="A37" s="89"/>
      <c r="AM37" s="90"/>
      <c r="AO37" s="90"/>
      <c r="AU37" s="90"/>
      <c r="AW37" s="90"/>
      <c r="BB37" s="459"/>
      <c r="BC37" s="459"/>
      <c r="BD37" s="459"/>
      <c r="BE37" s="459"/>
      <c r="BF37" s="459"/>
    </row>
    <row r="38" spans="1:58" s="2" customFormat="1" ht="72" customHeight="1" thickBot="1" x14ac:dyDescent="0.35">
      <c r="A38" s="266" t="s">
        <v>137</v>
      </c>
      <c r="B38" s="91" t="s">
        <v>110</v>
      </c>
      <c r="C38" s="91" t="s">
        <v>49</v>
      </c>
      <c r="D38" s="440" t="s">
        <v>219</v>
      </c>
      <c r="E38" s="441"/>
      <c r="F38" s="442" t="s">
        <v>135</v>
      </c>
      <c r="G38" s="442"/>
      <c r="H38" s="441"/>
      <c r="J38" s="91" t="s">
        <v>138</v>
      </c>
      <c r="K38" s="440" t="s">
        <v>111</v>
      </c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/>
      <c r="AB38" s="442"/>
      <c r="AC38" s="442"/>
      <c r="AD38" s="442"/>
      <c r="AE38" s="442"/>
      <c r="AF38" s="442"/>
      <c r="AG38" s="442"/>
      <c r="AH38" s="442"/>
      <c r="AI38" s="442"/>
      <c r="AJ38" s="442"/>
      <c r="AK38" s="441"/>
      <c r="AL38" s="433" t="s">
        <v>49</v>
      </c>
      <c r="AM38" s="435"/>
      <c r="AN38" s="433" t="s">
        <v>220</v>
      </c>
      <c r="AO38" s="434"/>
      <c r="AP38" s="435"/>
      <c r="AQ38" s="440" t="s">
        <v>136</v>
      </c>
      <c r="AR38" s="442"/>
      <c r="AS38" s="442"/>
      <c r="AT38" s="442"/>
      <c r="AU38" s="441"/>
      <c r="AV38" s="376"/>
      <c r="AW38" s="376"/>
      <c r="AX38" s="376"/>
      <c r="AY38" s="376"/>
      <c r="AZ38" s="376"/>
      <c r="BA38" s="376"/>
      <c r="BB38" s="459"/>
      <c r="BC38" s="459"/>
      <c r="BD38" s="459"/>
      <c r="BE38" s="459"/>
      <c r="BF38" s="459"/>
    </row>
    <row r="39" spans="1:58" s="94" customFormat="1" ht="88.5" customHeight="1" thickBot="1" x14ac:dyDescent="0.35">
      <c r="A39" s="263">
        <v>1</v>
      </c>
      <c r="B39" s="97" t="s">
        <v>168</v>
      </c>
      <c r="C39" s="103">
        <v>10</v>
      </c>
      <c r="D39" s="445">
        <v>15</v>
      </c>
      <c r="E39" s="447"/>
      <c r="F39" s="445">
        <v>10</v>
      </c>
      <c r="G39" s="446"/>
      <c r="H39" s="447"/>
      <c r="J39" s="92">
        <v>1</v>
      </c>
      <c r="K39" s="448" t="s">
        <v>270</v>
      </c>
      <c r="L39" s="449"/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49"/>
      <c r="AG39" s="449"/>
      <c r="AH39" s="449"/>
      <c r="AI39" s="449"/>
      <c r="AJ39" s="449"/>
      <c r="AK39" s="450"/>
      <c r="AL39" s="453">
        <v>3</v>
      </c>
      <c r="AM39" s="454"/>
      <c r="AN39" s="453"/>
      <c r="AO39" s="460"/>
      <c r="AP39" s="454"/>
      <c r="AQ39" s="453">
        <v>1</v>
      </c>
      <c r="AR39" s="460"/>
      <c r="AS39" s="460"/>
      <c r="AT39" s="460"/>
      <c r="AU39" s="454"/>
      <c r="AV39" s="377"/>
      <c r="AW39" s="377"/>
      <c r="AX39" s="377"/>
      <c r="AY39" s="377"/>
      <c r="AZ39" s="377"/>
      <c r="BA39" s="377"/>
    </row>
    <row r="40" spans="1:58" s="94" customFormat="1" ht="54" customHeight="1" thickBot="1" x14ac:dyDescent="0.35">
      <c r="A40" s="262"/>
      <c r="B40" s="306"/>
      <c r="C40" s="262"/>
      <c r="D40" s="377"/>
      <c r="E40" s="377"/>
      <c r="F40" s="377"/>
      <c r="G40" s="377"/>
      <c r="H40" s="377"/>
      <c r="J40" s="92">
        <v>2</v>
      </c>
      <c r="K40" s="448" t="s">
        <v>169</v>
      </c>
      <c r="L40" s="449"/>
      <c r="M40" s="449"/>
      <c r="N40" s="449"/>
      <c r="O40" s="449"/>
      <c r="P40" s="449"/>
      <c r="Q40" s="449"/>
      <c r="R40" s="449"/>
      <c r="S40" s="449"/>
      <c r="T40" s="449"/>
      <c r="U40" s="449"/>
      <c r="V40" s="449"/>
      <c r="W40" s="449"/>
      <c r="X40" s="449"/>
      <c r="Y40" s="449"/>
      <c r="Z40" s="449"/>
      <c r="AA40" s="449"/>
      <c r="AB40" s="449"/>
      <c r="AC40" s="449"/>
      <c r="AD40" s="449"/>
      <c r="AE40" s="449"/>
      <c r="AF40" s="449"/>
      <c r="AG40" s="449"/>
      <c r="AH40" s="449"/>
      <c r="AI40" s="449"/>
      <c r="AJ40" s="449"/>
      <c r="AK40" s="450"/>
      <c r="AL40" s="453">
        <v>10</v>
      </c>
      <c r="AM40" s="454"/>
      <c r="AN40" s="453">
        <v>15</v>
      </c>
      <c r="AO40" s="460"/>
      <c r="AP40" s="454"/>
      <c r="AQ40" s="453">
        <v>13</v>
      </c>
      <c r="AR40" s="460"/>
      <c r="AS40" s="460"/>
      <c r="AT40" s="460"/>
      <c r="AU40" s="454"/>
      <c r="AV40" s="377"/>
      <c r="AW40" s="377"/>
      <c r="AX40" s="377"/>
      <c r="AY40" s="377"/>
      <c r="AZ40" s="377"/>
      <c r="BA40" s="377"/>
    </row>
    <row r="41" spans="1:58" s="94" customFormat="1" ht="19.5" customHeight="1" x14ac:dyDescent="0.3">
      <c r="A41" s="444" t="s">
        <v>97</v>
      </c>
      <c r="B41" s="444"/>
      <c r="C41" s="444"/>
      <c r="D41" s="444"/>
      <c r="E41" s="444"/>
      <c r="F41" s="444"/>
      <c r="J41" s="377"/>
      <c r="K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452"/>
      <c r="Y41" s="452"/>
      <c r="Z41" s="452"/>
      <c r="AA41" s="452"/>
      <c r="AB41" s="452"/>
      <c r="AC41" s="452"/>
      <c r="AD41" s="452"/>
      <c r="AE41" s="452"/>
      <c r="AF41" s="452"/>
      <c r="AG41" s="452"/>
      <c r="AH41" s="452"/>
      <c r="AI41" s="452"/>
      <c r="AJ41" s="452"/>
      <c r="AK41" s="452"/>
      <c r="AL41" s="377"/>
      <c r="AM41" s="377"/>
      <c r="AN41" s="377"/>
      <c r="AO41" s="377"/>
      <c r="AP41" s="377"/>
      <c r="AQ41" s="262"/>
      <c r="AR41" s="262"/>
      <c r="AS41" s="262"/>
      <c r="AT41" s="377"/>
      <c r="AU41" s="377"/>
      <c r="AV41" s="377"/>
      <c r="AW41" s="377"/>
      <c r="AX41" s="377"/>
      <c r="AY41" s="377"/>
      <c r="AZ41" s="377"/>
      <c r="BA41" s="377"/>
    </row>
    <row r="42" spans="1:58" s="94" customFormat="1" ht="19.5" customHeight="1" x14ac:dyDescent="0.3">
      <c r="A42" s="95" t="s">
        <v>141</v>
      </c>
      <c r="B42" s="84"/>
      <c r="C42" s="84"/>
      <c r="D42" s="84"/>
      <c r="E42" s="84"/>
      <c r="F42" s="84"/>
      <c r="J42" s="377"/>
      <c r="K42" s="452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377"/>
      <c r="AM42" s="377"/>
      <c r="AN42" s="377"/>
      <c r="AO42" s="377"/>
      <c r="AP42" s="377"/>
      <c r="AQ42" s="262"/>
      <c r="AR42" s="262"/>
      <c r="AS42" s="262"/>
      <c r="AT42" s="377"/>
      <c r="AU42" s="377"/>
      <c r="AV42" s="377"/>
      <c r="AW42" s="377"/>
      <c r="AX42" s="377"/>
      <c r="AY42" s="377"/>
      <c r="AZ42" s="377"/>
      <c r="BA42" s="377"/>
    </row>
    <row r="43" spans="1:58" s="94" customFormat="1" ht="19.5" customHeight="1" x14ac:dyDescent="0.3">
      <c r="A43" s="86" t="s">
        <v>142</v>
      </c>
      <c r="B43" s="84"/>
      <c r="C43" s="84"/>
      <c r="D43" s="84"/>
      <c r="E43" s="84"/>
      <c r="F43" s="84"/>
      <c r="J43" s="262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2"/>
      <c r="AM43" s="262"/>
      <c r="AN43" s="262"/>
      <c r="AO43" s="262"/>
      <c r="AP43" s="262"/>
      <c r="AQ43" s="268"/>
      <c r="AR43" s="268"/>
      <c r="AS43" s="268"/>
      <c r="AT43" s="262"/>
      <c r="AU43" s="262"/>
      <c r="AV43" s="262"/>
      <c r="AW43" s="262"/>
      <c r="AX43" s="262"/>
      <c r="AY43" s="262"/>
      <c r="AZ43" s="262"/>
      <c r="BA43" s="262"/>
    </row>
    <row r="44" spans="1:58" s="94" customFormat="1" ht="19.5" customHeight="1" x14ac:dyDescent="0.3">
      <c r="A44" s="86" t="s">
        <v>143</v>
      </c>
      <c r="B44" s="84"/>
      <c r="C44" s="84"/>
      <c r="D44" s="84"/>
      <c r="E44" s="84"/>
      <c r="F44" s="84"/>
      <c r="J44" s="262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2"/>
      <c r="AM44" s="262"/>
      <c r="AN44" s="262"/>
      <c r="AO44" s="262"/>
      <c r="AP44" s="262"/>
      <c r="AQ44" s="268"/>
      <c r="AR44" s="268"/>
      <c r="AS44" s="268"/>
      <c r="AT44" s="262"/>
      <c r="AU44" s="262"/>
      <c r="AV44" s="262"/>
      <c r="AW44" s="262"/>
      <c r="AX44" s="262"/>
      <c r="AY44" s="262"/>
      <c r="AZ44" s="262"/>
      <c r="BA44" s="262"/>
    </row>
    <row r="45" spans="1:58" ht="15.75" x14ac:dyDescent="0.25">
      <c r="A45" s="240" t="s">
        <v>214</v>
      </c>
    </row>
    <row r="46" spans="1:58" ht="85.5" customHeight="1" x14ac:dyDescent="0.2">
      <c r="A46" s="451" t="s">
        <v>212</v>
      </c>
      <c r="B46" s="451"/>
      <c r="C46" s="451"/>
      <c r="D46" s="451"/>
      <c r="E46" s="451"/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  <c r="AE46" s="451"/>
      <c r="AF46" s="451"/>
      <c r="AG46" s="451"/>
      <c r="AH46" s="451"/>
      <c r="AI46" s="451"/>
      <c r="AJ46" s="451"/>
      <c r="AK46" s="451"/>
      <c r="AL46" s="451"/>
      <c r="AM46" s="451"/>
      <c r="AN46" s="451"/>
      <c r="AO46" s="451"/>
      <c r="AP46" s="451"/>
      <c r="AQ46" s="451"/>
      <c r="AR46" s="451"/>
      <c r="AS46" s="451"/>
      <c r="AT46" s="451"/>
      <c r="AU46" s="451"/>
      <c r="AV46" s="451"/>
      <c r="AW46" s="451"/>
      <c r="AX46" s="451"/>
      <c r="AY46" s="451"/>
      <c r="AZ46" s="451"/>
      <c r="BA46" s="451"/>
    </row>
    <row r="47" spans="1:58" ht="50.25" customHeight="1" x14ac:dyDescent="0.2">
      <c r="A47" s="451" t="s">
        <v>171</v>
      </c>
      <c r="B47" s="451"/>
      <c r="C47" s="451"/>
      <c r="D47" s="451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1"/>
      <c r="V47" s="451"/>
      <c r="W47" s="451"/>
      <c r="X47" s="451"/>
      <c r="Y47" s="451"/>
      <c r="Z47" s="451"/>
      <c r="AA47" s="451"/>
      <c r="AB47" s="451"/>
      <c r="AC47" s="451"/>
      <c r="AD47" s="451"/>
      <c r="AE47" s="451"/>
      <c r="AF47" s="451"/>
      <c r="AG47" s="451"/>
      <c r="AH47" s="451"/>
      <c r="AI47" s="451"/>
      <c r="AJ47" s="451"/>
      <c r="AK47" s="451"/>
      <c r="AL47" s="451"/>
      <c r="AM47" s="451"/>
      <c r="AN47" s="451"/>
      <c r="AO47" s="451"/>
      <c r="AP47" s="451"/>
      <c r="AQ47" s="451"/>
      <c r="AR47" s="451"/>
      <c r="AS47" s="451"/>
      <c r="AT47" s="451"/>
      <c r="AU47" s="451"/>
      <c r="AV47" s="451"/>
      <c r="AW47" s="451"/>
      <c r="AX47" s="451"/>
      <c r="AY47" s="451"/>
      <c r="AZ47" s="451"/>
      <c r="BA47" s="451"/>
    </row>
    <row r="48" spans="1:58" ht="35.25" customHeight="1" x14ac:dyDescent="0.2">
      <c r="A48" s="267"/>
      <c r="B48" s="267"/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</row>
    <row r="49" spans="1:53" ht="20.25" customHeight="1" x14ac:dyDescent="0.2">
      <c r="A49" s="461" t="s">
        <v>327</v>
      </c>
      <c r="B49" s="461"/>
      <c r="C49" s="461"/>
      <c r="D49" s="461" t="s">
        <v>170</v>
      </c>
      <c r="E49" s="461"/>
      <c r="F49" s="461"/>
      <c r="G49" s="461"/>
      <c r="H49" s="461"/>
      <c r="I49" s="461"/>
      <c r="J49" s="461"/>
      <c r="K49" s="461"/>
      <c r="L49" s="461"/>
      <c r="M49" s="267"/>
      <c r="N49" s="267"/>
      <c r="O49" s="267"/>
      <c r="P49" s="267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</row>
    <row r="50" spans="1:53" s="3" customFormat="1" ht="18.75" customHeight="1" x14ac:dyDescent="0.3">
      <c r="A50" s="462" t="s">
        <v>328</v>
      </c>
      <c r="B50" s="462"/>
      <c r="C50" s="462"/>
      <c r="D50" s="93" t="s">
        <v>329</v>
      </c>
      <c r="E50" s="93"/>
      <c r="F50" s="94"/>
      <c r="G50" s="94"/>
      <c r="I50" s="94"/>
      <c r="K50" s="94"/>
      <c r="L50" s="94"/>
      <c r="M50" s="85"/>
      <c r="O50" s="1"/>
      <c r="P50" s="93"/>
      <c r="Q50" s="93"/>
      <c r="S50" s="93"/>
      <c r="T50" s="93"/>
      <c r="U50" s="1"/>
      <c r="V50" s="93" t="s">
        <v>326</v>
      </c>
      <c r="W50" s="93"/>
      <c r="X50" s="93"/>
      <c r="Y50" s="93"/>
      <c r="Z50" s="93"/>
      <c r="AA50" s="93"/>
      <c r="AB50" s="93"/>
      <c r="AC50" s="93"/>
      <c r="AD50" s="93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</row>
    <row r="51" spans="1:53" ht="32.25" customHeight="1" x14ac:dyDescent="0.3">
      <c r="H51" s="93"/>
      <c r="P51" s="93"/>
    </row>
    <row r="52" spans="1:53" ht="18.75" customHeight="1" x14ac:dyDescent="0.3">
      <c r="A52" s="443"/>
      <c r="B52" s="443"/>
      <c r="C52" s="443"/>
      <c r="D52" s="443"/>
      <c r="E52" s="443"/>
      <c r="F52" s="443"/>
      <c r="G52" s="443"/>
      <c r="H52" s="93"/>
    </row>
    <row r="53" spans="1:53" ht="19.5" customHeight="1" x14ac:dyDescent="0.3">
      <c r="A53" s="443"/>
      <c r="B53" s="443"/>
      <c r="C53" s="443"/>
      <c r="D53" s="443"/>
      <c r="E53" s="443"/>
      <c r="F53" s="443"/>
      <c r="G53" s="443"/>
      <c r="H53" s="443"/>
      <c r="I53" s="443"/>
      <c r="J53" s="443"/>
      <c r="Q53" s="93"/>
    </row>
  </sheetData>
  <dataConsolidate/>
  <mergeCells count="225">
    <mergeCell ref="BB29:BF30"/>
    <mergeCell ref="BB31:BF32"/>
    <mergeCell ref="BB34:BF38"/>
    <mergeCell ref="AN39:AP39"/>
    <mergeCell ref="A49:C49"/>
    <mergeCell ref="A50:C50"/>
    <mergeCell ref="D49:L49"/>
    <mergeCell ref="AN41:AP42"/>
    <mergeCell ref="AL40:AM40"/>
    <mergeCell ref="AN40:AP40"/>
    <mergeCell ref="AY40:BA40"/>
    <mergeCell ref="K40:AK40"/>
    <mergeCell ref="AT41:AU42"/>
    <mergeCell ref="AV41:AX42"/>
    <mergeCell ref="AY38:BA38"/>
    <mergeCell ref="AY41:BA42"/>
    <mergeCell ref="D39:E39"/>
    <mergeCell ref="AQ38:AU38"/>
    <mergeCell ref="AQ39:AU39"/>
    <mergeCell ref="AQ40:AU40"/>
    <mergeCell ref="A53:J53"/>
    <mergeCell ref="K22:M22"/>
    <mergeCell ref="O22:Q22"/>
    <mergeCell ref="S22:U22"/>
    <mergeCell ref="W22:Y22"/>
    <mergeCell ref="AA22:AC22"/>
    <mergeCell ref="AE22:AG22"/>
    <mergeCell ref="A41:F41"/>
    <mergeCell ref="A52:G52"/>
    <mergeCell ref="D40:E40"/>
    <mergeCell ref="F40:H40"/>
    <mergeCell ref="F39:H39"/>
    <mergeCell ref="K39:AK39"/>
    <mergeCell ref="A46:BA46"/>
    <mergeCell ref="A47:BA47"/>
    <mergeCell ref="K41:AK42"/>
    <mergeCell ref="J41:J42"/>
    <mergeCell ref="AL41:AM42"/>
    <mergeCell ref="AL39:AM39"/>
    <mergeCell ref="AY39:BA39"/>
    <mergeCell ref="AM22:AO22"/>
    <mergeCell ref="K30:M30"/>
    <mergeCell ref="O30:Q30"/>
    <mergeCell ref="S30:U30"/>
    <mergeCell ref="A12:B12"/>
    <mergeCell ref="AM15:AO15"/>
    <mergeCell ref="W13:Y13"/>
    <mergeCell ref="AN38:AP38"/>
    <mergeCell ref="AM34:AO34"/>
    <mergeCell ref="A33:B33"/>
    <mergeCell ref="A34:B34"/>
    <mergeCell ref="AM30:AO30"/>
    <mergeCell ref="AI22:AK22"/>
    <mergeCell ref="S34:U34"/>
    <mergeCell ref="W34:Y34"/>
    <mergeCell ref="AA34:AC34"/>
    <mergeCell ref="AE34:AG34"/>
    <mergeCell ref="AI34:AK34"/>
    <mergeCell ref="D38:E38"/>
    <mergeCell ref="F38:H38"/>
    <mergeCell ref="O34:Q34"/>
    <mergeCell ref="K34:M34"/>
    <mergeCell ref="W30:Y30"/>
    <mergeCell ref="AA30:AC30"/>
    <mergeCell ref="AE30:AG30"/>
    <mergeCell ref="AI30:AK30"/>
    <mergeCell ref="K38:AK38"/>
    <mergeCell ref="AL38:AM38"/>
    <mergeCell ref="K13:M13"/>
    <mergeCell ref="O13:Q13"/>
    <mergeCell ref="S13:U13"/>
    <mergeCell ref="AI13:AK13"/>
    <mergeCell ref="AM13:AO13"/>
    <mergeCell ref="AE13:AG13"/>
    <mergeCell ref="B14:BA14"/>
    <mergeCell ref="W20:Y20"/>
    <mergeCell ref="AA13:AC13"/>
    <mergeCell ref="K15:M15"/>
    <mergeCell ref="O15:Q15"/>
    <mergeCell ref="S15:U15"/>
    <mergeCell ref="W15:Y15"/>
    <mergeCell ref="AA15:AC15"/>
    <mergeCell ref="AE15:AG15"/>
    <mergeCell ref="AI15:AK15"/>
    <mergeCell ref="AE20:AG20"/>
    <mergeCell ref="AI20:AK20"/>
    <mergeCell ref="K19:M19"/>
    <mergeCell ref="O19:Q19"/>
    <mergeCell ref="S19:U19"/>
    <mergeCell ref="W19:Y19"/>
    <mergeCell ref="A15:B15"/>
    <mergeCell ref="A19:B19"/>
    <mergeCell ref="A22:B22"/>
    <mergeCell ref="A29:B29"/>
    <mergeCell ref="B21:BA21"/>
    <mergeCell ref="K29:M29"/>
    <mergeCell ref="O29:Q29"/>
    <mergeCell ref="S29:U29"/>
    <mergeCell ref="W29:Y29"/>
    <mergeCell ref="AA29:AC29"/>
    <mergeCell ref="AE29:AG29"/>
    <mergeCell ref="AI29:AK29"/>
    <mergeCell ref="AM29:AO29"/>
    <mergeCell ref="K20:M20"/>
    <mergeCell ref="O20:Q20"/>
    <mergeCell ref="S20:U20"/>
    <mergeCell ref="AA20:AC20"/>
    <mergeCell ref="AA19:AC19"/>
    <mergeCell ref="AE19:AG19"/>
    <mergeCell ref="AI19:AK19"/>
    <mergeCell ref="AM19:AO19"/>
    <mergeCell ref="AM20:AO20"/>
    <mergeCell ref="C1:C4"/>
    <mergeCell ref="I3:I4"/>
    <mergeCell ref="AA1:AH1"/>
    <mergeCell ref="N3:N4"/>
    <mergeCell ref="P3:P4"/>
    <mergeCell ref="Q3:Q4"/>
    <mergeCell ref="R3:R4"/>
    <mergeCell ref="O3:O4"/>
    <mergeCell ref="S3:S4"/>
    <mergeCell ref="M3:M4"/>
    <mergeCell ref="AH3:AH4"/>
    <mergeCell ref="V3:V4"/>
    <mergeCell ref="AB3:AB4"/>
    <mergeCell ref="K2:N2"/>
    <mergeCell ref="BA3:BA4"/>
    <mergeCell ref="K35:BA35"/>
    <mergeCell ref="B6:BA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AL3:AL4"/>
    <mergeCell ref="Z3:Z4"/>
    <mergeCell ref="AG3:AG4"/>
    <mergeCell ref="AE2:AH2"/>
    <mergeCell ref="S2:V2"/>
    <mergeCell ref="G3:G4"/>
    <mergeCell ref="H3:H4"/>
    <mergeCell ref="A1:A4"/>
    <mergeCell ref="AY1:BA2"/>
    <mergeCell ref="AI3:AI4"/>
    <mergeCell ref="B1:B4"/>
    <mergeCell ref="AZ3:AZ4"/>
    <mergeCell ref="AM2:AP2"/>
    <mergeCell ref="AI1:AP1"/>
    <mergeCell ref="K1:R1"/>
    <mergeCell ref="K3:K4"/>
    <mergeCell ref="U3:U4"/>
    <mergeCell ref="L3:L4"/>
    <mergeCell ref="AF3:AF4"/>
    <mergeCell ref="AA3:AA4"/>
    <mergeCell ref="T3:T4"/>
    <mergeCell ref="AC3:AC4"/>
    <mergeCell ref="W2:Z2"/>
    <mergeCell ref="AA2:AD2"/>
    <mergeCell ref="AE3:AE4"/>
    <mergeCell ref="AP3:AP4"/>
    <mergeCell ref="AM3:AM4"/>
    <mergeCell ref="AK3:AK4"/>
    <mergeCell ref="AN3:AN4"/>
    <mergeCell ref="AD3:AD4"/>
    <mergeCell ref="AO3:AO4"/>
    <mergeCell ref="AJ3:AJ4"/>
    <mergeCell ref="AY3:AY4"/>
    <mergeCell ref="AI2:AL2"/>
    <mergeCell ref="S1:Z1"/>
    <mergeCell ref="AM7:AO7"/>
    <mergeCell ref="K12:M12"/>
    <mergeCell ref="O12:Q12"/>
    <mergeCell ref="S12:U12"/>
    <mergeCell ref="W12:Y12"/>
    <mergeCell ref="AA12:AC12"/>
    <mergeCell ref="AE12:AG12"/>
    <mergeCell ref="AI12:AK12"/>
    <mergeCell ref="AM12:AO12"/>
    <mergeCell ref="O7:Q7"/>
    <mergeCell ref="K7:M7"/>
    <mergeCell ref="S7:U7"/>
    <mergeCell ref="W7:Y7"/>
    <mergeCell ref="AA7:AC7"/>
    <mergeCell ref="AE7:AG7"/>
    <mergeCell ref="AI7:AK7"/>
    <mergeCell ref="AQ1:AX1"/>
    <mergeCell ref="AQ2:AT2"/>
    <mergeCell ref="AU2:AX2"/>
    <mergeCell ref="AQ3:AQ4"/>
    <mergeCell ref="AR3:AR4"/>
    <mergeCell ref="AS3:AS4"/>
    <mergeCell ref="AT3:AT4"/>
    <mergeCell ref="AU3:AU4"/>
    <mergeCell ref="AV3:AV4"/>
    <mergeCell ref="AW3:AW4"/>
    <mergeCell ref="AX3:AX4"/>
    <mergeCell ref="BB3:BC11"/>
    <mergeCell ref="AV38:AX38"/>
    <mergeCell ref="AV39:AX39"/>
    <mergeCell ref="AV40:AX40"/>
    <mergeCell ref="AQ20:AS20"/>
    <mergeCell ref="AU20:AW20"/>
    <mergeCell ref="AQ22:AS22"/>
    <mergeCell ref="AU22:AW22"/>
    <mergeCell ref="AQ29:AS29"/>
    <mergeCell ref="AU29:AW29"/>
    <mergeCell ref="AQ30:AS30"/>
    <mergeCell ref="AU30:AW30"/>
    <mergeCell ref="AQ34:AS34"/>
    <mergeCell ref="AU34:AW34"/>
    <mergeCell ref="AQ7:AS7"/>
    <mergeCell ref="AU7:AW7"/>
    <mergeCell ref="AQ12:AS12"/>
    <mergeCell ref="AU12:AW12"/>
    <mergeCell ref="AQ13:AS13"/>
    <mergeCell ref="AU13:AW13"/>
    <mergeCell ref="AQ15:AS15"/>
    <mergeCell ref="AU15:AW15"/>
    <mergeCell ref="AQ19:AS19"/>
    <mergeCell ref="AU19:AW19"/>
  </mergeCells>
  <phoneticPr fontId="0" type="noConversion"/>
  <printOptions horizontalCentered="1" gridLinesSet="0"/>
  <pageMargins left="0" right="0" top="0.59055118110236227" bottom="0" header="0.19685039370078741" footer="0"/>
  <pageSetup paperSize="9" scale="36" fitToWidth="420" fitToHeight="297" orientation="landscape" blackAndWhite="1" r:id="rId1"/>
  <headerFooter alignWithMargins="0">
    <oddFooter>&amp;R&amp;P</oddFooter>
  </headerFooter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"/>
  <sheetViews>
    <sheetView showGridLines="0" view="pageBreakPreview" zoomScale="60" zoomScaleNormal="50" workbookViewId="0">
      <pane xSplit="53" ySplit="6" topLeftCell="BB28" activePane="bottomRight" state="frozen"/>
      <selection pane="topRight" activeCell="AT1" sqref="AT1"/>
      <selection pane="bottomLeft" activeCell="A7" sqref="A7"/>
      <selection pane="bottomRight" activeCell="C30" sqref="C30"/>
    </sheetView>
  </sheetViews>
  <sheetFormatPr defaultRowHeight="12.75" x14ac:dyDescent="0.2"/>
  <cols>
    <col min="1" max="1" width="14.7109375" style="84" customWidth="1"/>
    <col min="2" max="2" width="79.85546875" style="84" customWidth="1"/>
    <col min="3" max="3" width="14.7109375" style="84" customWidth="1"/>
    <col min="4" max="4" width="6.7109375" style="84" customWidth="1"/>
    <col min="5" max="5" width="9.5703125" style="84" customWidth="1"/>
    <col min="6" max="10" width="6.7109375" style="84" customWidth="1"/>
    <col min="11" max="12" width="4.7109375" style="84" customWidth="1"/>
    <col min="13" max="13" width="6" style="84" customWidth="1"/>
    <col min="14" max="16" width="4.7109375" style="84" customWidth="1"/>
    <col min="17" max="17" width="6.140625" style="84" customWidth="1"/>
    <col min="18" max="20" width="4.7109375" style="84" customWidth="1"/>
    <col min="21" max="21" width="6.28515625" style="84" customWidth="1"/>
    <col min="22" max="24" width="4.7109375" style="84" customWidth="1"/>
    <col min="25" max="25" width="6.140625" style="84" customWidth="1"/>
    <col min="26" max="50" width="4.7109375" style="84" customWidth="1"/>
    <col min="51" max="51" width="8.5703125" style="84" customWidth="1"/>
    <col min="52" max="52" width="5.7109375" style="84" customWidth="1"/>
    <col min="53" max="53" width="7.85546875" style="84" customWidth="1"/>
    <col min="54" max="16384" width="9.140625" style="84"/>
  </cols>
  <sheetData>
    <row r="1" spans="1:53" ht="22.5" x14ac:dyDescent="0.3">
      <c r="C1" s="87"/>
    </row>
    <row r="2" spans="1:53" ht="23.25" customHeight="1" x14ac:dyDescent="0.2">
      <c r="C2" s="559" t="s">
        <v>322</v>
      </c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59"/>
      <c r="AK2" s="559"/>
      <c r="AL2" s="559"/>
      <c r="AM2" s="559"/>
      <c r="AN2" s="559"/>
      <c r="AO2" s="559"/>
      <c r="AP2" s="559"/>
      <c r="AQ2" s="559"/>
      <c r="AR2" s="559"/>
      <c r="AS2" s="559"/>
      <c r="AT2" s="559"/>
      <c r="AU2" s="559"/>
      <c r="AV2" s="559"/>
      <c r="AW2" s="559"/>
      <c r="AX2" s="559"/>
      <c r="AY2" s="559"/>
      <c r="AZ2" s="559"/>
      <c r="BA2" s="559"/>
    </row>
    <row r="3" spans="1:53" ht="24.75" customHeight="1" x14ac:dyDescent="0.3">
      <c r="B3" s="88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559"/>
      <c r="AP3" s="559"/>
      <c r="AQ3" s="559"/>
      <c r="AR3" s="559"/>
      <c r="AS3" s="559"/>
      <c r="AT3" s="559"/>
      <c r="AU3" s="559"/>
      <c r="AV3" s="559"/>
      <c r="AW3" s="559"/>
      <c r="AX3" s="559"/>
      <c r="AY3" s="559"/>
      <c r="AZ3" s="559"/>
      <c r="BA3" s="559"/>
    </row>
    <row r="4" spans="1:53" ht="24.75" customHeight="1" thickBot="1" x14ac:dyDescent="0.25">
      <c r="U4" s="29"/>
    </row>
    <row r="5" spans="1:53" s="86" customFormat="1" ht="55.5" customHeight="1" thickBot="1" x14ac:dyDescent="0.3">
      <c r="A5" s="422" t="s">
        <v>95</v>
      </c>
      <c r="B5" s="429" t="s">
        <v>109</v>
      </c>
      <c r="C5" s="396" t="s">
        <v>47</v>
      </c>
      <c r="D5" s="409" t="s">
        <v>114</v>
      </c>
      <c r="E5" s="410"/>
      <c r="F5" s="415" t="s">
        <v>84</v>
      </c>
      <c r="G5" s="416"/>
      <c r="H5" s="416"/>
      <c r="I5" s="416"/>
      <c r="J5" s="417"/>
      <c r="K5" s="385" t="s">
        <v>89</v>
      </c>
      <c r="L5" s="386"/>
      <c r="M5" s="386"/>
      <c r="N5" s="386"/>
      <c r="O5" s="386"/>
      <c r="P5" s="386"/>
      <c r="Q5" s="386"/>
      <c r="R5" s="387"/>
      <c r="S5" s="385" t="s">
        <v>90</v>
      </c>
      <c r="T5" s="386"/>
      <c r="U5" s="386"/>
      <c r="V5" s="386"/>
      <c r="W5" s="386"/>
      <c r="X5" s="386"/>
      <c r="Y5" s="386"/>
      <c r="Z5" s="387"/>
      <c r="AA5" s="385" t="s">
        <v>91</v>
      </c>
      <c r="AB5" s="386"/>
      <c r="AC5" s="386"/>
      <c r="AD5" s="386"/>
      <c r="AE5" s="386"/>
      <c r="AF5" s="386"/>
      <c r="AG5" s="386"/>
      <c r="AH5" s="387"/>
      <c r="AI5" s="385" t="s">
        <v>92</v>
      </c>
      <c r="AJ5" s="386"/>
      <c r="AK5" s="386"/>
      <c r="AL5" s="386"/>
      <c r="AM5" s="386"/>
      <c r="AN5" s="386"/>
      <c r="AO5" s="386"/>
      <c r="AP5" s="387"/>
      <c r="AQ5" s="385" t="s">
        <v>249</v>
      </c>
      <c r="AR5" s="386"/>
      <c r="AS5" s="386"/>
      <c r="AT5" s="386"/>
      <c r="AU5" s="386"/>
      <c r="AV5" s="386"/>
      <c r="AW5" s="386"/>
      <c r="AX5" s="387"/>
      <c r="AY5" s="385" t="s">
        <v>101</v>
      </c>
      <c r="AZ5" s="386"/>
      <c r="BA5" s="425"/>
    </row>
    <row r="6" spans="1:53" s="86" customFormat="1" ht="52.5" customHeight="1" thickBot="1" x14ac:dyDescent="0.3">
      <c r="A6" s="423"/>
      <c r="B6" s="430"/>
      <c r="C6" s="397"/>
      <c r="D6" s="411"/>
      <c r="E6" s="412"/>
      <c r="F6" s="418" t="s">
        <v>94</v>
      </c>
      <c r="G6" s="420" t="s">
        <v>85</v>
      </c>
      <c r="H6" s="421"/>
      <c r="I6" s="421"/>
      <c r="J6" s="406" t="s">
        <v>87</v>
      </c>
      <c r="K6" s="388" t="s">
        <v>248</v>
      </c>
      <c r="L6" s="388"/>
      <c r="M6" s="388"/>
      <c r="N6" s="389"/>
      <c r="O6" s="388" t="s">
        <v>250</v>
      </c>
      <c r="P6" s="388"/>
      <c r="Q6" s="388"/>
      <c r="R6" s="389"/>
      <c r="S6" s="388" t="s">
        <v>251</v>
      </c>
      <c r="T6" s="388"/>
      <c r="U6" s="388"/>
      <c r="V6" s="389"/>
      <c r="W6" s="388" t="s">
        <v>252</v>
      </c>
      <c r="X6" s="388"/>
      <c r="Y6" s="388"/>
      <c r="Z6" s="389"/>
      <c r="AA6" s="388" t="s">
        <v>253</v>
      </c>
      <c r="AB6" s="388"/>
      <c r="AC6" s="388"/>
      <c r="AD6" s="389"/>
      <c r="AE6" s="388" t="s">
        <v>254</v>
      </c>
      <c r="AF6" s="388"/>
      <c r="AG6" s="388"/>
      <c r="AH6" s="389"/>
      <c r="AI6" s="388" t="s">
        <v>255</v>
      </c>
      <c r="AJ6" s="388"/>
      <c r="AK6" s="388"/>
      <c r="AL6" s="389"/>
      <c r="AM6" s="388" t="s">
        <v>256</v>
      </c>
      <c r="AN6" s="388"/>
      <c r="AO6" s="388"/>
      <c r="AP6" s="389"/>
      <c r="AQ6" s="388" t="s">
        <v>257</v>
      </c>
      <c r="AR6" s="388"/>
      <c r="AS6" s="388"/>
      <c r="AT6" s="389"/>
      <c r="AU6" s="388" t="s">
        <v>258</v>
      </c>
      <c r="AV6" s="388"/>
      <c r="AW6" s="388"/>
      <c r="AX6" s="389"/>
      <c r="AY6" s="426"/>
      <c r="AZ6" s="427"/>
      <c r="BA6" s="428"/>
    </row>
    <row r="7" spans="1:53" s="86" customFormat="1" ht="32.25" customHeight="1" thickBot="1" x14ac:dyDescent="0.3">
      <c r="A7" s="423"/>
      <c r="B7" s="430"/>
      <c r="C7" s="397"/>
      <c r="D7" s="413"/>
      <c r="E7" s="414"/>
      <c r="F7" s="418"/>
      <c r="G7" s="390" t="s">
        <v>86</v>
      </c>
      <c r="H7" s="392" t="s">
        <v>93</v>
      </c>
      <c r="I7" s="390" t="s">
        <v>88</v>
      </c>
      <c r="J7" s="407"/>
      <c r="K7" s="390" t="s">
        <v>98</v>
      </c>
      <c r="L7" s="392" t="s">
        <v>99</v>
      </c>
      <c r="M7" s="390" t="s">
        <v>100</v>
      </c>
      <c r="N7" s="394" t="s">
        <v>216</v>
      </c>
      <c r="O7" s="390" t="s">
        <v>98</v>
      </c>
      <c r="P7" s="392" t="s">
        <v>99</v>
      </c>
      <c r="Q7" s="390" t="s">
        <v>100</v>
      </c>
      <c r="R7" s="394" t="s">
        <v>216</v>
      </c>
      <c r="S7" s="390" t="s">
        <v>98</v>
      </c>
      <c r="T7" s="392" t="s">
        <v>99</v>
      </c>
      <c r="U7" s="390" t="s">
        <v>100</v>
      </c>
      <c r="V7" s="394" t="s">
        <v>216</v>
      </c>
      <c r="W7" s="390" t="s">
        <v>98</v>
      </c>
      <c r="X7" s="392" t="s">
        <v>99</v>
      </c>
      <c r="Y7" s="390" t="s">
        <v>100</v>
      </c>
      <c r="Z7" s="394" t="s">
        <v>216</v>
      </c>
      <c r="AA7" s="390" t="s">
        <v>98</v>
      </c>
      <c r="AB7" s="392" t="s">
        <v>99</v>
      </c>
      <c r="AC7" s="390" t="s">
        <v>100</v>
      </c>
      <c r="AD7" s="394" t="s">
        <v>216</v>
      </c>
      <c r="AE7" s="390" t="s">
        <v>98</v>
      </c>
      <c r="AF7" s="392" t="s">
        <v>99</v>
      </c>
      <c r="AG7" s="390" t="s">
        <v>100</v>
      </c>
      <c r="AH7" s="394" t="s">
        <v>216</v>
      </c>
      <c r="AI7" s="390" t="s">
        <v>98</v>
      </c>
      <c r="AJ7" s="392" t="s">
        <v>99</v>
      </c>
      <c r="AK7" s="390" t="s">
        <v>100</v>
      </c>
      <c r="AL7" s="394" t="s">
        <v>216</v>
      </c>
      <c r="AM7" s="390" t="s">
        <v>98</v>
      </c>
      <c r="AN7" s="392" t="s">
        <v>99</v>
      </c>
      <c r="AO7" s="390" t="s">
        <v>100</v>
      </c>
      <c r="AP7" s="394" t="s">
        <v>216</v>
      </c>
      <c r="AQ7" s="390" t="s">
        <v>98</v>
      </c>
      <c r="AR7" s="392" t="s">
        <v>99</v>
      </c>
      <c r="AS7" s="390" t="s">
        <v>100</v>
      </c>
      <c r="AT7" s="394" t="s">
        <v>216</v>
      </c>
      <c r="AU7" s="390" t="s">
        <v>98</v>
      </c>
      <c r="AV7" s="392" t="s">
        <v>99</v>
      </c>
      <c r="AW7" s="390" t="s">
        <v>100</v>
      </c>
      <c r="AX7" s="394" t="s">
        <v>216</v>
      </c>
      <c r="AY7" s="397" t="s">
        <v>102</v>
      </c>
      <c r="AZ7" s="396" t="s">
        <v>103</v>
      </c>
      <c r="BA7" s="397" t="s">
        <v>104</v>
      </c>
    </row>
    <row r="8" spans="1:53" s="86" customFormat="1" ht="136.5" customHeight="1" thickBot="1" x14ac:dyDescent="0.3">
      <c r="A8" s="424"/>
      <c r="B8" s="546"/>
      <c r="C8" s="397"/>
      <c r="D8" s="261" t="s">
        <v>232</v>
      </c>
      <c r="E8" s="261" t="s">
        <v>96</v>
      </c>
      <c r="F8" s="419"/>
      <c r="G8" s="391"/>
      <c r="H8" s="393"/>
      <c r="I8" s="391"/>
      <c r="J8" s="408"/>
      <c r="K8" s="391"/>
      <c r="L8" s="393"/>
      <c r="M8" s="391"/>
      <c r="N8" s="395"/>
      <c r="O8" s="391"/>
      <c r="P8" s="393"/>
      <c r="Q8" s="391"/>
      <c r="R8" s="395"/>
      <c r="S8" s="391"/>
      <c r="T8" s="393"/>
      <c r="U8" s="391"/>
      <c r="V8" s="395"/>
      <c r="W8" s="391"/>
      <c r="X8" s="393"/>
      <c r="Y8" s="391"/>
      <c r="Z8" s="395"/>
      <c r="AA8" s="391"/>
      <c r="AB8" s="393"/>
      <c r="AC8" s="391"/>
      <c r="AD8" s="395"/>
      <c r="AE8" s="391"/>
      <c r="AF8" s="393"/>
      <c r="AG8" s="391"/>
      <c r="AH8" s="395"/>
      <c r="AI8" s="391"/>
      <c r="AJ8" s="393"/>
      <c r="AK8" s="391"/>
      <c r="AL8" s="395"/>
      <c r="AM8" s="391"/>
      <c r="AN8" s="393"/>
      <c r="AO8" s="391"/>
      <c r="AP8" s="395"/>
      <c r="AQ8" s="391"/>
      <c r="AR8" s="393"/>
      <c r="AS8" s="391"/>
      <c r="AT8" s="395"/>
      <c r="AU8" s="391"/>
      <c r="AV8" s="393"/>
      <c r="AW8" s="391"/>
      <c r="AX8" s="395"/>
      <c r="AY8" s="397"/>
      <c r="AZ8" s="550"/>
      <c r="BA8" s="397"/>
    </row>
    <row r="9" spans="1:53" s="1" customFormat="1" ht="23.25" customHeight="1" thickBot="1" x14ac:dyDescent="0.35">
      <c r="A9" s="156" t="s">
        <v>116</v>
      </c>
      <c r="B9" s="547" t="s">
        <v>105</v>
      </c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8"/>
      <c r="W9" s="548"/>
      <c r="X9" s="548"/>
      <c r="Y9" s="548"/>
      <c r="Z9" s="548"/>
      <c r="AA9" s="548"/>
      <c r="AB9" s="548"/>
      <c r="AC9" s="548"/>
      <c r="AD9" s="548"/>
      <c r="AE9" s="548"/>
      <c r="AF9" s="548"/>
      <c r="AG9" s="548"/>
      <c r="AH9" s="548"/>
      <c r="AI9" s="548"/>
      <c r="AJ9" s="548"/>
      <c r="AK9" s="548"/>
      <c r="AL9" s="548"/>
      <c r="AM9" s="548"/>
      <c r="AN9" s="548"/>
      <c r="AO9" s="548"/>
      <c r="AP9" s="548"/>
      <c r="AQ9" s="548"/>
      <c r="AR9" s="548"/>
      <c r="AS9" s="548"/>
      <c r="AT9" s="548"/>
      <c r="AU9" s="548"/>
      <c r="AV9" s="548"/>
      <c r="AW9" s="548"/>
      <c r="AX9" s="548"/>
      <c r="AY9" s="548"/>
      <c r="AZ9" s="548"/>
      <c r="BA9" s="549"/>
    </row>
    <row r="10" spans="1:53" s="94" customFormat="1" ht="45.75" customHeight="1" thickBot="1" x14ac:dyDescent="0.35">
      <c r="A10" s="431" t="s">
        <v>112</v>
      </c>
      <c r="B10" s="405"/>
      <c r="C10" s="159"/>
      <c r="D10" s="160">
        <f>D11+D15</f>
        <v>12</v>
      </c>
      <c r="E10" s="157">
        <f>E11+E15</f>
        <v>300</v>
      </c>
      <c r="F10" s="157"/>
      <c r="G10" s="250"/>
      <c r="H10" s="157"/>
      <c r="I10" s="250"/>
      <c r="J10" s="157"/>
      <c r="K10" s="512">
        <f>K11+K15</f>
        <v>16</v>
      </c>
      <c r="L10" s="513"/>
      <c r="M10" s="514"/>
      <c r="N10" s="157">
        <f>N11+N15</f>
        <v>5</v>
      </c>
      <c r="O10" s="512">
        <f>O11+O15</f>
        <v>0</v>
      </c>
      <c r="P10" s="513"/>
      <c r="Q10" s="514"/>
      <c r="R10" s="307">
        <f>R11+R15</f>
        <v>2</v>
      </c>
      <c r="S10" s="512">
        <f>S11+S15</f>
        <v>16</v>
      </c>
      <c r="T10" s="513"/>
      <c r="U10" s="514"/>
      <c r="V10" s="157">
        <f>V11+V15</f>
        <v>5</v>
      </c>
      <c r="W10" s="512">
        <f>W11+W15</f>
        <v>0</v>
      </c>
      <c r="X10" s="513"/>
      <c r="Y10" s="514"/>
      <c r="Z10" s="157">
        <f>Z11+Z15</f>
        <v>0</v>
      </c>
      <c r="AA10" s="512">
        <f>AA11+AA15</f>
        <v>0</v>
      </c>
      <c r="AB10" s="513"/>
      <c r="AC10" s="514"/>
      <c r="AD10" s="157">
        <f>AD11+AD15</f>
        <v>0</v>
      </c>
      <c r="AE10" s="512">
        <f>AE11+AE15</f>
        <v>0</v>
      </c>
      <c r="AF10" s="513"/>
      <c r="AG10" s="514"/>
      <c r="AH10" s="157">
        <f>AH11+AH15</f>
        <v>0</v>
      </c>
      <c r="AI10" s="512">
        <f>AI11+AI15</f>
        <v>0</v>
      </c>
      <c r="AJ10" s="513"/>
      <c r="AK10" s="514"/>
      <c r="AL10" s="157">
        <f>AL11+AL15</f>
        <v>0</v>
      </c>
      <c r="AM10" s="512">
        <f>AM11+AM15</f>
        <v>0</v>
      </c>
      <c r="AN10" s="513"/>
      <c r="AO10" s="514"/>
      <c r="AP10" s="157">
        <f>AP11+AP15</f>
        <v>0</v>
      </c>
      <c r="AQ10" s="512">
        <f>AQ11+AQ15</f>
        <v>0</v>
      </c>
      <c r="AR10" s="513"/>
      <c r="AS10" s="514"/>
      <c r="AT10" s="157">
        <f>AT11+AT15</f>
        <v>0</v>
      </c>
      <c r="AU10" s="512">
        <f>AU11+AU15</f>
        <v>0</v>
      </c>
      <c r="AV10" s="513"/>
      <c r="AW10" s="514"/>
      <c r="AX10" s="157">
        <f>AX11+AX15</f>
        <v>0</v>
      </c>
      <c r="AY10" s="157"/>
      <c r="AZ10" s="158"/>
      <c r="BA10" s="159"/>
    </row>
    <row r="11" spans="1:53" s="94" customFormat="1" ht="40.5" customHeight="1" thickBot="1" x14ac:dyDescent="0.35">
      <c r="A11" s="308"/>
      <c r="B11" s="309" t="s">
        <v>43</v>
      </c>
      <c r="C11" s="159"/>
      <c r="D11" s="310">
        <f>SUM(D12:D14)</f>
        <v>7</v>
      </c>
      <c r="E11" s="310">
        <f>SUM(E12:E13)</f>
        <v>150</v>
      </c>
      <c r="F11" s="310"/>
      <c r="G11" s="310"/>
      <c r="H11" s="310"/>
      <c r="I11" s="310"/>
      <c r="J11" s="310"/>
      <c r="K11" s="515">
        <f>SUM(K12:M13)</f>
        <v>0</v>
      </c>
      <c r="L11" s="516"/>
      <c r="M11" s="517"/>
      <c r="N11" s="310">
        <f>SUM(N12:N14)</f>
        <v>0</v>
      </c>
      <c r="O11" s="515">
        <f>SUM(O12:Q13)</f>
        <v>0</v>
      </c>
      <c r="P11" s="516"/>
      <c r="Q11" s="517"/>
      <c r="R11" s="310">
        <f>SUM(R12:R14)</f>
        <v>2</v>
      </c>
      <c r="S11" s="515">
        <f>SUM(S12:U13)</f>
        <v>16</v>
      </c>
      <c r="T11" s="516"/>
      <c r="U11" s="517"/>
      <c r="V11" s="310">
        <f>SUM(V12:V13)</f>
        <v>5</v>
      </c>
      <c r="W11" s="515">
        <f>SUM(W12:Y13)</f>
        <v>0</v>
      </c>
      <c r="X11" s="516"/>
      <c r="Y11" s="517"/>
      <c r="Z11" s="310">
        <f>SUM(Z12:Z13)</f>
        <v>0</v>
      </c>
      <c r="AA11" s="515">
        <f>SUM(AA12:AC13)</f>
        <v>0</v>
      </c>
      <c r="AB11" s="516"/>
      <c r="AC11" s="517"/>
      <c r="AD11" s="310">
        <f>SUM(AD12:AD13)</f>
        <v>0</v>
      </c>
      <c r="AE11" s="515">
        <f>SUM(AE12:AG13)</f>
        <v>0</v>
      </c>
      <c r="AF11" s="516"/>
      <c r="AG11" s="517"/>
      <c r="AH11" s="310">
        <f>SUM(AH12:AH13)</f>
        <v>0</v>
      </c>
      <c r="AI11" s="515">
        <f>SUM(AI12:AK13)</f>
        <v>0</v>
      </c>
      <c r="AJ11" s="516"/>
      <c r="AK11" s="517"/>
      <c r="AL11" s="310">
        <f>SUM(AL12:AL13)</f>
        <v>0</v>
      </c>
      <c r="AM11" s="515">
        <f>SUM(AM12:AO13)</f>
        <v>0</v>
      </c>
      <c r="AN11" s="516"/>
      <c r="AO11" s="517"/>
      <c r="AP11" s="310">
        <f>SUM(AP12:AP13)</f>
        <v>0</v>
      </c>
      <c r="AQ11" s="515">
        <f>SUM(AQ12:AS13)</f>
        <v>0</v>
      </c>
      <c r="AR11" s="516"/>
      <c r="AS11" s="517"/>
      <c r="AT11" s="310">
        <f>SUM(AT12:AT13)</f>
        <v>0</v>
      </c>
      <c r="AU11" s="515">
        <f>SUM(AU12:AW13)</f>
        <v>0</v>
      </c>
      <c r="AV11" s="516"/>
      <c r="AW11" s="517"/>
      <c r="AX11" s="310">
        <f>SUM(AX12:AX13)</f>
        <v>0</v>
      </c>
      <c r="AY11" s="160"/>
      <c r="AZ11" s="110"/>
      <c r="BA11" s="159"/>
    </row>
    <row r="12" spans="1:53" s="94" customFormat="1" ht="49.5" customHeight="1" x14ac:dyDescent="0.3">
      <c r="A12" s="172" t="s">
        <v>179</v>
      </c>
      <c r="B12" s="331" t="s">
        <v>174</v>
      </c>
      <c r="C12" s="161" t="s">
        <v>176</v>
      </c>
      <c r="D12" s="162">
        <v>3</v>
      </c>
      <c r="E12" s="163">
        <f>D12*30</f>
        <v>90</v>
      </c>
      <c r="F12" s="163">
        <f t="shared" ref="F12:F13" si="0">G12+H12+I12</f>
        <v>10</v>
      </c>
      <c r="G12" s="164">
        <v>4</v>
      </c>
      <c r="H12" s="163"/>
      <c r="I12" s="164">
        <v>6</v>
      </c>
      <c r="J12" s="163">
        <f t="shared" ref="J12:J13" si="1">E12-F12</f>
        <v>80</v>
      </c>
      <c r="K12" s="168"/>
      <c r="L12" s="174"/>
      <c r="M12" s="175"/>
      <c r="N12" s="162"/>
      <c r="O12" s="168"/>
      <c r="P12" s="174"/>
      <c r="Q12" s="175"/>
      <c r="R12" s="162"/>
      <c r="S12" s="168">
        <v>4</v>
      </c>
      <c r="T12" s="174"/>
      <c r="U12" s="175">
        <v>6</v>
      </c>
      <c r="V12" s="162">
        <v>3</v>
      </c>
      <c r="W12" s="168"/>
      <c r="X12" s="174"/>
      <c r="Y12" s="175"/>
      <c r="Z12" s="162"/>
      <c r="AA12" s="165"/>
      <c r="AB12" s="174"/>
      <c r="AC12" s="169"/>
      <c r="AD12" s="162"/>
      <c r="AE12" s="176"/>
      <c r="AF12" s="174"/>
      <c r="AG12" s="167"/>
      <c r="AH12" s="162"/>
      <c r="AI12" s="176"/>
      <c r="AJ12" s="174"/>
      <c r="AK12" s="169"/>
      <c r="AL12" s="162"/>
      <c r="AM12" s="165"/>
      <c r="AN12" s="166"/>
      <c r="AO12" s="169"/>
      <c r="AP12" s="163"/>
      <c r="AQ12" s="176"/>
      <c r="AR12" s="174"/>
      <c r="AS12" s="169"/>
      <c r="AT12" s="162"/>
      <c r="AU12" s="165"/>
      <c r="AV12" s="166"/>
      <c r="AW12" s="169"/>
      <c r="AX12" s="163"/>
      <c r="AY12" s="177">
        <v>3</v>
      </c>
      <c r="AZ12" s="173"/>
      <c r="BA12" s="276" t="s">
        <v>233</v>
      </c>
    </row>
    <row r="13" spans="1:53" s="94" customFormat="1" ht="31.5" customHeight="1" x14ac:dyDescent="0.3">
      <c r="A13" s="172" t="s">
        <v>181</v>
      </c>
      <c r="B13" s="335" t="s">
        <v>175</v>
      </c>
      <c r="C13" s="161" t="s">
        <v>176</v>
      </c>
      <c r="D13" s="173">
        <v>2</v>
      </c>
      <c r="E13" s="163">
        <f>D13*30</f>
        <v>60</v>
      </c>
      <c r="F13" s="163">
        <f t="shared" si="0"/>
        <v>6</v>
      </c>
      <c r="G13" s="164">
        <v>4</v>
      </c>
      <c r="H13" s="163"/>
      <c r="I13" s="164">
        <v>2</v>
      </c>
      <c r="J13" s="163">
        <f t="shared" si="1"/>
        <v>54</v>
      </c>
      <c r="K13" s="168"/>
      <c r="L13" s="174"/>
      <c r="M13" s="231"/>
      <c r="N13" s="162"/>
      <c r="O13" s="168"/>
      <c r="P13" s="174"/>
      <c r="Q13" s="231"/>
      <c r="R13" s="162"/>
      <c r="S13" s="168">
        <v>4</v>
      </c>
      <c r="T13" s="174"/>
      <c r="U13" s="231">
        <v>2</v>
      </c>
      <c r="V13" s="162">
        <v>2</v>
      </c>
      <c r="W13" s="168"/>
      <c r="X13" s="174"/>
      <c r="Y13" s="330"/>
      <c r="Z13" s="162"/>
      <c r="AA13" s="165"/>
      <c r="AB13" s="174"/>
      <c r="AC13" s="169"/>
      <c r="AD13" s="162"/>
      <c r="AE13" s="176"/>
      <c r="AF13" s="174"/>
      <c r="AG13" s="167"/>
      <c r="AH13" s="162"/>
      <c r="AI13" s="176"/>
      <c r="AJ13" s="174"/>
      <c r="AK13" s="169"/>
      <c r="AL13" s="162"/>
      <c r="AM13" s="165"/>
      <c r="AN13" s="166"/>
      <c r="AO13" s="169"/>
      <c r="AP13" s="163"/>
      <c r="AQ13" s="176"/>
      <c r="AR13" s="174"/>
      <c r="AS13" s="169"/>
      <c r="AT13" s="162"/>
      <c r="AU13" s="165"/>
      <c r="AV13" s="166"/>
      <c r="AW13" s="169"/>
      <c r="AX13" s="163"/>
      <c r="AY13" s="177">
        <v>3</v>
      </c>
      <c r="AZ13" s="173"/>
      <c r="BA13" s="162"/>
    </row>
    <row r="14" spans="1:53" s="94" customFormat="1" ht="49.5" customHeight="1" thickBot="1" x14ac:dyDescent="0.35">
      <c r="A14" s="172" t="s">
        <v>213</v>
      </c>
      <c r="B14" s="199" t="s">
        <v>238</v>
      </c>
      <c r="C14" s="161" t="s">
        <v>176</v>
      </c>
      <c r="D14" s="173">
        <v>2</v>
      </c>
      <c r="E14" s="163">
        <f>D14*30</f>
        <v>60</v>
      </c>
      <c r="F14" s="163">
        <f t="shared" ref="F14" si="2">G14+H14+I14</f>
        <v>6</v>
      </c>
      <c r="G14" s="164">
        <v>4</v>
      </c>
      <c r="H14" s="163"/>
      <c r="I14" s="164">
        <v>2</v>
      </c>
      <c r="J14" s="163">
        <f t="shared" ref="J14" si="3">E14-F14</f>
        <v>54</v>
      </c>
      <c r="K14" s="168"/>
      <c r="L14" s="174"/>
      <c r="M14" s="330"/>
      <c r="N14" s="162"/>
      <c r="O14" s="168">
        <v>4</v>
      </c>
      <c r="P14" s="174"/>
      <c r="Q14" s="231">
        <v>2</v>
      </c>
      <c r="R14" s="162">
        <v>2</v>
      </c>
      <c r="S14" s="168"/>
      <c r="T14" s="174"/>
      <c r="U14" s="231"/>
      <c r="V14" s="162"/>
      <c r="W14" s="168"/>
      <c r="X14" s="174"/>
      <c r="Y14" s="231"/>
      <c r="Z14" s="162"/>
      <c r="AA14" s="165"/>
      <c r="AB14" s="174"/>
      <c r="AC14" s="169"/>
      <c r="AD14" s="162"/>
      <c r="AE14" s="176"/>
      <c r="AF14" s="174"/>
      <c r="AG14" s="167"/>
      <c r="AH14" s="162"/>
      <c r="AI14" s="176"/>
      <c r="AJ14" s="174"/>
      <c r="AK14" s="169"/>
      <c r="AL14" s="162"/>
      <c r="AM14" s="165"/>
      <c r="AN14" s="166"/>
      <c r="AO14" s="169"/>
      <c r="AP14" s="163"/>
      <c r="AQ14" s="176"/>
      <c r="AR14" s="174"/>
      <c r="AS14" s="169"/>
      <c r="AT14" s="162"/>
      <c r="AU14" s="165"/>
      <c r="AV14" s="166"/>
      <c r="AW14" s="169"/>
      <c r="AX14" s="163"/>
      <c r="AY14" s="177">
        <v>2</v>
      </c>
      <c r="AZ14" s="173"/>
      <c r="BA14" s="276" t="s">
        <v>233</v>
      </c>
    </row>
    <row r="15" spans="1:53" s="94" customFormat="1" ht="30" customHeight="1" thickBot="1" x14ac:dyDescent="0.35">
      <c r="A15" s="311"/>
      <c r="B15" s="312" t="s">
        <v>178</v>
      </c>
      <c r="C15" s="159"/>
      <c r="D15" s="249">
        <v>5</v>
      </c>
      <c r="E15" s="249">
        <f>D15*30</f>
        <v>150</v>
      </c>
      <c r="F15" s="249"/>
      <c r="G15" s="249"/>
      <c r="H15" s="249"/>
      <c r="I15" s="249"/>
      <c r="J15" s="249"/>
      <c r="K15" s="515">
        <f>SUM(K16:M22)</f>
        <v>16</v>
      </c>
      <c r="L15" s="516"/>
      <c r="M15" s="517"/>
      <c r="N15" s="160">
        <f>SUM(N16:N22)</f>
        <v>5</v>
      </c>
      <c r="O15" s="515">
        <f>SUM(O17:Q17)</f>
        <v>0</v>
      </c>
      <c r="P15" s="516"/>
      <c r="Q15" s="517"/>
      <c r="R15" s="340">
        <v>0</v>
      </c>
      <c r="S15" s="512">
        <f>SUM(S16:U22)</f>
        <v>0</v>
      </c>
      <c r="T15" s="513"/>
      <c r="U15" s="514"/>
      <c r="V15" s="160">
        <f>SUM(V16:V22)</f>
        <v>0</v>
      </c>
      <c r="W15" s="512">
        <f>SUM(W17:Y17)</f>
        <v>0</v>
      </c>
      <c r="X15" s="513"/>
      <c r="Y15" s="514"/>
      <c r="Z15" s="160">
        <f>SUM(Z17:Z17)</f>
        <v>0</v>
      </c>
      <c r="AA15" s="512">
        <f>SUM(AA17:AC17)</f>
        <v>0</v>
      </c>
      <c r="AB15" s="513"/>
      <c r="AC15" s="514"/>
      <c r="AD15" s="160">
        <f>SUM(AD17:AD17)</f>
        <v>0</v>
      </c>
      <c r="AE15" s="515">
        <f>SUM(AE17:AG17)</f>
        <v>0</v>
      </c>
      <c r="AF15" s="516"/>
      <c r="AG15" s="517"/>
      <c r="AH15" s="160">
        <f>SUM(AH17:AH17)</f>
        <v>0</v>
      </c>
      <c r="AI15" s="515">
        <f>SUM(AI17:AK17)</f>
        <v>0</v>
      </c>
      <c r="AJ15" s="516"/>
      <c r="AK15" s="517"/>
      <c r="AL15" s="160">
        <f>SUM(AL17:AL17)</f>
        <v>0</v>
      </c>
      <c r="AM15" s="512">
        <f>SUM(AM17:AO17)</f>
        <v>0</v>
      </c>
      <c r="AN15" s="513"/>
      <c r="AO15" s="514"/>
      <c r="AP15" s="157">
        <f>SUM(AP17:AP17)</f>
        <v>0</v>
      </c>
      <c r="AQ15" s="515">
        <f>SUM(AQ17:AS17)</f>
        <v>0</v>
      </c>
      <c r="AR15" s="516"/>
      <c r="AS15" s="517"/>
      <c r="AT15" s="160">
        <f>SUM(AT17:AT17)</f>
        <v>0</v>
      </c>
      <c r="AU15" s="512">
        <f>SUM(AU17:AW17)</f>
        <v>0</v>
      </c>
      <c r="AV15" s="513"/>
      <c r="AW15" s="514"/>
      <c r="AX15" s="157">
        <f>SUM(AX17:AX17)</f>
        <v>0</v>
      </c>
      <c r="AY15" s="160"/>
      <c r="AZ15" s="158"/>
      <c r="BA15" s="159"/>
    </row>
    <row r="16" spans="1:53" s="94" customFormat="1" ht="43.5" customHeight="1" x14ac:dyDescent="0.3">
      <c r="A16" s="230" t="s">
        <v>131</v>
      </c>
      <c r="B16" s="143" t="s">
        <v>180</v>
      </c>
      <c r="C16" s="161" t="s">
        <v>215</v>
      </c>
      <c r="D16" s="162">
        <v>3</v>
      </c>
      <c r="E16" s="163">
        <f t="shared" ref="E16:E17" si="4">D16*30</f>
        <v>90</v>
      </c>
      <c r="F16" s="163">
        <f t="shared" ref="F16:F17" si="5">G16+H16+I16</f>
        <v>10</v>
      </c>
      <c r="G16" s="164">
        <v>4</v>
      </c>
      <c r="H16" s="163"/>
      <c r="I16" s="164">
        <v>6</v>
      </c>
      <c r="J16" s="163">
        <f t="shared" ref="J16:J17" si="6">E16-F16</f>
        <v>80</v>
      </c>
      <c r="K16" s="165">
        <v>4</v>
      </c>
      <c r="L16" s="166"/>
      <c r="M16" s="167">
        <v>6</v>
      </c>
      <c r="N16" s="162">
        <v>3</v>
      </c>
      <c r="O16" s="165"/>
      <c r="P16" s="166"/>
      <c r="Q16" s="167"/>
      <c r="R16" s="162"/>
      <c r="S16" s="165"/>
      <c r="T16" s="166"/>
      <c r="U16" s="167"/>
      <c r="V16" s="162"/>
      <c r="W16" s="165"/>
      <c r="X16" s="166"/>
      <c r="Y16" s="167"/>
      <c r="Z16" s="162"/>
      <c r="AA16" s="165"/>
      <c r="AB16" s="166"/>
      <c r="AC16" s="169"/>
      <c r="AD16" s="163"/>
      <c r="AE16" s="170"/>
      <c r="AF16" s="166"/>
      <c r="AG16" s="169" t="s">
        <v>1</v>
      </c>
      <c r="AH16" s="163"/>
      <c r="AI16" s="170"/>
      <c r="AJ16" s="166"/>
      <c r="AK16" s="169"/>
      <c r="AL16" s="163"/>
      <c r="AM16" s="165"/>
      <c r="AN16" s="166"/>
      <c r="AO16" s="169"/>
      <c r="AP16" s="163"/>
      <c r="AQ16" s="170"/>
      <c r="AR16" s="166"/>
      <c r="AS16" s="169"/>
      <c r="AT16" s="163"/>
      <c r="AU16" s="165"/>
      <c r="AV16" s="166"/>
      <c r="AW16" s="169"/>
      <c r="AX16" s="163"/>
      <c r="AY16" s="163">
        <v>1</v>
      </c>
      <c r="AZ16" s="171"/>
      <c r="BA16" s="163"/>
    </row>
    <row r="17" spans="1:53" s="94" customFormat="1" ht="42.75" customHeight="1" x14ac:dyDescent="0.3">
      <c r="A17" s="238" t="s">
        <v>144</v>
      </c>
      <c r="B17" s="236" t="s">
        <v>177</v>
      </c>
      <c r="C17" s="161" t="s">
        <v>183</v>
      </c>
      <c r="D17" s="518">
        <v>2</v>
      </c>
      <c r="E17" s="529">
        <f t="shared" si="4"/>
        <v>60</v>
      </c>
      <c r="F17" s="529">
        <f t="shared" si="5"/>
        <v>6</v>
      </c>
      <c r="G17" s="529">
        <v>4</v>
      </c>
      <c r="H17" s="529"/>
      <c r="I17" s="529">
        <v>2</v>
      </c>
      <c r="J17" s="531">
        <f t="shared" si="6"/>
        <v>54</v>
      </c>
      <c r="K17" s="533">
        <v>4</v>
      </c>
      <c r="L17" s="522"/>
      <c r="M17" s="537">
        <v>2</v>
      </c>
      <c r="N17" s="540">
        <v>2</v>
      </c>
      <c r="O17" s="520"/>
      <c r="P17" s="522"/>
      <c r="Q17" s="526"/>
      <c r="R17" s="518"/>
      <c r="S17" s="520"/>
      <c r="T17" s="522"/>
      <c r="U17" s="524"/>
      <c r="V17" s="518"/>
      <c r="W17" s="183"/>
      <c r="X17" s="181"/>
      <c r="Y17" s="182"/>
      <c r="Z17" s="313"/>
      <c r="AA17" s="183"/>
      <c r="AB17" s="181"/>
      <c r="AC17" s="182"/>
      <c r="AD17" s="177"/>
      <c r="AE17" s="180"/>
      <c r="AF17" s="181"/>
      <c r="AG17" s="184"/>
      <c r="AH17" s="177"/>
      <c r="AI17" s="180"/>
      <c r="AJ17" s="181"/>
      <c r="AK17" s="182"/>
      <c r="AL17" s="177"/>
      <c r="AM17" s="183"/>
      <c r="AN17" s="185"/>
      <c r="AO17" s="182"/>
      <c r="AP17" s="314"/>
      <c r="AQ17" s="180"/>
      <c r="AR17" s="181"/>
      <c r="AS17" s="182"/>
      <c r="AT17" s="177"/>
      <c r="AU17" s="183"/>
      <c r="AV17" s="185"/>
      <c r="AW17" s="182"/>
      <c r="AX17" s="314"/>
      <c r="AY17" s="518">
        <v>1</v>
      </c>
      <c r="AZ17" s="187"/>
      <c r="BA17" s="161"/>
    </row>
    <row r="18" spans="1:53" s="94" customFormat="1" ht="42.75" customHeight="1" x14ac:dyDescent="0.3">
      <c r="A18" s="238" t="s">
        <v>205</v>
      </c>
      <c r="B18" s="143" t="s">
        <v>186</v>
      </c>
      <c r="C18" s="161" t="s">
        <v>215</v>
      </c>
      <c r="D18" s="519"/>
      <c r="E18" s="530"/>
      <c r="F18" s="530"/>
      <c r="G18" s="530"/>
      <c r="H18" s="530"/>
      <c r="I18" s="530"/>
      <c r="J18" s="532"/>
      <c r="K18" s="534"/>
      <c r="L18" s="523"/>
      <c r="M18" s="538"/>
      <c r="N18" s="541"/>
      <c r="O18" s="521"/>
      <c r="P18" s="523"/>
      <c r="Q18" s="527"/>
      <c r="R18" s="519"/>
      <c r="S18" s="521"/>
      <c r="T18" s="523"/>
      <c r="U18" s="525"/>
      <c r="V18" s="519"/>
      <c r="W18" s="232"/>
      <c r="X18" s="181"/>
      <c r="Y18" s="233"/>
      <c r="Z18" s="313"/>
      <c r="AA18" s="232"/>
      <c r="AB18" s="181"/>
      <c r="AC18" s="233"/>
      <c r="AD18" s="177"/>
      <c r="AE18" s="180"/>
      <c r="AF18" s="181"/>
      <c r="AG18" s="234"/>
      <c r="AH18" s="177"/>
      <c r="AI18" s="180"/>
      <c r="AJ18" s="181"/>
      <c r="AK18" s="233"/>
      <c r="AL18" s="177"/>
      <c r="AM18" s="232"/>
      <c r="AN18" s="185"/>
      <c r="AO18" s="233"/>
      <c r="AP18" s="314"/>
      <c r="AQ18" s="180"/>
      <c r="AR18" s="181"/>
      <c r="AS18" s="233"/>
      <c r="AT18" s="177"/>
      <c r="AU18" s="232"/>
      <c r="AV18" s="185"/>
      <c r="AW18" s="233"/>
      <c r="AX18" s="314"/>
      <c r="AY18" s="519"/>
      <c r="AZ18" s="235"/>
      <c r="BA18" s="213"/>
    </row>
    <row r="19" spans="1:53" s="94" customFormat="1" ht="23.25" customHeight="1" x14ac:dyDescent="0.3">
      <c r="A19" s="238" t="s">
        <v>206</v>
      </c>
      <c r="B19" s="143" t="s">
        <v>227</v>
      </c>
      <c r="C19" s="463" t="s">
        <v>176</v>
      </c>
      <c r="D19" s="519"/>
      <c r="E19" s="530"/>
      <c r="F19" s="530"/>
      <c r="G19" s="530"/>
      <c r="H19" s="530"/>
      <c r="I19" s="530"/>
      <c r="J19" s="532"/>
      <c r="K19" s="534"/>
      <c r="L19" s="523"/>
      <c r="M19" s="538"/>
      <c r="N19" s="541"/>
      <c r="O19" s="521"/>
      <c r="P19" s="523"/>
      <c r="Q19" s="527"/>
      <c r="R19" s="519"/>
      <c r="S19" s="521"/>
      <c r="T19" s="523"/>
      <c r="U19" s="525"/>
      <c r="V19" s="519"/>
      <c r="W19" s="165"/>
      <c r="X19" s="174"/>
      <c r="Y19" s="169"/>
      <c r="Z19" s="162"/>
      <c r="AA19" s="165"/>
      <c r="AB19" s="174"/>
      <c r="AC19" s="169"/>
      <c r="AD19" s="162"/>
      <c r="AE19" s="176"/>
      <c r="AF19" s="174"/>
      <c r="AG19" s="167"/>
      <c r="AH19" s="162"/>
      <c r="AI19" s="176"/>
      <c r="AJ19" s="174"/>
      <c r="AK19" s="169"/>
      <c r="AL19" s="162"/>
      <c r="AM19" s="165"/>
      <c r="AN19" s="166"/>
      <c r="AO19" s="169"/>
      <c r="AP19" s="163"/>
      <c r="AQ19" s="176"/>
      <c r="AR19" s="174"/>
      <c r="AS19" s="169"/>
      <c r="AT19" s="162"/>
      <c r="AU19" s="165"/>
      <c r="AV19" s="166"/>
      <c r="AW19" s="169"/>
      <c r="AX19" s="163"/>
      <c r="AY19" s="519"/>
      <c r="AZ19" s="186"/>
      <c r="BA19" s="177"/>
    </row>
    <row r="20" spans="1:53" s="94" customFormat="1" ht="23.25" customHeight="1" x14ac:dyDescent="0.3">
      <c r="A20" s="238" t="s">
        <v>207</v>
      </c>
      <c r="B20" s="143" t="s">
        <v>185</v>
      </c>
      <c r="C20" s="528"/>
      <c r="D20" s="519"/>
      <c r="E20" s="530"/>
      <c r="F20" s="530"/>
      <c r="G20" s="530"/>
      <c r="H20" s="530"/>
      <c r="I20" s="530"/>
      <c r="J20" s="532"/>
      <c r="K20" s="534"/>
      <c r="L20" s="523"/>
      <c r="M20" s="538"/>
      <c r="N20" s="541"/>
      <c r="O20" s="521"/>
      <c r="P20" s="523"/>
      <c r="Q20" s="527"/>
      <c r="R20" s="519"/>
      <c r="S20" s="521"/>
      <c r="T20" s="523"/>
      <c r="U20" s="525"/>
      <c r="V20" s="519"/>
      <c r="W20" s="165"/>
      <c r="X20" s="174"/>
      <c r="Y20" s="169"/>
      <c r="Z20" s="162"/>
      <c r="AA20" s="165"/>
      <c r="AB20" s="174"/>
      <c r="AC20" s="169"/>
      <c r="AD20" s="162"/>
      <c r="AE20" s="176"/>
      <c r="AF20" s="174"/>
      <c r="AG20" s="167"/>
      <c r="AH20" s="162"/>
      <c r="AI20" s="176"/>
      <c r="AJ20" s="174"/>
      <c r="AK20" s="169"/>
      <c r="AL20" s="162"/>
      <c r="AM20" s="165"/>
      <c r="AN20" s="166"/>
      <c r="AO20" s="169"/>
      <c r="AP20" s="163"/>
      <c r="AQ20" s="176"/>
      <c r="AR20" s="174"/>
      <c r="AS20" s="169"/>
      <c r="AT20" s="162"/>
      <c r="AU20" s="165"/>
      <c r="AV20" s="166"/>
      <c r="AW20" s="169"/>
      <c r="AX20" s="163"/>
      <c r="AY20" s="519"/>
      <c r="AZ20" s="186"/>
      <c r="BA20" s="177"/>
    </row>
    <row r="21" spans="1:53" s="94" customFormat="1" ht="23.25" customHeight="1" x14ac:dyDescent="0.3">
      <c r="A21" s="238" t="s">
        <v>208</v>
      </c>
      <c r="B21" s="143" t="s">
        <v>228</v>
      </c>
      <c r="C21" s="528"/>
      <c r="D21" s="519"/>
      <c r="E21" s="530"/>
      <c r="F21" s="530"/>
      <c r="G21" s="530"/>
      <c r="H21" s="530"/>
      <c r="I21" s="530"/>
      <c r="J21" s="532"/>
      <c r="K21" s="534"/>
      <c r="L21" s="523"/>
      <c r="M21" s="538"/>
      <c r="N21" s="541"/>
      <c r="O21" s="521"/>
      <c r="P21" s="523"/>
      <c r="Q21" s="527"/>
      <c r="R21" s="519"/>
      <c r="S21" s="521"/>
      <c r="T21" s="523"/>
      <c r="U21" s="525"/>
      <c r="V21" s="519"/>
      <c r="W21" s="165"/>
      <c r="X21" s="174"/>
      <c r="Y21" s="169"/>
      <c r="Z21" s="162"/>
      <c r="AA21" s="165"/>
      <c r="AB21" s="174"/>
      <c r="AC21" s="169"/>
      <c r="AD21" s="162"/>
      <c r="AE21" s="176"/>
      <c r="AF21" s="174"/>
      <c r="AG21" s="167"/>
      <c r="AH21" s="162"/>
      <c r="AI21" s="176"/>
      <c r="AJ21" s="174"/>
      <c r="AK21" s="169"/>
      <c r="AL21" s="162"/>
      <c r="AM21" s="165"/>
      <c r="AN21" s="166"/>
      <c r="AO21" s="169"/>
      <c r="AP21" s="163"/>
      <c r="AQ21" s="176"/>
      <c r="AR21" s="174"/>
      <c r="AS21" s="169"/>
      <c r="AT21" s="162"/>
      <c r="AU21" s="165"/>
      <c r="AV21" s="166"/>
      <c r="AW21" s="169"/>
      <c r="AX21" s="163"/>
      <c r="AY21" s="519"/>
      <c r="AZ21" s="186"/>
      <c r="BA21" s="177"/>
    </row>
    <row r="22" spans="1:53" s="94" customFormat="1" ht="20.25" customHeight="1" thickBot="1" x14ac:dyDescent="0.35">
      <c r="A22" s="239" t="s">
        <v>209</v>
      </c>
      <c r="B22" s="143" t="s">
        <v>187</v>
      </c>
      <c r="C22" s="528"/>
      <c r="D22" s="519"/>
      <c r="E22" s="530"/>
      <c r="F22" s="530"/>
      <c r="G22" s="530"/>
      <c r="H22" s="530"/>
      <c r="I22" s="530"/>
      <c r="J22" s="532"/>
      <c r="K22" s="535"/>
      <c r="L22" s="536"/>
      <c r="M22" s="539"/>
      <c r="N22" s="542"/>
      <c r="O22" s="521"/>
      <c r="P22" s="523"/>
      <c r="Q22" s="527"/>
      <c r="R22" s="519"/>
      <c r="S22" s="521"/>
      <c r="T22" s="523"/>
      <c r="U22" s="525"/>
      <c r="V22" s="519"/>
      <c r="W22" s="165"/>
      <c r="X22" s="174"/>
      <c r="Y22" s="169"/>
      <c r="Z22" s="162"/>
      <c r="AA22" s="165"/>
      <c r="AB22" s="174"/>
      <c r="AC22" s="169"/>
      <c r="AD22" s="162"/>
      <c r="AE22" s="176"/>
      <c r="AF22" s="174"/>
      <c r="AG22" s="167"/>
      <c r="AH22" s="162"/>
      <c r="AI22" s="176"/>
      <c r="AJ22" s="174"/>
      <c r="AK22" s="169"/>
      <c r="AL22" s="162"/>
      <c r="AM22" s="165"/>
      <c r="AN22" s="166"/>
      <c r="AO22" s="169"/>
      <c r="AP22" s="163"/>
      <c r="AQ22" s="176"/>
      <c r="AR22" s="174"/>
      <c r="AS22" s="169"/>
      <c r="AT22" s="162"/>
      <c r="AU22" s="165"/>
      <c r="AV22" s="166"/>
      <c r="AW22" s="169"/>
      <c r="AX22" s="163"/>
      <c r="AY22" s="519"/>
      <c r="AZ22" s="173"/>
      <c r="BA22" s="162"/>
    </row>
    <row r="23" spans="1:53" s="189" customFormat="1" ht="21.75" customHeight="1" thickBot="1" x14ac:dyDescent="0.35">
      <c r="A23" s="237" t="s">
        <v>121</v>
      </c>
      <c r="B23" s="401" t="s">
        <v>107</v>
      </c>
      <c r="C23" s="402"/>
      <c r="D23" s="544"/>
      <c r="E23" s="544"/>
      <c r="F23" s="544"/>
      <c r="G23" s="544"/>
      <c r="H23" s="544"/>
      <c r="I23" s="544"/>
      <c r="J23" s="544"/>
      <c r="K23" s="545"/>
      <c r="L23" s="545"/>
      <c r="M23" s="545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2"/>
      <c r="AK23" s="402"/>
      <c r="AL23" s="402"/>
      <c r="AM23" s="402"/>
      <c r="AN23" s="402"/>
      <c r="AO23" s="402"/>
      <c r="AP23" s="402"/>
      <c r="AQ23" s="402"/>
      <c r="AR23" s="402"/>
      <c r="AS23" s="402"/>
      <c r="AT23" s="402"/>
      <c r="AU23" s="402"/>
      <c r="AV23" s="402"/>
      <c r="AW23" s="402"/>
      <c r="AX23" s="402"/>
      <c r="AY23" s="402"/>
      <c r="AZ23" s="402"/>
      <c r="BA23" s="403"/>
    </row>
    <row r="24" spans="1:53" s="154" customFormat="1" ht="47.25" customHeight="1" thickBot="1" x14ac:dyDescent="0.35">
      <c r="A24" s="431" t="s">
        <v>112</v>
      </c>
      <c r="B24" s="405"/>
      <c r="C24" s="159"/>
      <c r="D24" s="160">
        <f>D25+D31</f>
        <v>25</v>
      </c>
      <c r="E24" s="157">
        <f>E25+E26</f>
        <v>600</v>
      </c>
      <c r="F24" s="157"/>
      <c r="G24" s="250"/>
      <c r="H24" s="157"/>
      <c r="I24" s="250"/>
      <c r="J24" s="157"/>
      <c r="K24" s="512">
        <f>K25+K31</f>
        <v>18</v>
      </c>
      <c r="L24" s="513"/>
      <c r="M24" s="514"/>
      <c r="N24" s="157">
        <f>N25+N31</f>
        <v>5</v>
      </c>
      <c r="O24" s="512">
        <f>O25+O31</f>
        <v>54</v>
      </c>
      <c r="P24" s="513"/>
      <c r="Q24" s="514"/>
      <c r="R24" s="157">
        <f>R25+R31</f>
        <v>15</v>
      </c>
      <c r="S24" s="512">
        <f>S25+S31</f>
        <v>18</v>
      </c>
      <c r="T24" s="513"/>
      <c r="U24" s="514"/>
      <c r="V24" s="157">
        <f>V25+V31</f>
        <v>5</v>
      </c>
      <c r="W24" s="512">
        <f>W25+W31</f>
        <v>0</v>
      </c>
      <c r="X24" s="513"/>
      <c r="Y24" s="514"/>
      <c r="Z24" s="157">
        <f>Z25+Z31</f>
        <v>0</v>
      </c>
      <c r="AA24" s="512">
        <f>AA25+AA31</f>
        <v>0</v>
      </c>
      <c r="AB24" s="513"/>
      <c r="AC24" s="514"/>
      <c r="AD24" s="157">
        <f>AD25+AD31</f>
        <v>0</v>
      </c>
      <c r="AE24" s="512">
        <f>AE25+AE31</f>
        <v>0</v>
      </c>
      <c r="AF24" s="513"/>
      <c r="AG24" s="514"/>
      <c r="AH24" s="157">
        <f>AH25+AH31</f>
        <v>0</v>
      </c>
      <c r="AI24" s="512">
        <f>AI25+AI31</f>
        <v>0</v>
      </c>
      <c r="AJ24" s="513"/>
      <c r="AK24" s="514"/>
      <c r="AL24" s="157">
        <f>AL25+AL31</f>
        <v>0</v>
      </c>
      <c r="AM24" s="512">
        <f>AM25+AM31</f>
        <v>0</v>
      </c>
      <c r="AN24" s="513"/>
      <c r="AO24" s="514"/>
      <c r="AP24" s="157">
        <f>AP25+AP31</f>
        <v>0</v>
      </c>
      <c r="AQ24" s="512">
        <f>AQ25+AQ31</f>
        <v>0</v>
      </c>
      <c r="AR24" s="513"/>
      <c r="AS24" s="514"/>
      <c r="AT24" s="157">
        <f>AT25+AT31</f>
        <v>0</v>
      </c>
      <c r="AU24" s="512">
        <f>AU25+AU31</f>
        <v>0</v>
      </c>
      <c r="AV24" s="513"/>
      <c r="AW24" s="514"/>
      <c r="AX24" s="157">
        <f>AX25+AX31</f>
        <v>0</v>
      </c>
      <c r="AY24" s="157"/>
      <c r="AZ24" s="158"/>
      <c r="BA24" s="159"/>
    </row>
    <row r="25" spans="1:53" s="154" customFormat="1" ht="40.5" customHeight="1" thickBot="1" x14ac:dyDescent="0.35">
      <c r="A25" s="308"/>
      <c r="B25" s="309" t="s">
        <v>43</v>
      </c>
      <c r="C25" s="159"/>
      <c r="D25" s="310">
        <f>SUM(D27:D30)</f>
        <v>20</v>
      </c>
      <c r="E25" s="310">
        <f>SUM(E27:E30)</f>
        <v>600</v>
      </c>
      <c r="F25" s="310"/>
      <c r="G25" s="310"/>
      <c r="H25" s="310"/>
      <c r="I25" s="310"/>
      <c r="J25" s="310"/>
      <c r="K25" s="515">
        <f>SUM(K27:M30)</f>
        <v>18</v>
      </c>
      <c r="L25" s="516"/>
      <c r="M25" s="517"/>
      <c r="N25" s="310">
        <f>SUM(N27:N30)</f>
        <v>5</v>
      </c>
      <c r="O25" s="515">
        <f>SUM(O27:Q30)</f>
        <v>54</v>
      </c>
      <c r="P25" s="516"/>
      <c r="Q25" s="517"/>
      <c r="R25" s="310">
        <f>SUM(R27:R30)</f>
        <v>15</v>
      </c>
      <c r="S25" s="515">
        <f>SUM(S27:U30)</f>
        <v>0</v>
      </c>
      <c r="T25" s="516"/>
      <c r="U25" s="517"/>
      <c r="V25" s="310">
        <f>SUM(V27:V30)</f>
        <v>0</v>
      </c>
      <c r="W25" s="515">
        <f>SUM(W27:Y30)</f>
        <v>0</v>
      </c>
      <c r="X25" s="516"/>
      <c r="Y25" s="517"/>
      <c r="Z25" s="310">
        <f>SUM(Z27:Z30)</f>
        <v>0</v>
      </c>
      <c r="AA25" s="515">
        <f>SUM(AA27:AC30)</f>
        <v>0</v>
      </c>
      <c r="AB25" s="516"/>
      <c r="AC25" s="517"/>
      <c r="AD25" s="310">
        <f>SUM(AD27:AD30)</f>
        <v>0</v>
      </c>
      <c r="AE25" s="515">
        <f>SUM(AE27:AG30)</f>
        <v>0</v>
      </c>
      <c r="AF25" s="516"/>
      <c r="AG25" s="517"/>
      <c r="AH25" s="310">
        <f>SUM(AH27:AH30)</f>
        <v>0</v>
      </c>
      <c r="AI25" s="515">
        <f>SUM(AI27:AK30)</f>
        <v>0</v>
      </c>
      <c r="AJ25" s="516"/>
      <c r="AK25" s="517"/>
      <c r="AL25" s="310">
        <f>SUM(AL27:AL30)</f>
        <v>0</v>
      </c>
      <c r="AM25" s="515">
        <f>SUM(AM27:AO30)</f>
        <v>0</v>
      </c>
      <c r="AN25" s="516"/>
      <c r="AO25" s="517"/>
      <c r="AP25" s="310">
        <f>SUM(AP27:AP30)</f>
        <v>0</v>
      </c>
      <c r="AQ25" s="515">
        <f>SUM(AQ27:AS30)</f>
        <v>0</v>
      </c>
      <c r="AR25" s="516"/>
      <c r="AS25" s="517"/>
      <c r="AT25" s="310">
        <f>SUM(AT27:AT30)</f>
        <v>0</v>
      </c>
      <c r="AU25" s="515">
        <f>SUM(AU27:AW30)</f>
        <v>0</v>
      </c>
      <c r="AV25" s="516"/>
      <c r="AW25" s="517"/>
      <c r="AX25" s="310">
        <f>SUM(AX27:AX30)</f>
        <v>0</v>
      </c>
      <c r="AY25" s="160"/>
      <c r="AZ25" s="110"/>
      <c r="BA25" s="159"/>
    </row>
    <row r="26" spans="1:53" s="154" customFormat="1" ht="1.5" customHeight="1" x14ac:dyDescent="0.3">
      <c r="A26" s="194"/>
      <c r="B26" s="315"/>
      <c r="C26" s="142"/>
      <c r="D26" s="139"/>
      <c r="E26" s="136"/>
      <c r="F26" s="138"/>
      <c r="G26" s="122"/>
      <c r="H26" s="122"/>
      <c r="I26" s="122"/>
      <c r="J26" s="203"/>
      <c r="K26" s="204"/>
      <c r="L26" s="205"/>
      <c r="M26" s="203"/>
      <c r="N26" s="140"/>
      <c r="O26" s="129"/>
      <c r="P26" s="205"/>
      <c r="Q26" s="134"/>
      <c r="R26" s="301"/>
      <c r="S26" s="129"/>
      <c r="T26" s="205"/>
      <c r="U26" s="134"/>
      <c r="V26" s="301"/>
      <c r="W26" s="138"/>
      <c r="X26" s="205"/>
      <c r="Y26" s="134"/>
      <c r="Z26" s="140"/>
      <c r="AA26" s="138"/>
      <c r="AB26" s="205"/>
      <c r="AC26" s="134"/>
      <c r="AD26" s="140"/>
      <c r="AE26" s="204"/>
      <c r="AF26" s="205"/>
      <c r="AG26" s="130"/>
      <c r="AH26" s="140"/>
      <c r="AI26" s="204"/>
      <c r="AJ26" s="205"/>
      <c r="AK26" s="134"/>
      <c r="AL26" s="140"/>
      <c r="AM26" s="138"/>
      <c r="AN26" s="122"/>
      <c r="AO26" s="134"/>
      <c r="AP26" s="136"/>
      <c r="AQ26" s="204"/>
      <c r="AR26" s="205"/>
      <c r="AS26" s="134"/>
      <c r="AT26" s="140"/>
      <c r="AU26" s="138"/>
      <c r="AV26" s="122"/>
      <c r="AW26" s="134"/>
      <c r="AX26" s="136"/>
      <c r="AY26" s="206"/>
      <c r="AZ26" s="207"/>
      <c r="BA26" s="208"/>
    </row>
    <row r="27" spans="1:53" s="154" customFormat="1" ht="33.75" customHeight="1" x14ac:dyDescent="0.3">
      <c r="A27" s="190" t="s">
        <v>189</v>
      </c>
      <c r="B27" s="191" t="s">
        <v>229</v>
      </c>
      <c r="C27" s="192" t="s">
        <v>184</v>
      </c>
      <c r="D27" s="274">
        <v>5</v>
      </c>
      <c r="E27" s="132">
        <f t="shared" ref="E27:E29" si="7">D27*30</f>
        <v>150</v>
      </c>
      <c r="F27" s="193">
        <f>G27+H27+I27</f>
        <v>18</v>
      </c>
      <c r="G27" s="274">
        <v>8</v>
      </c>
      <c r="H27" s="274"/>
      <c r="I27" s="274">
        <v>10</v>
      </c>
      <c r="J27" s="131">
        <f>E27-F27</f>
        <v>132</v>
      </c>
      <c r="K27" s="124"/>
      <c r="L27" s="104"/>
      <c r="M27" s="125"/>
      <c r="N27" s="274"/>
      <c r="O27" s="124">
        <v>8</v>
      </c>
      <c r="P27" s="104"/>
      <c r="Q27" s="125">
        <v>10</v>
      </c>
      <c r="R27" s="274">
        <v>5</v>
      </c>
      <c r="S27" s="124"/>
      <c r="T27" s="104"/>
      <c r="U27" s="125"/>
      <c r="V27" s="274"/>
      <c r="W27" s="105"/>
      <c r="X27" s="104"/>
      <c r="Y27" s="123"/>
      <c r="Z27" s="274"/>
      <c r="AA27" s="124"/>
      <c r="AB27" s="104"/>
      <c r="AC27" s="125"/>
      <c r="AD27" s="274"/>
      <c r="AE27" s="126"/>
      <c r="AF27" s="104"/>
      <c r="AG27" s="125"/>
      <c r="AH27" s="274"/>
      <c r="AI27" s="126"/>
      <c r="AJ27" s="104"/>
      <c r="AK27" s="125"/>
      <c r="AL27" s="274"/>
      <c r="AM27" s="124"/>
      <c r="AN27" s="104"/>
      <c r="AO27" s="125"/>
      <c r="AP27" s="274"/>
      <c r="AQ27" s="126"/>
      <c r="AR27" s="104"/>
      <c r="AS27" s="125"/>
      <c r="AT27" s="274"/>
      <c r="AU27" s="124"/>
      <c r="AV27" s="104"/>
      <c r="AW27" s="125"/>
      <c r="AX27" s="274"/>
      <c r="AY27" s="276">
        <v>2</v>
      </c>
      <c r="AZ27" s="127"/>
      <c r="BA27" s="276"/>
    </row>
    <row r="28" spans="1:53" s="154" customFormat="1" ht="21.75" customHeight="1" x14ac:dyDescent="0.3">
      <c r="A28" s="194" t="s">
        <v>190</v>
      </c>
      <c r="B28" s="195" t="s">
        <v>230</v>
      </c>
      <c r="C28" s="196" t="s">
        <v>188</v>
      </c>
      <c r="D28" s="136">
        <v>5</v>
      </c>
      <c r="E28" s="137">
        <f t="shared" si="7"/>
        <v>150</v>
      </c>
      <c r="F28" s="141">
        <f>G28+H28+I28</f>
        <v>20</v>
      </c>
      <c r="G28" s="136">
        <v>8</v>
      </c>
      <c r="H28" s="136">
        <v>8</v>
      </c>
      <c r="I28" s="136">
        <v>4</v>
      </c>
      <c r="J28" s="197">
        <f>E28-F28</f>
        <v>130</v>
      </c>
      <c r="K28" s="138"/>
      <c r="L28" s="122"/>
      <c r="M28" s="134"/>
      <c r="N28" s="136"/>
      <c r="O28" s="138">
        <v>8</v>
      </c>
      <c r="P28" s="122">
        <v>8</v>
      </c>
      <c r="Q28" s="134">
        <v>4</v>
      </c>
      <c r="R28" s="136">
        <v>5</v>
      </c>
      <c r="S28" s="126"/>
      <c r="T28" s="124"/>
      <c r="U28" s="131"/>
      <c r="V28" s="274"/>
      <c r="W28" s="124"/>
      <c r="X28" s="124"/>
      <c r="Y28" s="132"/>
      <c r="Z28" s="274"/>
      <c r="AA28" s="124"/>
      <c r="AB28" s="124"/>
      <c r="AC28" s="132"/>
      <c r="AD28" s="274"/>
      <c r="AE28" s="133"/>
      <c r="AF28" s="122"/>
      <c r="AG28" s="134"/>
      <c r="AH28" s="136"/>
      <c r="AI28" s="133"/>
      <c r="AJ28" s="122"/>
      <c r="AK28" s="134"/>
      <c r="AL28" s="136"/>
      <c r="AM28" s="124"/>
      <c r="AN28" s="124"/>
      <c r="AO28" s="132"/>
      <c r="AP28" s="274"/>
      <c r="AQ28" s="133"/>
      <c r="AR28" s="122"/>
      <c r="AS28" s="134"/>
      <c r="AT28" s="136"/>
      <c r="AU28" s="124"/>
      <c r="AV28" s="124"/>
      <c r="AW28" s="132"/>
      <c r="AX28" s="274"/>
      <c r="AY28" s="276">
        <v>2</v>
      </c>
      <c r="AZ28" s="135"/>
      <c r="BA28" s="179"/>
    </row>
    <row r="29" spans="1:53" s="154" customFormat="1" ht="26.25" customHeight="1" x14ac:dyDescent="0.3">
      <c r="A29" s="198" t="s">
        <v>191</v>
      </c>
      <c r="B29" s="199" t="s">
        <v>231</v>
      </c>
      <c r="C29" s="200" t="s">
        <v>399</v>
      </c>
      <c r="D29" s="214">
        <v>5</v>
      </c>
      <c r="E29" s="273">
        <f t="shared" si="7"/>
        <v>150</v>
      </c>
      <c r="F29" s="201">
        <f>G29+H29+I29</f>
        <v>16</v>
      </c>
      <c r="G29" s="214">
        <v>8</v>
      </c>
      <c r="H29" s="214"/>
      <c r="I29" s="214">
        <v>8</v>
      </c>
      <c r="J29" s="202">
        <f>E29-F29</f>
        <v>134</v>
      </c>
      <c r="K29" s="145"/>
      <c r="L29" s="146"/>
      <c r="M29" s="149"/>
      <c r="N29" s="214"/>
      <c r="O29" s="148">
        <v>8</v>
      </c>
      <c r="P29" s="146"/>
      <c r="Q29" s="147">
        <v>8</v>
      </c>
      <c r="R29" s="277">
        <v>5</v>
      </c>
      <c r="S29" s="145"/>
      <c r="T29" s="146"/>
      <c r="U29" s="149"/>
      <c r="V29" s="214"/>
      <c r="W29" s="145"/>
      <c r="X29" s="146"/>
      <c r="Y29" s="149"/>
      <c r="Z29" s="214"/>
      <c r="AA29" s="145"/>
      <c r="AB29" s="146"/>
      <c r="AC29" s="149"/>
      <c r="AD29" s="214"/>
      <c r="AE29" s="150"/>
      <c r="AF29" s="146"/>
      <c r="AG29" s="149"/>
      <c r="AH29" s="214"/>
      <c r="AI29" s="150"/>
      <c r="AJ29" s="146"/>
      <c r="AK29" s="149"/>
      <c r="AL29" s="214"/>
      <c r="AM29" s="145"/>
      <c r="AN29" s="146"/>
      <c r="AO29" s="149"/>
      <c r="AP29" s="214"/>
      <c r="AQ29" s="150"/>
      <c r="AR29" s="146"/>
      <c r="AS29" s="149"/>
      <c r="AT29" s="214"/>
      <c r="AU29" s="145"/>
      <c r="AV29" s="146"/>
      <c r="AW29" s="149"/>
      <c r="AX29" s="214"/>
      <c r="AY29" s="276">
        <v>2</v>
      </c>
      <c r="AZ29" s="144"/>
      <c r="BA29" s="277"/>
    </row>
    <row r="30" spans="1:53" s="154" customFormat="1" ht="69.75" customHeight="1" thickBot="1" x14ac:dyDescent="0.35">
      <c r="A30" s="198" t="s">
        <v>191</v>
      </c>
      <c r="B30" s="199" t="s">
        <v>193</v>
      </c>
      <c r="C30" s="200" t="s">
        <v>192</v>
      </c>
      <c r="D30" s="214">
        <v>5</v>
      </c>
      <c r="E30" s="273">
        <f t="shared" ref="E30" si="8">D30*30</f>
        <v>150</v>
      </c>
      <c r="F30" s="201">
        <f>G30+H30+I30</f>
        <v>18</v>
      </c>
      <c r="G30" s="214">
        <v>8</v>
      </c>
      <c r="H30" s="214">
        <v>10</v>
      </c>
      <c r="I30" s="214"/>
      <c r="J30" s="202">
        <f>E30-F30</f>
        <v>132</v>
      </c>
      <c r="K30" s="148">
        <v>8</v>
      </c>
      <c r="L30" s="146">
        <v>10</v>
      </c>
      <c r="M30" s="147"/>
      <c r="N30" s="277">
        <v>5</v>
      </c>
      <c r="O30" s="148"/>
      <c r="P30" s="146"/>
      <c r="Q30" s="147"/>
      <c r="R30" s="277"/>
      <c r="S30" s="145"/>
      <c r="T30" s="146"/>
      <c r="U30" s="149"/>
      <c r="V30" s="214"/>
      <c r="W30" s="145"/>
      <c r="X30" s="146"/>
      <c r="Y30" s="149"/>
      <c r="Z30" s="214"/>
      <c r="AA30" s="145"/>
      <c r="AB30" s="146"/>
      <c r="AC30" s="149"/>
      <c r="AD30" s="214"/>
      <c r="AE30" s="150"/>
      <c r="AF30" s="146"/>
      <c r="AG30" s="149"/>
      <c r="AH30" s="214"/>
      <c r="AI30" s="150"/>
      <c r="AJ30" s="146"/>
      <c r="AK30" s="149"/>
      <c r="AL30" s="214"/>
      <c r="AM30" s="145"/>
      <c r="AN30" s="146"/>
      <c r="AO30" s="149"/>
      <c r="AP30" s="214"/>
      <c r="AQ30" s="150"/>
      <c r="AR30" s="146"/>
      <c r="AS30" s="149"/>
      <c r="AT30" s="214"/>
      <c r="AU30" s="145"/>
      <c r="AV30" s="146"/>
      <c r="AW30" s="149"/>
      <c r="AX30" s="214"/>
      <c r="AY30" s="275">
        <v>1</v>
      </c>
      <c r="AZ30" s="144"/>
      <c r="BA30" s="277"/>
    </row>
    <row r="31" spans="1:53" s="154" customFormat="1" ht="29.25" customHeight="1" thickBot="1" x14ac:dyDescent="0.35">
      <c r="A31" s="316"/>
      <c r="B31" s="312" t="s">
        <v>178</v>
      </c>
      <c r="C31" s="151"/>
      <c r="D31" s="153">
        <v>5</v>
      </c>
      <c r="E31" s="152">
        <f>E32*1</f>
        <v>150</v>
      </c>
      <c r="F31" s="317"/>
      <c r="G31" s="318"/>
      <c r="H31" s="319"/>
      <c r="I31" s="319"/>
      <c r="J31" s="260"/>
      <c r="K31" s="378">
        <f>SUM(K33:M34)</f>
        <v>0</v>
      </c>
      <c r="L31" s="379"/>
      <c r="M31" s="380"/>
      <c r="N31" s="152">
        <f>SUM(N33)</f>
        <v>0</v>
      </c>
      <c r="O31" s="378">
        <f>SUM(O32:Q34)</f>
        <v>0</v>
      </c>
      <c r="P31" s="379"/>
      <c r="Q31" s="380"/>
      <c r="R31" s="293">
        <f>SUM(R32)</f>
        <v>0</v>
      </c>
      <c r="S31" s="381">
        <f>SUM(S32:U34)</f>
        <v>18</v>
      </c>
      <c r="T31" s="382"/>
      <c r="U31" s="383"/>
      <c r="V31" s="152">
        <f>SUM(V32)</f>
        <v>5</v>
      </c>
      <c r="W31" s="381">
        <f>SUM(W33:Y34)</f>
        <v>0</v>
      </c>
      <c r="X31" s="382"/>
      <c r="Y31" s="383"/>
      <c r="Z31" s="152">
        <f>SUM(Z33)</f>
        <v>0</v>
      </c>
      <c r="AA31" s="381">
        <f>SUM(AA33:AC34)</f>
        <v>0</v>
      </c>
      <c r="AB31" s="382"/>
      <c r="AC31" s="383"/>
      <c r="AD31" s="152">
        <f>SUM(AD33)</f>
        <v>0</v>
      </c>
      <c r="AE31" s="378">
        <f>SUM(AE33:AG34)</f>
        <v>0</v>
      </c>
      <c r="AF31" s="379"/>
      <c r="AG31" s="380"/>
      <c r="AH31" s="152">
        <f>SUM(AH33)</f>
        <v>0</v>
      </c>
      <c r="AI31" s="378">
        <f>SUM(AI33:AK34)</f>
        <v>0</v>
      </c>
      <c r="AJ31" s="379"/>
      <c r="AK31" s="380"/>
      <c r="AL31" s="152">
        <f>SUM(AL33)</f>
        <v>0</v>
      </c>
      <c r="AM31" s="381">
        <f>SUM(AM33:AO34)</f>
        <v>0</v>
      </c>
      <c r="AN31" s="382"/>
      <c r="AO31" s="383"/>
      <c r="AP31" s="106">
        <f>SUM(AP33)</f>
        <v>0</v>
      </c>
      <c r="AQ31" s="378">
        <f>SUM(AQ33:AS34)</f>
        <v>0</v>
      </c>
      <c r="AR31" s="379"/>
      <c r="AS31" s="380"/>
      <c r="AT31" s="152">
        <f>SUM(AT33)</f>
        <v>0</v>
      </c>
      <c r="AU31" s="381">
        <f>SUM(AU33:AW34)</f>
        <v>0</v>
      </c>
      <c r="AV31" s="382"/>
      <c r="AW31" s="383"/>
      <c r="AX31" s="106">
        <f>SUM(AX33)</f>
        <v>0</v>
      </c>
      <c r="AY31" s="209"/>
      <c r="AZ31" s="210"/>
      <c r="BA31" s="211"/>
    </row>
    <row r="32" spans="1:53" s="154" customFormat="1" ht="0.75" customHeight="1" x14ac:dyDescent="0.3">
      <c r="A32" s="155"/>
      <c r="B32" s="320"/>
      <c r="C32" s="282"/>
      <c r="D32" s="469">
        <v>5</v>
      </c>
      <c r="E32" s="467">
        <f>D32*30</f>
        <v>150</v>
      </c>
      <c r="F32" s="477">
        <v>18</v>
      </c>
      <c r="G32" s="479">
        <v>8</v>
      </c>
      <c r="H32" s="475"/>
      <c r="I32" s="479">
        <v>10</v>
      </c>
      <c r="J32" s="471">
        <f>E32-F32</f>
        <v>132</v>
      </c>
      <c r="K32" s="473"/>
      <c r="L32" s="558"/>
      <c r="M32" s="481"/>
      <c r="N32" s="469"/>
      <c r="O32" s="508"/>
      <c r="P32" s="475"/>
      <c r="Q32" s="481"/>
      <c r="R32" s="556"/>
      <c r="S32" s="508">
        <v>8</v>
      </c>
      <c r="T32" s="475"/>
      <c r="U32" s="481">
        <v>10</v>
      </c>
      <c r="V32" s="556">
        <v>5</v>
      </c>
      <c r="W32" s="510"/>
      <c r="X32" s="479"/>
      <c r="Y32" s="511"/>
      <c r="Z32" s="469"/>
      <c r="AA32" s="510"/>
      <c r="AB32" s="479"/>
      <c r="AC32" s="511"/>
      <c r="AD32" s="469"/>
      <c r="AE32" s="508"/>
      <c r="AF32" s="475"/>
      <c r="AG32" s="509"/>
      <c r="AH32" s="469"/>
      <c r="AI32" s="508"/>
      <c r="AJ32" s="475"/>
      <c r="AK32" s="509"/>
      <c r="AL32" s="469"/>
      <c r="AM32" s="510"/>
      <c r="AN32" s="479"/>
      <c r="AO32" s="511"/>
      <c r="AP32" s="467"/>
      <c r="AQ32" s="508"/>
      <c r="AR32" s="475"/>
      <c r="AS32" s="509"/>
      <c r="AT32" s="469"/>
      <c r="AU32" s="510"/>
      <c r="AV32" s="479"/>
      <c r="AW32" s="511"/>
      <c r="AX32" s="467"/>
      <c r="AY32" s="467">
        <v>3</v>
      </c>
      <c r="AZ32" s="560"/>
      <c r="BA32" s="561"/>
    </row>
    <row r="33" spans="1:53" s="154" customFormat="1" ht="57.75" customHeight="1" x14ac:dyDescent="0.3">
      <c r="A33" s="241" t="s">
        <v>132</v>
      </c>
      <c r="B33" s="335" t="s">
        <v>280</v>
      </c>
      <c r="C33" s="463" t="s">
        <v>282</v>
      </c>
      <c r="D33" s="469"/>
      <c r="E33" s="467"/>
      <c r="F33" s="477"/>
      <c r="G33" s="479"/>
      <c r="H33" s="475"/>
      <c r="I33" s="479"/>
      <c r="J33" s="471"/>
      <c r="K33" s="473"/>
      <c r="L33" s="558"/>
      <c r="M33" s="481"/>
      <c r="N33" s="469"/>
      <c r="O33" s="508"/>
      <c r="P33" s="475"/>
      <c r="Q33" s="481"/>
      <c r="R33" s="556"/>
      <c r="S33" s="508"/>
      <c r="T33" s="475"/>
      <c r="U33" s="481"/>
      <c r="V33" s="556"/>
      <c r="W33" s="510"/>
      <c r="X33" s="479"/>
      <c r="Y33" s="511"/>
      <c r="Z33" s="469"/>
      <c r="AA33" s="510"/>
      <c r="AB33" s="479"/>
      <c r="AC33" s="511"/>
      <c r="AD33" s="469"/>
      <c r="AE33" s="508"/>
      <c r="AF33" s="475"/>
      <c r="AG33" s="509"/>
      <c r="AH33" s="469"/>
      <c r="AI33" s="508"/>
      <c r="AJ33" s="475"/>
      <c r="AK33" s="509"/>
      <c r="AL33" s="469"/>
      <c r="AM33" s="510"/>
      <c r="AN33" s="479"/>
      <c r="AO33" s="511"/>
      <c r="AP33" s="467"/>
      <c r="AQ33" s="508"/>
      <c r="AR33" s="475"/>
      <c r="AS33" s="509"/>
      <c r="AT33" s="469"/>
      <c r="AU33" s="510"/>
      <c r="AV33" s="479"/>
      <c r="AW33" s="511"/>
      <c r="AX33" s="467"/>
      <c r="AY33" s="467"/>
      <c r="AZ33" s="560"/>
      <c r="BA33" s="561"/>
    </row>
    <row r="34" spans="1:53" s="154" customFormat="1" ht="57.75" customHeight="1" thickBot="1" x14ac:dyDescent="0.35">
      <c r="A34" s="241" t="s">
        <v>152</v>
      </c>
      <c r="B34" s="328" t="s">
        <v>281</v>
      </c>
      <c r="C34" s="464"/>
      <c r="D34" s="469"/>
      <c r="E34" s="467"/>
      <c r="F34" s="477"/>
      <c r="G34" s="479"/>
      <c r="H34" s="475"/>
      <c r="I34" s="479"/>
      <c r="J34" s="471"/>
      <c r="K34" s="473"/>
      <c r="L34" s="558"/>
      <c r="M34" s="481"/>
      <c r="N34" s="469"/>
      <c r="O34" s="508"/>
      <c r="P34" s="475"/>
      <c r="Q34" s="481"/>
      <c r="R34" s="556"/>
      <c r="S34" s="508"/>
      <c r="T34" s="475"/>
      <c r="U34" s="481"/>
      <c r="V34" s="556"/>
      <c r="W34" s="510"/>
      <c r="X34" s="479"/>
      <c r="Y34" s="511"/>
      <c r="Z34" s="469"/>
      <c r="AA34" s="510"/>
      <c r="AB34" s="479"/>
      <c r="AC34" s="511"/>
      <c r="AD34" s="469"/>
      <c r="AE34" s="508"/>
      <c r="AF34" s="475"/>
      <c r="AG34" s="509"/>
      <c r="AH34" s="469"/>
      <c r="AI34" s="508"/>
      <c r="AJ34" s="475"/>
      <c r="AK34" s="509"/>
      <c r="AL34" s="469"/>
      <c r="AM34" s="510"/>
      <c r="AN34" s="479"/>
      <c r="AO34" s="511"/>
      <c r="AP34" s="467"/>
      <c r="AQ34" s="508"/>
      <c r="AR34" s="475"/>
      <c r="AS34" s="509"/>
      <c r="AT34" s="469"/>
      <c r="AU34" s="510"/>
      <c r="AV34" s="479"/>
      <c r="AW34" s="511"/>
      <c r="AX34" s="467"/>
      <c r="AY34" s="467"/>
      <c r="AZ34" s="560"/>
      <c r="BA34" s="561"/>
    </row>
    <row r="35" spans="1:53" s="189" customFormat="1" ht="23.25" customHeight="1" thickBot="1" x14ac:dyDescent="0.35">
      <c r="A35" s="107" t="s">
        <v>126</v>
      </c>
      <c r="B35" s="401" t="s">
        <v>48</v>
      </c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2"/>
      <c r="AN35" s="402"/>
      <c r="AO35" s="402"/>
      <c r="AP35" s="402"/>
      <c r="AQ35" s="402"/>
      <c r="AR35" s="402"/>
      <c r="AS35" s="402"/>
      <c r="AT35" s="402"/>
      <c r="AU35" s="402"/>
      <c r="AV35" s="402"/>
      <c r="AW35" s="402"/>
      <c r="AX35" s="402"/>
      <c r="AY35" s="402"/>
      <c r="AZ35" s="402"/>
      <c r="BA35" s="403"/>
    </row>
    <row r="36" spans="1:53" s="154" customFormat="1" ht="19.5" customHeight="1" thickBot="1" x14ac:dyDescent="0.35">
      <c r="A36" s="431" t="s">
        <v>112</v>
      </c>
      <c r="B36" s="405"/>
      <c r="C36" s="151"/>
      <c r="D36" s="152">
        <f>D37+D53</f>
        <v>115</v>
      </c>
      <c r="E36" s="106">
        <f>E37+E53</f>
        <v>3150</v>
      </c>
      <c r="F36" s="106"/>
      <c r="G36" s="228"/>
      <c r="H36" s="106"/>
      <c r="I36" s="228"/>
      <c r="J36" s="106"/>
      <c r="K36" s="381">
        <f>K37+K53</f>
        <v>0</v>
      </c>
      <c r="L36" s="382"/>
      <c r="M36" s="383"/>
      <c r="N36" s="106">
        <f>N37+N53</f>
        <v>0</v>
      </c>
      <c r="O36" s="381">
        <f>O37+O53</f>
        <v>0</v>
      </c>
      <c r="P36" s="382"/>
      <c r="Q36" s="383"/>
      <c r="R36" s="295">
        <f>R37+R53</f>
        <v>0</v>
      </c>
      <c r="S36" s="381">
        <f>S37+S53</f>
        <v>0</v>
      </c>
      <c r="T36" s="382"/>
      <c r="U36" s="383"/>
      <c r="V36" s="106">
        <f>V37+V53</f>
        <v>0</v>
      </c>
      <c r="W36" s="381">
        <f>W37+W53</f>
        <v>72</v>
      </c>
      <c r="X36" s="382"/>
      <c r="Y36" s="383"/>
      <c r="Z36" s="106">
        <f>Z37+Z53</f>
        <v>20</v>
      </c>
      <c r="AA36" s="381">
        <f>AA37+AA53</f>
        <v>54</v>
      </c>
      <c r="AB36" s="382"/>
      <c r="AC36" s="383"/>
      <c r="AD36" s="106">
        <f>AD37+AD53</f>
        <v>15</v>
      </c>
      <c r="AE36" s="381">
        <f>AE37+AE53</f>
        <v>72</v>
      </c>
      <c r="AF36" s="382"/>
      <c r="AG36" s="383"/>
      <c r="AH36" s="106">
        <f>AH37+AH53</f>
        <v>20</v>
      </c>
      <c r="AI36" s="381">
        <f>AI37+AI53</f>
        <v>90</v>
      </c>
      <c r="AJ36" s="382"/>
      <c r="AK36" s="383"/>
      <c r="AL36" s="106">
        <f>AL37+AL53</f>
        <v>25</v>
      </c>
      <c r="AM36" s="381">
        <f>AM37+AM53</f>
        <v>90</v>
      </c>
      <c r="AN36" s="382"/>
      <c r="AO36" s="383"/>
      <c r="AP36" s="106">
        <f>AP37+AP53</f>
        <v>25</v>
      </c>
      <c r="AQ36" s="381">
        <f>AQ37+AQ53</f>
        <v>0</v>
      </c>
      <c r="AR36" s="382"/>
      <c r="AS36" s="383"/>
      <c r="AT36" s="106">
        <f>AT37+AT53</f>
        <v>10</v>
      </c>
      <c r="AU36" s="381">
        <f>AU37+AU53</f>
        <v>0</v>
      </c>
      <c r="AV36" s="382"/>
      <c r="AW36" s="383"/>
      <c r="AX36" s="106">
        <f>AX37+AX53</f>
        <v>0</v>
      </c>
      <c r="AY36" s="106"/>
      <c r="AZ36" s="153"/>
      <c r="BA36" s="106"/>
    </row>
    <row r="37" spans="1:53" s="154" customFormat="1" ht="50.25" customHeight="1" thickBot="1" x14ac:dyDescent="0.35">
      <c r="A37" s="316"/>
      <c r="B37" s="321" t="s">
        <v>43</v>
      </c>
      <c r="C37" s="151"/>
      <c r="D37" s="264">
        <f>SUM(D38:D52)</f>
        <v>75</v>
      </c>
      <c r="E37" s="264">
        <f>SUM(E38:E52)</f>
        <v>2250</v>
      </c>
      <c r="F37" s="264"/>
      <c r="G37" s="264"/>
      <c r="H37" s="264"/>
      <c r="I37" s="264"/>
      <c r="J37" s="264"/>
      <c r="K37" s="381">
        <f>SUM(K38:M52)</f>
        <v>0</v>
      </c>
      <c r="L37" s="382"/>
      <c r="M37" s="383"/>
      <c r="N37" s="106">
        <f>SUM(N38:N52)</f>
        <v>0</v>
      </c>
      <c r="O37" s="381">
        <f>SUM(O38:Q52)</f>
        <v>0</v>
      </c>
      <c r="P37" s="382"/>
      <c r="Q37" s="383"/>
      <c r="R37" s="295">
        <f>SUM(R38:R52)</f>
        <v>0</v>
      </c>
      <c r="S37" s="381">
        <f>SUM(S38:U52)</f>
        <v>0</v>
      </c>
      <c r="T37" s="382"/>
      <c r="U37" s="383"/>
      <c r="V37" s="106">
        <f>SUM(V38:V52)</f>
        <v>0</v>
      </c>
      <c r="W37" s="381">
        <f>SUM(W38:Y52)</f>
        <v>72</v>
      </c>
      <c r="X37" s="382"/>
      <c r="Y37" s="383"/>
      <c r="Z37" s="106">
        <f>SUM(Z38:Z52)</f>
        <v>20</v>
      </c>
      <c r="AA37" s="381">
        <f>SUM(AA38:AC52)</f>
        <v>36</v>
      </c>
      <c r="AB37" s="382"/>
      <c r="AC37" s="383"/>
      <c r="AD37" s="106">
        <f>SUM(AD38:AD52)</f>
        <v>10</v>
      </c>
      <c r="AE37" s="381">
        <f>SUM(AE38:AG52)</f>
        <v>54</v>
      </c>
      <c r="AF37" s="382"/>
      <c r="AG37" s="383"/>
      <c r="AH37" s="106">
        <f>SUM(AH38:AH52)</f>
        <v>15</v>
      </c>
      <c r="AI37" s="381">
        <f>SUM(AI38:AK52)</f>
        <v>54</v>
      </c>
      <c r="AJ37" s="382"/>
      <c r="AK37" s="383"/>
      <c r="AL37" s="106">
        <f>SUM(AL38:AL52)</f>
        <v>15</v>
      </c>
      <c r="AM37" s="381">
        <f>SUM(AM38:AO52)</f>
        <v>54</v>
      </c>
      <c r="AN37" s="382"/>
      <c r="AO37" s="383"/>
      <c r="AP37" s="106">
        <f>SUM(AP38:AP52)</f>
        <v>15</v>
      </c>
      <c r="AQ37" s="381">
        <f>SUM(AQ38:AS52)</f>
        <v>0</v>
      </c>
      <c r="AR37" s="382"/>
      <c r="AS37" s="383"/>
      <c r="AT37" s="106">
        <f>SUM(AT38:AT52)</f>
        <v>0</v>
      </c>
      <c r="AU37" s="381">
        <f>SUM(AU38:AW52)</f>
        <v>0</v>
      </c>
      <c r="AV37" s="382"/>
      <c r="AW37" s="383"/>
      <c r="AX37" s="106">
        <f>SUM(AX38:AX52)</f>
        <v>0</v>
      </c>
      <c r="AY37" s="152"/>
      <c r="AZ37" s="264"/>
      <c r="BA37" s="106"/>
    </row>
    <row r="38" spans="1:53" s="154" customFormat="1" ht="85.5" customHeight="1" x14ac:dyDescent="0.3">
      <c r="A38" s="128" t="s">
        <v>133</v>
      </c>
      <c r="B38" s="339" t="s">
        <v>283</v>
      </c>
      <c r="C38" s="213" t="s">
        <v>284</v>
      </c>
      <c r="D38" s="127">
        <v>5</v>
      </c>
      <c r="E38" s="274">
        <f>D38*30</f>
        <v>150</v>
      </c>
      <c r="F38" s="274">
        <v>18</v>
      </c>
      <c r="G38" s="132">
        <v>8</v>
      </c>
      <c r="H38" s="274">
        <v>10</v>
      </c>
      <c r="I38" s="132"/>
      <c r="J38" s="274">
        <f>E38-F38</f>
        <v>132</v>
      </c>
      <c r="K38" s="271"/>
      <c r="L38" s="269"/>
      <c r="M38" s="270"/>
      <c r="N38" s="276"/>
      <c r="O38" s="105"/>
      <c r="P38" s="269"/>
      <c r="Q38" s="125"/>
      <c r="R38" s="322"/>
      <c r="S38" s="124"/>
      <c r="T38" s="269"/>
      <c r="U38" s="125"/>
      <c r="V38" s="276"/>
      <c r="W38" s="124">
        <v>8</v>
      </c>
      <c r="X38" s="269">
        <v>10</v>
      </c>
      <c r="Y38" s="125"/>
      <c r="Z38" s="276">
        <v>5</v>
      </c>
      <c r="AA38" s="124"/>
      <c r="AB38" s="269"/>
      <c r="AC38" s="125"/>
      <c r="AD38" s="276"/>
      <c r="AE38" s="271"/>
      <c r="AF38" s="269"/>
      <c r="AG38" s="123"/>
      <c r="AH38" s="276"/>
      <c r="AI38" s="271"/>
      <c r="AJ38" s="269"/>
      <c r="AK38" s="125"/>
      <c r="AL38" s="276"/>
      <c r="AM38" s="124"/>
      <c r="AN38" s="104"/>
      <c r="AO38" s="125"/>
      <c r="AP38" s="274"/>
      <c r="AQ38" s="271"/>
      <c r="AR38" s="269"/>
      <c r="AS38" s="125"/>
      <c r="AT38" s="276"/>
      <c r="AU38" s="124"/>
      <c r="AV38" s="104"/>
      <c r="AW38" s="125"/>
      <c r="AX38" s="274"/>
      <c r="AY38" s="276">
        <v>4</v>
      </c>
      <c r="AZ38" s="127"/>
      <c r="BA38" s="274"/>
    </row>
    <row r="39" spans="1:53" s="154" customFormat="1" ht="108.75" customHeight="1" x14ac:dyDescent="0.3">
      <c r="A39" s="241" t="s">
        <v>153</v>
      </c>
      <c r="B39" s="325" t="s">
        <v>285</v>
      </c>
      <c r="C39" s="161" t="s">
        <v>284</v>
      </c>
      <c r="D39" s="163">
        <v>5</v>
      </c>
      <c r="E39" s="136">
        <f t="shared" ref="E39" si="9">D39*30</f>
        <v>150</v>
      </c>
      <c r="F39" s="136">
        <v>18</v>
      </c>
      <c r="G39" s="137">
        <v>8</v>
      </c>
      <c r="H39" s="136"/>
      <c r="I39" s="137">
        <v>10</v>
      </c>
      <c r="J39" s="136">
        <f t="shared" ref="J39" si="10">E39-F39</f>
        <v>132</v>
      </c>
      <c r="K39" s="204"/>
      <c r="L39" s="205"/>
      <c r="M39" s="203"/>
      <c r="N39" s="140"/>
      <c r="O39" s="129"/>
      <c r="P39" s="205"/>
      <c r="Q39" s="134"/>
      <c r="R39" s="301"/>
      <c r="S39" s="138"/>
      <c r="T39" s="205"/>
      <c r="U39" s="134"/>
      <c r="V39" s="140"/>
      <c r="W39" s="138">
        <v>8</v>
      </c>
      <c r="X39" s="205"/>
      <c r="Y39" s="134">
        <v>10</v>
      </c>
      <c r="Z39" s="140">
        <v>5</v>
      </c>
      <c r="AA39" s="138"/>
      <c r="AB39" s="205"/>
      <c r="AC39" s="134"/>
      <c r="AD39" s="140"/>
      <c r="AE39" s="204"/>
      <c r="AF39" s="205"/>
      <c r="AG39" s="130"/>
      <c r="AH39" s="140"/>
      <c r="AI39" s="204"/>
      <c r="AJ39" s="205"/>
      <c r="AK39" s="130"/>
      <c r="AL39" s="140"/>
      <c r="AM39" s="138"/>
      <c r="AN39" s="122"/>
      <c r="AO39" s="134"/>
      <c r="AP39" s="136"/>
      <c r="AQ39" s="204"/>
      <c r="AR39" s="205"/>
      <c r="AS39" s="130"/>
      <c r="AT39" s="140"/>
      <c r="AU39" s="138"/>
      <c r="AV39" s="122"/>
      <c r="AW39" s="134"/>
      <c r="AX39" s="136"/>
      <c r="AY39" s="276">
        <v>4</v>
      </c>
      <c r="AZ39" s="139"/>
      <c r="BA39" s="136"/>
    </row>
    <row r="40" spans="1:53" s="154" customFormat="1" ht="69" customHeight="1" x14ac:dyDescent="0.3">
      <c r="A40" s="241" t="s">
        <v>154</v>
      </c>
      <c r="B40" s="323" t="s">
        <v>286</v>
      </c>
      <c r="C40" s="161" t="s">
        <v>284</v>
      </c>
      <c r="D40" s="139">
        <v>5</v>
      </c>
      <c r="E40" s="136">
        <f t="shared" ref="E40" si="11">D40*30</f>
        <v>150</v>
      </c>
      <c r="F40" s="136">
        <v>18</v>
      </c>
      <c r="G40" s="137"/>
      <c r="H40" s="136"/>
      <c r="I40" s="137">
        <v>18</v>
      </c>
      <c r="J40" s="136">
        <f t="shared" ref="J40" si="12">E40-F40</f>
        <v>132</v>
      </c>
      <c r="K40" s="204"/>
      <c r="L40" s="205"/>
      <c r="M40" s="203"/>
      <c r="N40" s="140"/>
      <c r="O40" s="129"/>
      <c r="P40" s="205"/>
      <c r="Q40" s="134"/>
      <c r="R40" s="301"/>
      <c r="S40" s="138"/>
      <c r="T40" s="205"/>
      <c r="U40" s="134"/>
      <c r="V40" s="140"/>
      <c r="W40" s="138"/>
      <c r="X40" s="205"/>
      <c r="Y40" s="134">
        <v>18</v>
      </c>
      <c r="Z40" s="140">
        <v>5</v>
      </c>
      <c r="AA40" s="138"/>
      <c r="AB40" s="205"/>
      <c r="AC40" s="134"/>
      <c r="AD40" s="140"/>
      <c r="AE40" s="204"/>
      <c r="AF40" s="205"/>
      <c r="AG40" s="130"/>
      <c r="AH40" s="140"/>
      <c r="AI40" s="204"/>
      <c r="AJ40" s="205"/>
      <c r="AK40" s="134"/>
      <c r="AL40" s="140"/>
      <c r="AM40" s="138"/>
      <c r="AN40" s="122"/>
      <c r="AO40" s="134"/>
      <c r="AP40" s="136"/>
      <c r="AQ40" s="204"/>
      <c r="AR40" s="205"/>
      <c r="AS40" s="134"/>
      <c r="AT40" s="140"/>
      <c r="AU40" s="138"/>
      <c r="AV40" s="122"/>
      <c r="AW40" s="134"/>
      <c r="AX40" s="136"/>
      <c r="AY40" s="276">
        <v>4</v>
      </c>
      <c r="AZ40" s="139"/>
      <c r="BA40" s="136"/>
    </row>
    <row r="41" spans="1:53" s="154" customFormat="1" ht="86.25" customHeight="1" x14ac:dyDescent="0.3">
      <c r="A41" s="241" t="s">
        <v>155</v>
      </c>
      <c r="B41" s="324" t="s">
        <v>287</v>
      </c>
      <c r="C41" s="161" t="s">
        <v>288</v>
      </c>
      <c r="D41" s="139">
        <v>5</v>
      </c>
      <c r="E41" s="136">
        <f t="shared" ref="E41:E52" si="13">D41*30</f>
        <v>150</v>
      </c>
      <c r="F41" s="136">
        <v>18</v>
      </c>
      <c r="G41" s="137">
        <v>8</v>
      </c>
      <c r="H41" s="136">
        <v>6</v>
      </c>
      <c r="I41" s="137">
        <v>4</v>
      </c>
      <c r="J41" s="136">
        <f t="shared" ref="J41:J52" si="14">E41-F41</f>
        <v>132</v>
      </c>
      <c r="K41" s="204"/>
      <c r="L41" s="205"/>
      <c r="M41" s="203"/>
      <c r="N41" s="140"/>
      <c r="O41" s="129"/>
      <c r="P41" s="205"/>
      <c r="Q41" s="134"/>
      <c r="R41" s="301"/>
      <c r="S41" s="138"/>
      <c r="T41" s="205"/>
      <c r="U41" s="134"/>
      <c r="V41" s="140"/>
      <c r="W41" s="138">
        <v>8</v>
      </c>
      <c r="X41" s="205">
        <v>6</v>
      </c>
      <c r="Y41" s="134">
        <v>4</v>
      </c>
      <c r="Z41" s="140">
        <v>5</v>
      </c>
      <c r="AA41" s="138"/>
      <c r="AB41" s="205"/>
      <c r="AC41" s="134"/>
      <c r="AD41" s="140"/>
      <c r="AE41" s="204"/>
      <c r="AF41" s="205"/>
      <c r="AG41" s="130"/>
      <c r="AH41" s="140"/>
      <c r="AI41" s="204"/>
      <c r="AJ41" s="205"/>
      <c r="AK41" s="134"/>
      <c r="AL41" s="140"/>
      <c r="AM41" s="138"/>
      <c r="AN41" s="122"/>
      <c r="AO41" s="134"/>
      <c r="AP41" s="136"/>
      <c r="AQ41" s="204"/>
      <c r="AR41" s="205"/>
      <c r="AS41" s="134"/>
      <c r="AT41" s="140"/>
      <c r="AU41" s="138"/>
      <c r="AV41" s="122"/>
      <c r="AW41" s="134"/>
      <c r="AX41" s="136"/>
      <c r="AY41" s="276">
        <v>4</v>
      </c>
      <c r="AZ41" s="139"/>
      <c r="BA41" s="136"/>
    </row>
    <row r="42" spans="1:53" s="154" customFormat="1" ht="51" customHeight="1" x14ac:dyDescent="0.3">
      <c r="A42" s="241" t="s">
        <v>156</v>
      </c>
      <c r="B42" s="324" t="s">
        <v>289</v>
      </c>
      <c r="C42" s="161" t="s">
        <v>275</v>
      </c>
      <c r="D42" s="139">
        <v>5</v>
      </c>
      <c r="E42" s="136">
        <f t="shared" si="13"/>
        <v>150</v>
      </c>
      <c r="F42" s="136">
        <v>18</v>
      </c>
      <c r="G42" s="137">
        <v>8</v>
      </c>
      <c r="H42" s="136">
        <v>4</v>
      </c>
      <c r="I42" s="137">
        <v>6</v>
      </c>
      <c r="J42" s="136">
        <f t="shared" si="14"/>
        <v>132</v>
      </c>
      <c r="K42" s="204"/>
      <c r="L42" s="205"/>
      <c r="M42" s="203"/>
      <c r="N42" s="140"/>
      <c r="O42" s="129"/>
      <c r="P42" s="205"/>
      <c r="Q42" s="134"/>
      <c r="R42" s="301"/>
      <c r="S42" s="138"/>
      <c r="T42" s="205"/>
      <c r="U42" s="134"/>
      <c r="V42" s="140"/>
      <c r="W42" s="138"/>
      <c r="X42" s="205"/>
      <c r="Y42" s="134"/>
      <c r="Z42" s="140"/>
      <c r="AA42" s="138">
        <v>8</v>
      </c>
      <c r="AB42" s="205">
        <v>4</v>
      </c>
      <c r="AC42" s="134">
        <v>6</v>
      </c>
      <c r="AD42" s="140">
        <v>5</v>
      </c>
      <c r="AE42" s="204"/>
      <c r="AF42" s="205"/>
      <c r="AG42" s="130"/>
      <c r="AH42" s="140"/>
      <c r="AI42" s="204"/>
      <c r="AJ42" s="205"/>
      <c r="AK42" s="134"/>
      <c r="AL42" s="140"/>
      <c r="AM42" s="138"/>
      <c r="AN42" s="122"/>
      <c r="AO42" s="134"/>
      <c r="AP42" s="136"/>
      <c r="AQ42" s="204"/>
      <c r="AR42" s="205"/>
      <c r="AS42" s="134"/>
      <c r="AT42" s="140"/>
      <c r="AU42" s="138"/>
      <c r="AV42" s="122"/>
      <c r="AW42" s="134"/>
      <c r="AX42" s="136"/>
      <c r="AY42" s="276">
        <v>5</v>
      </c>
      <c r="AZ42" s="139"/>
      <c r="BA42" s="136"/>
    </row>
    <row r="43" spans="1:53" s="154" customFormat="1" ht="51" customHeight="1" x14ac:dyDescent="0.3">
      <c r="A43" s="241" t="s">
        <v>157</v>
      </c>
      <c r="B43" s="323" t="s">
        <v>290</v>
      </c>
      <c r="C43" s="161" t="s">
        <v>291</v>
      </c>
      <c r="D43" s="139">
        <v>5</v>
      </c>
      <c r="E43" s="136">
        <f t="shared" si="13"/>
        <v>150</v>
      </c>
      <c r="F43" s="136">
        <v>18</v>
      </c>
      <c r="G43" s="137">
        <v>8</v>
      </c>
      <c r="H43" s="136">
        <v>6</v>
      </c>
      <c r="I43" s="137">
        <v>4</v>
      </c>
      <c r="J43" s="136">
        <f t="shared" si="14"/>
        <v>132</v>
      </c>
      <c r="K43" s="204"/>
      <c r="L43" s="205"/>
      <c r="M43" s="203"/>
      <c r="N43" s="140"/>
      <c r="O43" s="129"/>
      <c r="P43" s="205"/>
      <c r="Q43" s="134"/>
      <c r="R43" s="301"/>
      <c r="S43" s="138"/>
      <c r="T43" s="205"/>
      <c r="U43" s="134"/>
      <c r="V43" s="140"/>
      <c r="W43" s="138"/>
      <c r="X43" s="205"/>
      <c r="Y43" s="134"/>
      <c r="Z43" s="140"/>
      <c r="AA43" s="138">
        <v>8</v>
      </c>
      <c r="AB43" s="205">
        <v>6</v>
      </c>
      <c r="AC43" s="134">
        <v>4</v>
      </c>
      <c r="AD43" s="140">
        <v>5</v>
      </c>
      <c r="AE43" s="204"/>
      <c r="AF43" s="205"/>
      <c r="AG43" s="130"/>
      <c r="AH43" s="140"/>
      <c r="AI43" s="204"/>
      <c r="AJ43" s="205"/>
      <c r="AK43" s="134"/>
      <c r="AL43" s="140"/>
      <c r="AM43" s="138"/>
      <c r="AN43" s="122"/>
      <c r="AO43" s="134"/>
      <c r="AP43" s="136"/>
      <c r="AQ43" s="204"/>
      <c r="AR43" s="205"/>
      <c r="AS43" s="134"/>
      <c r="AT43" s="140"/>
      <c r="AU43" s="138"/>
      <c r="AV43" s="122"/>
      <c r="AW43" s="134"/>
      <c r="AX43" s="136"/>
      <c r="AY43" s="276">
        <v>5</v>
      </c>
      <c r="AZ43" s="139"/>
      <c r="BA43" s="136"/>
    </row>
    <row r="44" spans="1:53" s="154" customFormat="1" ht="51" customHeight="1" x14ac:dyDescent="0.3">
      <c r="A44" s="241" t="s">
        <v>158</v>
      </c>
      <c r="B44" s="323" t="s">
        <v>292</v>
      </c>
      <c r="C44" s="161" t="s">
        <v>284</v>
      </c>
      <c r="D44" s="139">
        <v>5</v>
      </c>
      <c r="E44" s="136">
        <f t="shared" si="13"/>
        <v>150</v>
      </c>
      <c r="F44" s="136">
        <v>18</v>
      </c>
      <c r="G44" s="137">
        <v>8</v>
      </c>
      <c r="H44" s="136"/>
      <c r="I44" s="137">
        <v>10</v>
      </c>
      <c r="J44" s="136">
        <f t="shared" si="14"/>
        <v>132</v>
      </c>
      <c r="K44" s="204"/>
      <c r="L44" s="205"/>
      <c r="M44" s="203"/>
      <c r="N44" s="140"/>
      <c r="O44" s="129"/>
      <c r="P44" s="205"/>
      <c r="Q44" s="134"/>
      <c r="R44" s="301"/>
      <c r="S44" s="138"/>
      <c r="T44" s="205"/>
      <c r="U44" s="134"/>
      <c r="V44" s="140"/>
      <c r="W44" s="138"/>
      <c r="X44" s="205"/>
      <c r="Y44" s="134"/>
      <c r="Z44" s="140"/>
      <c r="AA44" s="138"/>
      <c r="AB44" s="205"/>
      <c r="AC44" s="134"/>
      <c r="AD44" s="140"/>
      <c r="AE44" s="204">
        <v>8</v>
      </c>
      <c r="AF44" s="205"/>
      <c r="AG44" s="130">
        <v>10</v>
      </c>
      <c r="AH44" s="140">
        <v>5</v>
      </c>
      <c r="AI44" s="204"/>
      <c r="AJ44" s="205"/>
      <c r="AK44" s="134"/>
      <c r="AL44" s="140"/>
      <c r="AM44" s="138"/>
      <c r="AN44" s="122"/>
      <c r="AO44" s="134"/>
      <c r="AP44" s="136"/>
      <c r="AQ44" s="204"/>
      <c r="AR44" s="205"/>
      <c r="AS44" s="134"/>
      <c r="AT44" s="140"/>
      <c r="AU44" s="138"/>
      <c r="AV44" s="122"/>
      <c r="AW44" s="134"/>
      <c r="AX44" s="136"/>
      <c r="AY44" s="276">
        <v>6</v>
      </c>
      <c r="AZ44" s="139"/>
      <c r="BA44" s="136"/>
    </row>
    <row r="45" spans="1:53" s="154" customFormat="1" ht="51" customHeight="1" x14ac:dyDescent="0.3">
      <c r="A45" s="241" t="s">
        <v>159</v>
      </c>
      <c r="B45" s="323" t="s">
        <v>293</v>
      </c>
      <c r="C45" s="161" t="s">
        <v>294</v>
      </c>
      <c r="D45" s="139">
        <v>5</v>
      </c>
      <c r="E45" s="136">
        <f t="shared" si="13"/>
        <v>150</v>
      </c>
      <c r="F45" s="136">
        <v>18</v>
      </c>
      <c r="G45" s="137">
        <v>8</v>
      </c>
      <c r="H45" s="136"/>
      <c r="I45" s="137">
        <v>10</v>
      </c>
      <c r="J45" s="136">
        <f t="shared" si="14"/>
        <v>132</v>
      </c>
      <c r="K45" s="204"/>
      <c r="L45" s="205"/>
      <c r="M45" s="203"/>
      <c r="N45" s="140"/>
      <c r="O45" s="129"/>
      <c r="P45" s="205"/>
      <c r="Q45" s="134"/>
      <c r="R45" s="301"/>
      <c r="S45" s="138"/>
      <c r="T45" s="205"/>
      <c r="U45" s="134"/>
      <c r="V45" s="140"/>
      <c r="W45" s="138"/>
      <c r="X45" s="205"/>
      <c r="Y45" s="134"/>
      <c r="Z45" s="140"/>
      <c r="AA45" s="138"/>
      <c r="AB45" s="205"/>
      <c r="AC45" s="134"/>
      <c r="AD45" s="140"/>
      <c r="AE45" s="204">
        <v>8</v>
      </c>
      <c r="AF45" s="205"/>
      <c r="AG45" s="130">
        <v>10</v>
      </c>
      <c r="AH45" s="140">
        <v>5</v>
      </c>
      <c r="AI45" s="204"/>
      <c r="AJ45" s="205"/>
      <c r="AK45" s="134"/>
      <c r="AL45" s="140"/>
      <c r="AM45" s="138"/>
      <c r="AN45" s="122"/>
      <c r="AO45" s="134"/>
      <c r="AP45" s="136"/>
      <c r="AQ45" s="204"/>
      <c r="AR45" s="205"/>
      <c r="AS45" s="134"/>
      <c r="AT45" s="140"/>
      <c r="AU45" s="138"/>
      <c r="AV45" s="122"/>
      <c r="AW45" s="134"/>
      <c r="AX45" s="136"/>
      <c r="AY45" s="276">
        <v>6</v>
      </c>
      <c r="AZ45" s="139"/>
      <c r="BA45" s="136"/>
    </row>
    <row r="46" spans="1:53" s="154" customFormat="1" ht="51" customHeight="1" x14ac:dyDescent="0.3">
      <c r="A46" s="241" t="s">
        <v>160</v>
      </c>
      <c r="B46" s="324" t="s">
        <v>295</v>
      </c>
      <c r="C46" s="161" t="s">
        <v>291</v>
      </c>
      <c r="D46" s="163">
        <v>5</v>
      </c>
      <c r="E46" s="136">
        <f t="shared" si="13"/>
        <v>150</v>
      </c>
      <c r="F46" s="136">
        <v>18</v>
      </c>
      <c r="G46" s="137">
        <v>8</v>
      </c>
      <c r="H46" s="136"/>
      <c r="I46" s="137">
        <v>10</v>
      </c>
      <c r="J46" s="136">
        <f t="shared" si="14"/>
        <v>132</v>
      </c>
      <c r="K46" s="204"/>
      <c r="L46" s="205"/>
      <c r="M46" s="203"/>
      <c r="N46" s="140"/>
      <c r="O46" s="129"/>
      <c r="P46" s="205"/>
      <c r="Q46" s="134"/>
      <c r="R46" s="301"/>
      <c r="S46" s="138"/>
      <c r="T46" s="205"/>
      <c r="U46" s="134"/>
      <c r="V46" s="140"/>
      <c r="W46" s="138"/>
      <c r="X46" s="205"/>
      <c r="Y46" s="134"/>
      <c r="Z46" s="140"/>
      <c r="AA46" s="138"/>
      <c r="AB46" s="205"/>
      <c r="AC46" s="134"/>
      <c r="AD46" s="140"/>
      <c r="AE46" s="204">
        <v>8</v>
      </c>
      <c r="AF46" s="205"/>
      <c r="AG46" s="130">
        <v>10</v>
      </c>
      <c r="AH46" s="140">
        <v>5</v>
      </c>
      <c r="AI46" s="204"/>
      <c r="AJ46" s="205"/>
      <c r="AK46" s="134"/>
      <c r="AL46" s="140"/>
      <c r="AM46" s="138"/>
      <c r="AN46" s="122"/>
      <c r="AO46" s="134"/>
      <c r="AP46" s="136"/>
      <c r="AQ46" s="204"/>
      <c r="AR46" s="205"/>
      <c r="AS46" s="134"/>
      <c r="AT46" s="140"/>
      <c r="AU46" s="138"/>
      <c r="AV46" s="122"/>
      <c r="AW46" s="134"/>
      <c r="AX46" s="136"/>
      <c r="AY46" s="276">
        <v>6</v>
      </c>
      <c r="AZ46" s="139"/>
      <c r="BA46" s="136"/>
    </row>
    <row r="47" spans="1:53" s="154" customFormat="1" ht="83.25" customHeight="1" x14ac:dyDescent="0.3">
      <c r="A47" s="241" t="s">
        <v>161</v>
      </c>
      <c r="B47" s="324" t="s">
        <v>296</v>
      </c>
      <c r="C47" s="161" t="s">
        <v>297</v>
      </c>
      <c r="D47" s="163">
        <v>5</v>
      </c>
      <c r="E47" s="136">
        <f t="shared" ref="E47" si="15">D47*30</f>
        <v>150</v>
      </c>
      <c r="F47" s="136">
        <v>18</v>
      </c>
      <c r="G47" s="137">
        <v>8</v>
      </c>
      <c r="H47" s="136"/>
      <c r="I47" s="137">
        <v>10</v>
      </c>
      <c r="J47" s="136">
        <f t="shared" ref="J47" si="16">E47-F47</f>
        <v>132</v>
      </c>
      <c r="K47" s="204"/>
      <c r="L47" s="205"/>
      <c r="M47" s="203"/>
      <c r="N47" s="140"/>
      <c r="O47" s="129"/>
      <c r="P47" s="205"/>
      <c r="Q47" s="134"/>
      <c r="R47" s="301"/>
      <c r="S47" s="138"/>
      <c r="T47" s="205"/>
      <c r="U47" s="134"/>
      <c r="V47" s="140"/>
      <c r="W47" s="138"/>
      <c r="X47" s="205"/>
      <c r="Y47" s="134"/>
      <c r="Z47" s="140"/>
      <c r="AA47" s="138"/>
      <c r="AB47" s="205"/>
      <c r="AC47" s="134"/>
      <c r="AD47" s="140"/>
      <c r="AE47" s="204"/>
      <c r="AF47" s="205"/>
      <c r="AG47" s="130"/>
      <c r="AH47" s="140"/>
      <c r="AI47" s="204">
        <v>8</v>
      </c>
      <c r="AJ47" s="205"/>
      <c r="AK47" s="134">
        <v>10</v>
      </c>
      <c r="AL47" s="140">
        <v>5</v>
      </c>
      <c r="AM47" s="138"/>
      <c r="AN47" s="122"/>
      <c r="AO47" s="134"/>
      <c r="AP47" s="136"/>
      <c r="AQ47" s="204"/>
      <c r="AR47" s="205"/>
      <c r="AS47" s="134"/>
      <c r="AT47" s="140"/>
      <c r="AU47" s="138"/>
      <c r="AV47" s="122"/>
      <c r="AW47" s="134"/>
      <c r="AX47" s="136"/>
      <c r="AY47" s="276">
        <v>7</v>
      </c>
      <c r="AZ47" s="139"/>
      <c r="BA47" s="136"/>
    </row>
    <row r="48" spans="1:53" s="154" customFormat="1" ht="66" customHeight="1" x14ac:dyDescent="0.3">
      <c r="A48" s="241" t="s">
        <v>162</v>
      </c>
      <c r="B48" s="324" t="s">
        <v>298</v>
      </c>
      <c r="C48" s="161" t="s">
        <v>299</v>
      </c>
      <c r="D48" s="163">
        <v>5</v>
      </c>
      <c r="E48" s="136">
        <f t="shared" si="13"/>
        <v>150</v>
      </c>
      <c r="F48" s="136">
        <v>18</v>
      </c>
      <c r="G48" s="137">
        <v>8</v>
      </c>
      <c r="H48" s="136"/>
      <c r="I48" s="137">
        <v>10</v>
      </c>
      <c r="J48" s="136">
        <f t="shared" si="14"/>
        <v>132</v>
      </c>
      <c r="K48" s="204"/>
      <c r="L48" s="205"/>
      <c r="M48" s="203"/>
      <c r="N48" s="140"/>
      <c r="O48" s="129"/>
      <c r="P48" s="205"/>
      <c r="Q48" s="134"/>
      <c r="R48" s="301"/>
      <c r="S48" s="138"/>
      <c r="T48" s="205"/>
      <c r="U48" s="134"/>
      <c r="V48" s="140"/>
      <c r="W48" s="138"/>
      <c r="X48" s="205"/>
      <c r="Y48" s="134"/>
      <c r="Z48" s="140"/>
      <c r="AA48" s="138"/>
      <c r="AB48" s="205"/>
      <c r="AC48" s="134"/>
      <c r="AD48" s="140"/>
      <c r="AE48" s="204"/>
      <c r="AF48" s="205"/>
      <c r="AG48" s="130"/>
      <c r="AH48" s="140"/>
      <c r="AI48" s="204">
        <v>8</v>
      </c>
      <c r="AJ48" s="205"/>
      <c r="AK48" s="130">
        <v>10</v>
      </c>
      <c r="AL48" s="140">
        <v>5</v>
      </c>
      <c r="AM48" s="138"/>
      <c r="AN48" s="122"/>
      <c r="AO48" s="134"/>
      <c r="AP48" s="136"/>
      <c r="AQ48" s="204"/>
      <c r="AR48" s="205"/>
      <c r="AS48" s="130"/>
      <c r="AT48" s="140"/>
      <c r="AU48" s="138"/>
      <c r="AV48" s="122"/>
      <c r="AW48" s="134"/>
      <c r="AX48" s="136"/>
      <c r="AY48" s="276">
        <v>7</v>
      </c>
      <c r="AZ48" s="139"/>
      <c r="BA48" s="136"/>
    </row>
    <row r="49" spans="1:53" s="154" customFormat="1" ht="65.25" customHeight="1" x14ac:dyDescent="0.3">
      <c r="A49" s="241" t="s">
        <v>163</v>
      </c>
      <c r="B49" s="324" t="s">
        <v>300</v>
      </c>
      <c r="C49" s="161" t="s">
        <v>301</v>
      </c>
      <c r="D49" s="163">
        <v>5</v>
      </c>
      <c r="E49" s="136">
        <f t="shared" si="13"/>
        <v>150</v>
      </c>
      <c r="F49" s="136">
        <v>18</v>
      </c>
      <c r="G49" s="137">
        <v>8</v>
      </c>
      <c r="H49" s="136">
        <v>6</v>
      </c>
      <c r="I49" s="137">
        <v>4</v>
      </c>
      <c r="J49" s="136">
        <f t="shared" si="14"/>
        <v>132</v>
      </c>
      <c r="K49" s="204"/>
      <c r="L49" s="205"/>
      <c r="M49" s="203"/>
      <c r="N49" s="140"/>
      <c r="O49" s="129"/>
      <c r="P49" s="205"/>
      <c r="Q49" s="134"/>
      <c r="R49" s="301"/>
      <c r="S49" s="138"/>
      <c r="T49" s="205"/>
      <c r="U49" s="134"/>
      <c r="V49" s="140"/>
      <c r="W49" s="138"/>
      <c r="X49" s="205"/>
      <c r="Y49" s="134"/>
      <c r="Z49" s="140"/>
      <c r="AA49" s="138"/>
      <c r="AB49" s="205"/>
      <c r="AC49" s="134"/>
      <c r="AD49" s="140"/>
      <c r="AE49" s="204"/>
      <c r="AF49" s="205"/>
      <c r="AG49" s="130"/>
      <c r="AH49" s="140"/>
      <c r="AI49" s="204">
        <v>8</v>
      </c>
      <c r="AJ49" s="205">
        <v>6</v>
      </c>
      <c r="AK49" s="134">
        <v>4</v>
      </c>
      <c r="AL49" s="140">
        <v>5</v>
      </c>
      <c r="AM49" s="138"/>
      <c r="AN49" s="122"/>
      <c r="AO49" s="134"/>
      <c r="AP49" s="136"/>
      <c r="AQ49" s="204"/>
      <c r="AR49" s="205"/>
      <c r="AS49" s="134"/>
      <c r="AT49" s="140"/>
      <c r="AU49" s="138"/>
      <c r="AV49" s="122"/>
      <c r="AW49" s="134"/>
      <c r="AX49" s="136"/>
      <c r="AY49" s="276">
        <v>7</v>
      </c>
      <c r="AZ49" s="139"/>
      <c r="BA49" s="136"/>
    </row>
    <row r="50" spans="1:53" s="154" customFormat="1" ht="63.75" customHeight="1" x14ac:dyDescent="0.3">
      <c r="A50" s="241" t="s">
        <v>164</v>
      </c>
      <c r="B50" s="325" t="s">
        <v>302</v>
      </c>
      <c r="C50" s="161" t="s">
        <v>303</v>
      </c>
      <c r="D50" s="163">
        <v>5</v>
      </c>
      <c r="E50" s="136">
        <f t="shared" si="13"/>
        <v>150</v>
      </c>
      <c r="F50" s="136">
        <v>18</v>
      </c>
      <c r="G50" s="137">
        <v>8</v>
      </c>
      <c r="H50" s="136">
        <v>6</v>
      </c>
      <c r="I50" s="137">
        <v>4</v>
      </c>
      <c r="J50" s="136">
        <f t="shared" si="14"/>
        <v>132</v>
      </c>
      <c r="K50" s="204"/>
      <c r="L50" s="205"/>
      <c r="M50" s="203"/>
      <c r="N50" s="140"/>
      <c r="O50" s="129"/>
      <c r="P50" s="205"/>
      <c r="Q50" s="134"/>
      <c r="R50" s="301"/>
      <c r="S50" s="138"/>
      <c r="T50" s="205"/>
      <c r="U50" s="134"/>
      <c r="V50" s="140"/>
      <c r="W50" s="138"/>
      <c r="X50" s="205"/>
      <c r="Y50" s="134"/>
      <c r="Z50" s="140"/>
      <c r="AA50" s="138"/>
      <c r="AB50" s="205"/>
      <c r="AC50" s="134"/>
      <c r="AD50" s="140"/>
      <c r="AE50" s="204"/>
      <c r="AF50" s="205"/>
      <c r="AG50" s="130"/>
      <c r="AH50" s="140"/>
      <c r="AI50" s="204"/>
      <c r="AJ50" s="205"/>
      <c r="AK50" s="134"/>
      <c r="AL50" s="140"/>
      <c r="AM50" s="138">
        <v>8</v>
      </c>
      <c r="AN50" s="122">
        <v>6</v>
      </c>
      <c r="AO50" s="134">
        <v>4</v>
      </c>
      <c r="AP50" s="140">
        <v>5</v>
      </c>
      <c r="AQ50" s="204"/>
      <c r="AR50" s="205"/>
      <c r="AS50" s="134"/>
      <c r="AT50" s="140"/>
      <c r="AU50" s="138"/>
      <c r="AV50" s="122"/>
      <c r="AW50" s="134"/>
      <c r="AX50" s="136"/>
      <c r="AY50" s="276">
        <v>8</v>
      </c>
      <c r="AZ50" s="139"/>
      <c r="BA50" s="136"/>
    </row>
    <row r="51" spans="1:53" s="154" customFormat="1" ht="67.5" customHeight="1" x14ac:dyDescent="0.3">
      <c r="A51" s="241" t="s">
        <v>165</v>
      </c>
      <c r="B51" s="324" t="s">
        <v>304</v>
      </c>
      <c r="C51" s="161" t="s">
        <v>297</v>
      </c>
      <c r="D51" s="163">
        <v>5</v>
      </c>
      <c r="E51" s="136">
        <f t="shared" si="13"/>
        <v>150</v>
      </c>
      <c r="F51" s="136">
        <v>18</v>
      </c>
      <c r="G51" s="137">
        <v>8</v>
      </c>
      <c r="H51" s="136"/>
      <c r="I51" s="137">
        <v>10</v>
      </c>
      <c r="J51" s="136">
        <f t="shared" si="14"/>
        <v>132</v>
      </c>
      <c r="K51" s="204"/>
      <c r="L51" s="205"/>
      <c r="M51" s="203"/>
      <c r="N51" s="140"/>
      <c r="O51" s="129"/>
      <c r="P51" s="205"/>
      <c r="Q51" s="134"/>
      <c r="R51" s="301"/>
      <c r="S51" s="138"/>
      <c r="T51" s="205"/>
      <c r="U51" s="134"/>
      <c r="V51" s="140"/>
      <c r="W51" s="138"/>
      <c r="X51" s="205"/>
      <c r="Y51" s="134"/>
      <c r="Z51" s="140"/>
      <c r="AA51" s="138"/>
      <c r="AB51" s="205"/>
      <c r="AC51" s="134"/>
      <c r="AD51" s="140"/>
      <c r="AE51" s="204"/>
      <c r="AF51" s="205"/>
      <c r="AG51" s="130"/>
      <c r="AH51" s="140"/>
      <c r="AI51" s="204"/>
      <c r="AJ51" s="205"/>
      <c r="AK51" s="134"/>
      <c r="AL51" s="140"/>
      <c r="AM51" s="138">
        <v>8</v>
      </c>
      <c r="AN51" s="122"/>
      <c r="AO51" s="134">
        <v>10</v>
      </c>
      <c r="AP51" s="140">
        <v>5</v>
      </c>
      <c r="AQ51" s="204"/>
      <c r="AR51" s="205"/>
      <c r="AS51" s="134"/>
      <c r="AT51" s="140"/>
      <c r="AU51" s="138"/>
      <c r="AV51" s="122"/>
      <c r="AW51" s="134"/>
      <c r="AX51" s="136"/>
      <c r="AY51" s="276">
        <v>8</v>
      </c>
      <c r="AZ51" s="139"/>
      <c r="BA51" s="136"/>
    </row>
    <row r="52" spans="1:53" s="154" customFormat="1" ht="56.25" customHeight="1" thickBot="1" x14ac:dyDescent="0.35">
      <c r="A52" s="241" t="s">
        <v>166</v>
      </c>
      <c r="B52" s="324" t="s">
        <v>305</v>
      </c>
      <c r="C52" s="161" t="s">
        <v>297</v>
      </c>
      <c r="D52" s="163">
        <v>5</v>
      </c>
      <c r="E52" s="136">
        <f t="shared" si="13"/>
        <v>150</v>
      </c>
      <c r="F52" s="136">
        <v>18</v>
      </c>
      <c r="G52" s="137">
        <v>8</v>
      </c>
      <c r="H52" s="136"/>
      <c r="I52" s="137">
        <v>10</v>
      </c>
      <c r="J52" s="136">
        <f t="shared" si="14"/>
        <v>132</v>
      </c>
      <c r="K52" s="204"/>
      <c r="L52" s="205"/>
      <c r="M52" s="203"/>
      <c r="N52" s="140"/>
      <c r="O52" s="129"/>
      <c r="P52" s="205"/>
      <c r="Q52" s="134"/>
      <c r="R52" s="301"/>
      <c r="S52" s="138"/>
      <c r="T52" s="205"/>
      <c r="U52" s="134"/>
      <c r="V52" s="140"/>
      <c r="W52" s="138"/>
      <c r="X52" s="205"/>
      <c r="Y52" s="134"/>
      <c r="Z52" s="140"/>
      <c r="AA52" s="138"/>
      <c r="AB52" s="205"/>
      <c r="AC52" s="134"/>
      <c r="AD52" s="140"/>
      <c r="AE52" s="204"/>
      <c r="AF52" s="205"/>
      <c r="AG52" s="130"/>
      <c r="AH52" s="140"/>
      <c r="AI52" s="204"/>
      <c r="AJ52" s="205"/>
      <c r="AK52" s="134"/>
      <c r="AL52" s="140"/>
      <c r="AM52" s="138">
        <v>8</v>
      </c>
      <c r="AN52" s="122"/>
      <c r="AO52" s="134">
        <v>10</v>
      </c>
      <c r="AP52" s="140">
        <v>5</v>
      </c>
      <c r="AQ52" s="204"/>
      <c r="AR52" s="205"/>
      <c r="AS52" s="134"/>
      <c r="AT52" s="140"/>
      <c r="AU52" s="138"/>
      <c r="AV52" s="122"/>
      <c r="AW52" s="134"/>
      <c r="AX52" s="136"/>
      <c r="AY52" s="140">
        <v>8</v>
      </c>
      <c r="AZ52" s="139"/>
      <c r="BA52" s="136"/>
    </row>
    <row r="53" spans="1:53" s="154" customFormat="1" ht="19.5" customHeight="1" thickBot="1" x14ac:dyDescent="0.35">
      <c r="A53" s="326"/>
      <c r="B53" s="312" t="s">
        <v>178</v>
      </c>
      <c r="C53" s="151"/>
      <c r="D53" s="153">
        <f>SUM(D54:D69)</f>
        <v>40</v>
      </c>
      <c r="E53" s="106">
        <f>SUM(E54:E65)</f>
        <v>900</v>
      </c>
      <c r="F53" s="106"/>
      <c r="G53" s="228"/>
      <c r="H53" s="106"/>
      <c r="I53" s="228"/>
      <c r="J53" s="106"/>
      <c r="K53" s="378">
        <f>SUM(K54:M65)</f>
        <v>0</v>
      </c>
      <c r="L53" s="379"/>
      <c r="M53" s="380"/>
      <c r="N53" s="152">
        <f>SUM(N54:N65)</f>
        <v>0</v>
      </c>
      <c r="O53" s="378">
        <f>SUM(O54:Q65)</f>
        <v>0</v>
      </c>
      <c r="P53" s="379"/>
      <c r="Q53" s="380"/>
      <c r="R53" s="293">
        <f>SUM(R54:R65)</f>
        <v>0</v>
      </c>
      <c r="S53" s="381">
        <f>SUM(S54:U65)</f>
        <v>0</v>
      </c>
      <c r="T53" s="382"/>
      <c r="U53" s="383"/>
      <c r="V53" s="152">
        <f>SUM(V54:V65)</f>
        <v>0</v>
      </c>
      <c r="W53" s="381">
        <f>SUM(W54:Y65)</f>
        <v>0</v>
      </c>
      <c r="X53" s="382"/>
      <c r="Y53" s="383"/>
      <c r="Z53" s="152">
        <f>SUM(Z54:Z65)</f>
        <v>0</v>
      </c>
      <c r="AA53" s="381">
        <f>SUM(AA54:AC65)</f>
        <v>18</v>
      </c>
      <c r="AB53" s="382"/>
      <c r="AC53" s="383"/>
      <c r="AD53" s="152">
        <f>SUM(AD54:AD65)</f>
        <v>5</v>
      </c>
      <c r="AE53" s="378">
        <f>SUM(AE54:AG65)</f>
        <v>18</v>
      </c>
      <c r="AF53" s="379"/>
      <c r="AG53" s="380"/>
      <c r="AH53" s="152">
        <f>SUM(AH54:AH65)</f>
        <v>5</v>
      </c>
      <c r="AI53" s="378">
        <f>SUM(AI54:AK65)</f>
        <v>36</v>
      </c>
      <c r="AJ53" s="379"/>
      <c r="AK53" s="380"/>
      <c r="AL53" s="152">
        <f>SUM(AL54:AL65)</f>
        <v>10</v>
      </c>
      <c r="AM53" s="381">
        <f>SUM(AM54:AO65)</f>
        <v>36</v>
      </c>
      <c r="AN53" s="382"/>
      <c r="AO53" s="383"/>
      <c r="AP53" s="106">
        <f>SUM(AP54:AP65)</f>
        <v>10</v>
      </c>
      <c r="AQ53" s="378">
        <f>SUM(AQ54:AS65)</f>
        <v>0</v>
      </c>
      <c r="AR53" s="379"/>
      <c r="AS53" s="380"/>
      <c r="AT53" s="152">
        <f>SUM(AT54:AT69)</f>
        <v>10</v>
      </c>
      <c r="AU53" s="381">
        <f>SUM(AU54:AW65)</f>
        <v>0</v>
      </c>
      <c r="AV53" s="382"/>
      <c r="AW53" s="383"/>
      <c r="AX53" s="106">
        <f>SUM(AX54:AX65)</f>
        <v>0</v>
      </c>
      <c r="AY53" s="152"/>
      <c r="AZ53" s="153"/>
      <c r="BA53" s="106"/>
    </row>
    <row r="54" spans="1:53" s="154" customFormat="1" ht="58.5" customHeight="1" x14ac:dyDescent="0.3">
      <c r="A54" s="242" t="s">
        <v>134</v>
      </c>
      <c r="B54" s="212" t="s">
        <v>306</v>
      </c>
      <c r="C54" s="465" t="s">
        <v>284</v>
      </c>
      <c r="D54" s="469">
        <v>5</v>
      </c>
      <c r="E54" s="467">
        <f>D54*30</f>
        <v>150</v>
      </c>
      <c r="F54" s="467">
        <v>18</v>
      </c>
      <c r="G54" s="501">
        <v>2</v>
      </c>
      <c r="H54" s="467"/>
      <c r="I54" s="501">
        <v>16</v>
      </c>
      <c r="J54" s="467">
        <f>E54-F54</f>
        <v>132</v>
      </c>
      <c r="K54" s="473"/>
      <c r="L54" s="475"/>
      <c r="M54" s="471"/>
      <c r="N54" s="483"/>
      <c r="O54" s="473"/>
      <c r="P54" s="475"/>
      <c r="Q54" s="471"/>
      <c r="R54" s="492"/>
      <c r="S54" s="506"/>
      <c r="T54" s="503"/>
      <c r="U54" s="504"/>
      <c r="V54" s="551"/>
      <c r="W54" s="506"/>
      <c r="X54" s="503"/>
      <c r="Y54" s="504"/>
      <c r="Z54" s="552"/>
      <c r="AA54" s="502">
        <v>2</v>
      </c>
      <c r="AB54" s="503"/>
      <c r="AC54" s="554">
        <v>16</v>
      </c>
      <c r="AD54" s="505">
        <v>5</v>
      </c>
      <c r="AE54" s="502"/>
      <c r="AF54" s="503"/>
      <c r="AG54" s="554"/>
      <c r="AH54" s="505"/>
      <c r="AI54" s="502"/>
      <c r="AJ54" s="503"/>
      <c r="AK54" s="504"/>
      <c r="AL54" s="505"/>
      <c r="AM54" s="506"/>
      <c r="AN54" s="507"/>
      <c r="AO54" s="504"/>
      <c r="AP54" s="555"/>
      <c r="AQ54" s="502"/>
      <c r="AR54" s="503"/>
      <c r="AS54" s="504"/>
      <c r="AT54" s="505"/>
      <c r="AU54" s="506"/>
      <c r="AV54" s="507"/>
      <c r="AW54" s="504"/>
      <c r="AX54" s="555"/>
      <c r="AY54" s="505">
        <v>5</v>
      </c>
      <c r="AZ54" s="505"/>
      <c r="BA54" s="555">
        <v>5</v>
      </c>
    </row>
    <row r="55" spans="1:53" s="154" customFormat="1" ht="65.25" customHeight="1" x14ac:dyDescent="0.3">
      <c r="A55" s="241" t="s">
        <v>145</v>
      </c>
      <c r="B55" s="327" t="s">
        <v>307</v>
      </c>
      <c r="C55" s="466"/>
      <c r="D55" s="487"/>
      <c r="E55" s="486"/>
      <c r="F55" s="486"/>
      <c r="G55" s="543"/>
      <c r="H55" s="486"/>
      <c r="I55" s="543"/>
      <c r="J55" s="486"/>
      <c r="K55" s="495"/>
      <c r="L55" s="496"/>
      <c r="M55" s="485"/>
      <c r="N55" s="499"/>
      <c r="O55" s="495"/>
      <c r="P55" s="496"/>
      <c r="Q55" s="485"/>
      <c r="R55" s="500"/>
      <c r="S55" s="497"/>
      <c r="T55" s="496"/>
      <c r="U55" s="485"/>
      <c r="V55" s="499"/>
      <c r="W55" s="497"/>
      <c r="X55" s="496"/>
      <c r="Y55" s="485"/>
      <c r="Z55" s="553"/>
      <c r="AA55" s="495"/>
      <c r="AB55" s="496"/>
      <c r="AC55" s="498"/>
      <c r="AD55" s="487"/>
      <c r="AE55" s="495"/>
      <c r="AF55" s="496"/>
      <c r="AG55" s="498"/>
      <c r="AH55" s="487"/>
      <c r="AI55" s="495"/>
      <c r="AJ55" s="496"/>
      <c r="AK55" s="485"/>
      <c r="AL55" s="487"/>
      <c r="AM55" s="497"/>
      <c r="AN55" s="494"/>
      <c r="AO55" s="485"/>
      <c r="AP55" s="486"/>
      <c r="AQ55" s="495"/>
      <c r="AR55" s="496"/>
      <c r="AS55" s="485"/>
      <c r="AT55" s="487"/>
      <c r="AU55" s="497"/>
      <c r="AV55" s="494"/>
      <c r="AW55" s="485"/>
      <c r="AX55" s="486"/>
      <c r="AY55" s="487"/>
      <c r="AZ55" s="487"/>
      <c r="BA55" s="486"/>
    </row>
    <row r="56" spans="1:53" s="154" customFormat="1" ht="66.75" customHeight="1" x14ac:dyDescent="0.3">
      <c r="A56" s="241" t="s">
        <v>146</v>
      </c>
      <c r="B56" s="327" t="s">
        <v>308</v>
      </c>
      <c r="C56" s="463" t="s">
        <v>284</v>
      </c>
      <c r="D56" s="488">
        <v>5</v>
      </c>
      <c r="E56" s="489">
        <f t="shared" ref="E56" si="17">D56*30</f>
        <v>150</v>
      </c>
      <c r="F56" s="489">
        <v>18</v>
      </c>
      <c r="G56" s="490">
        <v>8</v>
      </c>
      <c r="H56" s="489"/>
      <c r="I56" s="490">
        <v>10</v>
      </c>
      <c r="J56" s="489">
        <f t="shared" ref="J56" si="18">E56-F56</f>
        <v>132</v>
      </c>
      <c r="K56" s="473"/>
      <c r="L56" s="475"/>
      <c r="M56" s="471"/>
      <c r="N56" s="483"/>
      <c r="O56" s="473"/>
      <c r="P56" s="475"/>
      <c r="Q56" s="471"/>
      <c r="R56" s="492"/>
      <c r="S56" s="477"/>
      <c r="T56" s="475"/>
      <c r="U56" s="471"/>
      <c r="V56" s="483"/>
      <c r="W56" s="477"/>
      <c r="X56" s="475"/>
      <c r="Y56" s="471"/>
      <c r="Z56" s="483"/>
      <c r="AA56" s="477"/>
      <c r="AB56" s="475"/>
      <c r="AC56" s="471"/>
      <c r="AD56" s="469"/>
      <c r="AE56" s="473">
        <v>8</v>
      </c>
      <c r="AF56" s="475"/>
      <c r="AG56" s="481">
        <v>10</v>
      </c>
      <c r="AH56" s="469">
        <v>5</v>
      </c>
      <c r="AI56" s="473"/>
      <c r="AJ56" s="475"/>
      <c r="AK56" s="471"/>
      <c r="AL56" s="469"/>
      <c r="AM56" s="477"/>
      <c r="AN56" s="479"/>
      <c r="AO56" s="471"/>
      <c r="AP56" s="467"/>
      <c r="AQ56" s="473"/>
      <c r="AR56" s="475"/>
      <c r="AS56" s="471"/>
      <c r="AT56" s="469"/>
      <c r="AU56" s="477"/>
      <c r="AV56" s="479"/>
      <c r="AW56" s="471"/>
      <c r="AX56" s="467"/>
      <c r="AY56" s="469">
        <v>6</v>
      </c>
      <c r="AZ56" s="469"/>
      <c r="BA56" s="467"/>
    </row>
    <row r="57" spans="1:53" s="154" customFormat="1" ht="63.75" customHeight="1" x14ac:dyDescent="0.3">
      <c r="A57" s="241" t="s">
        <v>147</v>
      </c>
      <c r="B57" s="327" t="s">
        <v>309</v>
      </c>
      <c r="C57" s="466"/>
      <c r="D57" s="487"/>
      <c r="E57" s="486"/>
      <c r="F57" s="486"/>
      <c r="G57" s="543"/>
      <c r="H57" s="486"/>
      <c r="I57" s="543"/>
      <c r="J57" s="486"/>
      <c r="K57" s="495"/>
      <c r="L57" s="496"/>
      <c r="M57" s="485"/>
      <c r="N57" s="499"/>
      <c r="O57" s="495"/>
      <c r="P57" s="496"/>
      <c r="Q57" s="485"/>
      <c r="R57" s="500"/>
      <c r="S57" s="497"/>
      <c r="T57" s="496"/>
      <c r="U57" s="485"/>
      <c r="V57" s="499"/>
      <c r="W57" s="497"/>
      <c r="X57" s="496"/>
      <c r="Y57" s="485"/>
      <c r="Z57" s="499"/>
      <c r="AA57" s="497"/>
      <c r="AB57" s="496"/>
      <c r="AC57" s="485"/>
      <c r="AD57" s="487"/>
      <c r="AE57" s="495"/>
      <c r="AF57" s="496"/>
      <c r="AG57" s="498"/>
      <c r="AH57" s="487"/>
      <c r="AI57" s="495"/>
      <c r="AJ57" s="496"/>
      <c r="AK57" s="485"/>
      <c r="AL57" s="487"/>
      <c r="AM57" s="497"/>
      <c r="AN57" s="494"/>
      <c r="AO57" s="485"/>
      <c r="AP57" s="486"/>
      <c r="AQ57" s="495"/>
      <c r="AR57" s="496"/>
      <c r="AS57" s="485"/>
      <c r="AT57" s="487"/>
      <c r="AU57" s="497"/>
      <c r="AV57" s="494"/>
      <c r="AW57" s="485"/>
      <c r="AX57" s="486"/>
      <c r="AY57" s="487"/>
      <c r="AZ57" s="487"/>
      <c r="BA57" s="486"/>
    </row>
    <row r="58" spans="1:53" s="154" customFormat="1" ht="66" customHeight="1" x14ac:dyDescent="0.3">
      <c r="A58" s="241" t="s">
        <v>148</v>
      </c>
      <c r="B58" s="327" t="s">
        <v>310</v>
      </c>
      <c r="C58" s="463" t="s">
        <v>284</v>
      </c>
      <c r="D58" s="488">
        <v>5</v>
      </c>
      <c r="E58" s="489">
        <f t="shared" ref="E58" si="19">D58*30</f>
        <v>150</v>
      </c>
      <c r="F58" s="489">
        <v>18</v>
      </c>
      <c r="G58" s="490">
        <v>8</v>
      </c>
      <c r="H58" s="489">
        <v>4</v>
      </c>
      <c r="I58" s="490">
        <v>6</v>
      </c>
      <c r="J58" s="489">
        <f t="shared" ref="J58" si="20">E58-F58</f>
        <v>132</v>
      </c>
      <c r="K58" s="473"/>
      <c r="L58" s="475"/>
      <c r="M58" s="471"/>
      <c r="N58" s="483"/>
      <c r="O58" s="473"/>
      <c r="P58" s="475"/>
      <c r="Q58" s="471"/>
      <c r="R58" s="492"/>
      <c r="S58" s="477"/>
      <c r="T58" s="475"/>
      <c r="U58" s="471"/>
      <c r="V58" s="483"/>
      <c r="W58" s="477"/>
      <c r="X58" s="475"/>
      <c r="Y58" s="471"/>
      <c r="Z58" s="483"/>
      <c r="AA58" s="477"/>
      <c r="AB58" s="475"/>
      <c r="AC58" s="471"/>
      <c r="AD58" s="469"/>
      <c r="AE58" s="473"/>
      <c r="AF58" s="475"/>
      <c r="AG58" s="481"/>
      <c r="AH58" s="469"/>
      <c r="AI58" s="473">
        <v>8</v>
      </c>
      <c r="AJ58" s="475">
        <v>4</v>
      </c>
      <c r="AK58" s="471">
        <v>6</v>
      </c>
      <c r="AL58" s="469">
        <v>5</v>
      </c>
      <c r="AM58" s="477"/>
      <c r="AN58" s="479"/>
      <c r="AO58" s="471"/>
      <c r="AP58" s="467"/>
      <c r="AQ58" s="473"/>
      <c r="AR58" s="475"/>
      <c r="AS58" s="471"/>
      <c r="AT58" s="469"/>
      <c r="AU58" s="477"/>
      <c r="AV58" s="479"/>
      <c r="AW58" s="471"/>
      <c r="AX58" s="467"/>
      <c r="AY58" s="469">
        <v>7</v>
      </c>
      <c r="AZ58" s="469"/>
      <c r="BA58" s="467">
        <v>7</v>
      </c>
    </row>
    <row r="59" spans="1:53" s="154" customFormat="1" ht="86.25" customHeight="1" x14ac:dyDescent="0.3">
      <c r="A59" s="241" t="s">
        <v>149</v>
      </c>
      <c r="B59" s="327" t="s">
        <v>311</v>
      </c>
      <c r="C59" s="466"/>
      <c r="D59" s="487"/>
      <c r="E59" s="486"/>
      <c r="F59" s="486"/>
      <c r="G59" s="543"/>
      <c r="H59" s="486"/>
      <c r="I59" s="543"/>
      <c r="J59" s="486"/>
      <c r="K59" s="495"/>
      <c r="L59" s="496"/>
      <c r="M59" s="485"/>
      <c r="N59" s="499"/>
      <c r="O59" s="495"/>
      <c r="P59" s="496"/>
      <c r="Q59" s="485"/>
      <c r="R59" s="500"/>
      <c r="S59" s="497"/>
      <c r="T59" s="496"/>
      <c r="U59" s="485"/>
      <c r="V59" s="499"/>
      <c r="W59" s="497"/>
      <c r="X59" s="496"/>
      <c r="Y59" s="485"/>
      <c r="Z59" s="499"/>
      <c r="AA59" s="497"/>
      <c r="AB59" s="496"/>
      <c r="AC59" s="485"/>
      <c r="AD59" s="487"/>
      <c r="AE59" s="495"/>
      <c r="AF59" s="496"/>
      <c r="AG59" s="498"/>
      <c r="AH59" s="487"/>
      <c r="AI59" s="495"/>
      <c r="AJ59" s="496"/>
      <c r="AK59" s="485"/>
      <c r="AL59" s="487"/>
      <c r="AM59" s="497"/>
      <c r="AN59" s="494"/>
      <c r="AO59" s="485"/>
      <c r="AP59" s="486"/>
      <c r="AQ59" s="495"/>
      <c r="AR59" s="496"/>
      <c r="AS59" s="485"/>
      <c r="AT59" s="487"/>
      <c r="AU59" s="497"/>
      <c r="AV59" s="494"/>
      <c r="AW59" s="485"/>
      <c r="AX59" s="486"/>
      <c r="AY59" s="487"/>
      <c r="AZ59" s="487"/>
      <c r="BA59" s="486"/>
    </row>
    <row r="60" spans="1:53" s="154" customFormat="1" ht="108" customHeight="1" x14ac:dyDescent="0.3">
      <c r="A60" s="241" t="s">
        <v>150</v>
      </c>
      <c r="B60" s="327" t="s">
        <v>313</v>
      </c>
      <c r="C60" s="463" t="s">
        <v>284</v>
      </c>
      <c r="D60" s="488">
        <v>5</v>
      </c>
      <c r="E60" s="489">
        <f t="shared" ref="E60" si="21">D60*30</f>
        <v>150</v>
      </c>
      <c r="F60" s="489">
        <v>18</v>
      </c>
      <c r="G60" s="490">
        <v>2</v>
      </c>
      <c r="H60" s="489"/>
      <c r="I60" s="490">
        <v>16</v>
      </c>
      <c r="J60" s="489">
        <f t="shared" ref="J60" si="22">E60-F60</f>
        <v>132</v>
      </c>
      <c r="K60" s="473"/>
      <c r="L60" s="475"/>
      <c r="M60" s="471"/>
      <c r="N60" s="483"/>
      <c r="O60" s="473"/>
      <c r="P60" s="475"/>
      <c r="Q60" s="471"/>
      <c r="R60" s="492"/>
      <c r="S60" s="477"/>
      <c r="T60" s="475"/>
      <c r="U60" s="471"/>
      <c r="V60" s="483"/>
      <c r="W60" s="477"/>
      <c r="X60" s="475"/>
      <c r="Y60" s="471"/>
      <c r="Z60" s="483"/>
      <c r="AA60" s="477"/>
      <c r="AB60" s="475"/>
      <c r="AC60" s="471"/>
      <c r="AD60" s="469"/>
      <c r="AE60" s="473"/>
      <c r="AF60" s="475"/>
      <c r="AG60" s="481"/>
      <c r="AH60" s="469"/>
      <c r="AI60" s="473">
        <v>2</v>
      </c>
      <c r="AJ60" s="475"/>
      <c r="AK60" s="471">
        <v>16</v>
      </c>
      <c r="AL60" s="469">
        <v>5</v>
      </c>
      <c r="AM60" s="477"/>
      <c r="AN60" s="479"/>
      <c r="AO60" s="471"/>
      <c r="AP60" s="467"/>
      <c r="AQ60" s="473"/>
      <c r="AR60" s="475"/>
      <c r="AS60" s="471"/>
      <c r="AT60" s="469"/>
      <c r="AU60" s="477"/>
      <c r="AV60" s="479"/>
      <c r="AW60" s="471"/>
      <c r="AX60" s="467"/>
      <c r="AY60" s="469">
        <v>7</v>
      </c>
      <c r="AZ60" s="469"/>
      <c r="BA60" s="467"/>
    </row>
    <row r="61" spans="1:53" s="154" customFormat="1" ht="85.5" customHeight="1" x14ac:dyDescent="0.3">
      <c r="A61" s="241" t="s">
        <v>151</v>
      </c>
      <c r="B61" s="328" t="s">
        <v>314</v>
      </c>
      <c r="C61" s="466"/>
      <c r="D61" s="469"/>
      <c r="E61" s="467"/>
      <c r="F61" s="467"/>
      <c r="G61" s="501"/>
      <c r="H61" s="467"/>
      <c r="I61" s="501"/>
      <c r="J61" s="467"/>
      <c r="K61" s="495"/>
      <c r="L61" s="496"/>
      <c r="M61" s="485"/>
      <c r="N61" s="499"/>
      <c r="O61" s="495"/>
      <c r="P61" s="496"/>
      <c r="Q61" s="485"/>
      <c r="R61" s="500"/>
      <c r="S61" s="497"/>
      <c r="T61" s="496"/>
      <c r="U61" s="485"/>
      <c r="V61" s="499"/>
      <c r="W61" s="497"/>
      <c r="X61" s="496"/>
      <c r="Y61" s="485"/>
      <c r="Z61" s="499"/>
      <c r="AA61" s="497"/>
      <c r="AB61" s="496"/>
      <c r="AC61" s="485"/>
      <c r="AD61" s="487"/>
      <c r="AE61" s="495"/>
      <c r="AF61" s="496"/>
      <c r="AG61" s="498"/>
      <c r="AH61" s="487"/>
      <c r="AI61" s="495"/>
      <c r="AJ61" s="496"/>
      <c r="AK61" s="485"/>
      <c r="AL61" s="487"/>
      <c r="AM61" s="497"/>
      <c r="AN61" s="494"/>
      <c r="AO61" s="485"/>
      <c r="AP61" s="486"/>
      <c r="AQ61" s="495"/>
      <c r="AR61" s="496"/>
      <c r="AS61" s="485"/>
      <c r="AT61" s="487"/>
      <c r="AU61" s="497"/>
      <c r="AV61" s="494"/>
      <c r="AW61" s="485"/>
      <c r="AX61" s="486"/>
      <c r="AY61" s="487"/>
      <c r="AZ61" s="487"/>
      <c r="BA61" s="486"/>
    </row>
    <row r="62" spans="1:53" s="154" customFormat="1" ht="78" customHeight="1" x14ac:dyDescent="0.3">
      <c r="A62" s="241" t="s">
        <v>202</v>
      </c>
      <c r="B62" s="327" t="s">
        <v>312</v>
      </c>
      <c r="C62" s="463" t="s">
        <v>284</v>
      </c>
      <c r="D62" s="488">
        <v>5</v>
      </c>
      <c r="E62" s="489">
        <f t="shared" ref="E62" si="23">D62*30</f>
        <v>150</v>
      </c>
      <c r="F62" s="489">
        <v>18</v>
      </c>
      <c r="G62" s="490">
        <v>8</v>
      </c>
      <c r="H62" s="489"/>
      <c r="I62" s="490">
        <v>10</v>
      </c>
      <c r="J62" s="489">
        <f t="shared" ref="J62" si="24">E62-F62</f>
        <v>132</v>
      </c>
      <c r="K62" s="473"/>
      <c r="L62" s="475"/>
      <c r="M62" s="471"/>
      <c r="N62" s="483"/>
      <c r="O62" s="473"/>
      <c r="P62" s="475"/>
      <c r="Q62" s="471"/>
      <c r="R62" s="492"/>
      <c r="S62" s="477"/>
      <c r="T62" s="475"/>
      <c r="U62" s="471"/>
      <c r="V62" s="483"/>
      <c r="W62" s="477"/>
      <c r="X62" s="475"/>
      <c r="Y62" s="471"/>
      <c r="Z62" s="483"/>
      <c r="AA62" s="477"/>
      <c r="AB62" s="475"/>
      <c r="AC62" s="471"/>
      <c r="AD62" s="469"/>
      <c r="AE62" s="473"/>
      <c r="AF62" s="475"/>
      <c r="AG62" s="481"/>
      <c r="AH62" s="469"/>
      <c r="AI62" s="473"/>
      <c r="AJ62" s="475"/>
      <c r="AK62" s="471"/>
      <c r="AL62" s="469"/>
      <c r="AM62" s="477">
        <v>8</v>
      </c>
      <c r="AN62" s="479"/>
      <c r="AO62" s="471">
        <v>10</v>
      </c>
      <c r="AP62" s="469">
        <v>5</v>
      </c>
      <c r="AQ62" s="473"/>
      <c r="AR62" s="475"/>
      <c r="AS62" s="471"/>
      <c r="AT62" s="469"/>
      <c r="AU62" s="477"/>
      <c r="AV62" s="479"/>
      <c r="AW62" s="471"/>
      <c r="AX62" s="467"/>
      <c r="AY62" s="469">
        <v>8</v>
      </c>
      <c r="AZ62" s="469"/>
      <c r="BA62" s="467">
        <v>8</v>
      </c>
    </row>
    <row r="63" spans="1:53" s="154" customFormat="1" ht="78.75" customHeight="1" x14ac:dyDescent="0.3">
      <c r="A63" s="241" t="s">
        <v>203</v>
      </c>
      <c r="B63" s="328" t="s">
        <v>315</v>
      </c>
      <c r="C63" s="466"/>
      <c r="D63" s="469"/>
      <c r="E63" s="467"/>
      <c r="F63" s="467"/>
      <c r="G63" s="501"/>
      <c r="H63" s="467"/>
      <c r="I63" s="501"/>
      <c r="J63" s="467"/>
      <c r="K63" s="495"/>
      <c r="L63" s="496"/>
      <c r="M63" s="485"/>
      <c r="N63" s="499"/>
      <c r="O63" s="495"/>
      <c r="P63" s="496"/>
      <c r="Q63" s="485"/>
      <c r="R63" s="500"/>
      <c r="S63" s="497"/>
      <c r="T63" s="496"/>
      <c r="U63" s="485"/>
      <c r="V63" s="499"/>
      <c r="W63" s="497"/>
      <c r="X63" s="496"/>
      <c r="Y63" s="485"/>
      <c r="Z63" s="499"/>
      <c r="AA63" s="497"/>
      <c r="AB63" s="496"/>
      <c r="AC63" s="485"/>
      <c r="AD63" s="487"/>
      <c r="AE63" s="495"/>
      <c r="AF63" s="496"/>
      <c r="AG63" s="498"/>
      <c r="AH63" s="487"/>
      <c r="AI63" s="495"/>
      <c r="AJ63" s="496"/>
      <c r="AK63" s="485"/>
      <c r="AL63" s="487"/>
      <c r="AM63" s="497"/>
      <c r="AN63" s="494"/>
      <c r="AO63" s="485"/>
      <c r="AP63" s="487"/>
      <c r="AQ63" s="495"/>
      <c r="AR63" s="496"/>
      <c r="AS63" s="485"/>
      <c r="AT63" s="487"/>
      <c r="AU63" s="497"/>
      <c r="AV63" s="494"/>
      <c r="AW63" s="485"/>
      <c r="AX63" s="486"/>
      <c r="AY63" s="487"/>
      <c r="AZ63" s="487"/>
      <c r="BA63" s="486"/>
    </row>
    <row r="64" spans="1:53" s="154" customFormat="1" ht="60.75" customHeight="1" x14ac:dyDescent="0.3">
      <c r="A64" s="241" t="s">
        <v>210</v>
      </c>
      <c r="B64" s="327" t="s">
        <v>318</v>
      </c>
      <c r="C64" s="463" t="s">
        <v>284</v>
      </c>
      <c r="D64" s="488">
        <v>5</v>
      </c>
      <c r="E64" s="489">
        <f t="shared" ref="E64" si="25">D64*30</f>
        <v>150</v>
      </c>
      <c r="F64" s="489">
        <v>18</v>
      </c>
      <c r="G64" s="490">
        <v>8</v>
      </c>
      <c r="H64" s="489">
        <v>4</v>
      </c>
      <c r="I64" s="490">
        <v>6</v>
      </c>
      <c r="J64" s="489">
        <f t="shared" ref="J64" si="26">E64-F64</f>
        <v>132</v>
      </c>
      <c r="K64" s="473"/>
      <c r="L64" s="475"/>
      <c r="M64" s="471"/>
      <c r="N64" s="483"/>
      <c r="O64" s="473"/>
      <c r="P64" s="475"/>
      <c r="Q64" s="471"/>
      <c r="R64" s="492"/>
      <c r="S64" s="477"/>
      <c r="T64" s="475"/>
      <c r="U64" s="471"/>
      <c r="V64" s="483"/>
      <c r="W64" s="477"/>
      <c r="X64" s="475"/>
      <c r="Y64" s="471"/>
      <c r="Z64" s="483"/>
      <c r="AA64" s="477"/>
      <c r="AB64" s="475"/>
      <c r="AC64" s="471"/>
      <c r="AD64" s="469"/>
      <c r="AE64" s="473"/>
      <c r="AF64" s="475"/>
      <c r="AG64" s="481"/>
      <c r="AH64" s="469"/>
      <c r="AI64" s="473"/>
      <c r="AJ64" s="475"/>
      <c r="AK64" s="471"/>
      <c r="AL64" s="469"/>
      <c r="AM64" s="477">
        <v>8</v>
      </c>
      <c r="AN64" s="479">
        <v>4</v>
      </c>
      <c r="AO64" s="471">
        <v>6</v>
      </c>
      <c r="AP64" s="469">
        <v>5</v>
      </c>
      <c r="AQ64" s="473"/>
      <c r="AR64" s="475"/>
      <c r="AS64" s="471"/>
      <c r="AT64" s="469"/>
      <c r="AU64" s="477"/>
      <c r="AV64" s="479"/>
      <c r="AW64" s="471"/>
      <c r="AX64" s="467"/>
      <c r="AY64" s="469">
        <v>8</v>
      </c>
      <c r="AZ64" s="469"/>
      <c r="BA64" s="467"/>
    </row>
    <row r="65" spans="1:53" s="154" customFormat="1" ht="78.75" customHeight="1" thickBot="1" x14ac:dyDescent="0.35">
      <c r="A65" s="243" t="s">
        <v>211</v>
      </c>
      <c r="B65" s="329" t="s">
        <v>319</v>
      </c>
      <c r="C65" s="464"/>
      <c r="D65" s="470"/>
      <c r="E65" s="468"/>
      <c r="F65" s="468"/>
      <c r="G65" s="491"/>
      <c r="H65" s="468"/>
      <c r="I65" s="491"/>
      <c r="J65" s="468"/>
      <c r="K65" s="474"/>
      <c r="L65" s="476"/>
      <c r="M65" s="472"/>
      <c r="N65" s="484"/>
      <c r="O65" s="474"/>
      <c r="P65" s="476"/>
      <c r="Q65" s="472"/>
      <c r="R65" s="493"/>
      <c r="S65" s="478"/>
      <c r="T65" s="476"/>
      <c r="U65" s="472"/>
      <c r="V65" s="484"/>
      <c r="W65" s="478"/>
      <c r="X65" s="476"/>
      <c r="Y65" s="472"/>
      <c r="Z65" s="484"/>
      <c r="AA65" s="478"/>
      <c r="AB65" s="476"/>
      <c r="AC65" s="472"/>
      <c r="AD65" s="470"/>
      <c r="AE65" s="474"/>
      <c r="AF65" s="476"/>
      <c r="AG65" s="482"/>
      <c r="AH65" s="470"/>
      <c r="AI65" s="474"/>
      <c r="AJ65" s="476"/>
      <c r="AK65" s="472"/>
      <c r="AL65" s="470"/>
      <c r="AM65" s="478"/>
      <c r="AN65" s="480"/>
      <c r="AO65" s="472"/>
      <c r="AP65" s="470"/>
      <c r="AQ65" s="474"/>
      <c r="AR65" s="476"/>
      <c r="AS65" s="472"/>
      <c r="AT65" s="470"/>
      <c r="AU65" s="478"/>
      <c r="AV65" s="480"/>
      <c r="AW65" s="472"/>
      <c r="AX65" s="468"/>
      <c r="AY65" s="470"/>
      <c r="AZ65" s="470"/>
      <c r="BA65" s="468"/>
    </row>
    <row r="66" spans="1:53" s="154" customFormat="1" ht="78" customHeight="1" thickBot="1" x14ac:dyDescent="0.35">
      <c r="A66" s="243" t="s">
        <v>259</v>
      </c>
      <c r="B66" s="327" t="s">
        <v>316</v>
      </c>
      <c r="C66" s="465" t="s">
        <v>284</v>
      </c>
      <c r="D66" s="488">
        <v>5</v>
      </c>
      <c r="E66" s="489">
        <f t="shared" ref="E66" si="27">D66*30</f>
        <v>150</v>
      </c>
      <c r="F66" s="489">
        <v>18</v>
      </c>
      <c r="G66" s="490">
        <v>8</v>
      </c>
      <c r="H66" s="489"/>
      <c r="I66" s="490">
        <v>10</v>
      </c>
      <c r="J66" s="489">
        <f t="shared" ref="J66" si="28">E66-F66</f>
        <v>132</v>
      </c>
      <c r="K66" s="473"/>
      <c r="L66" s="475"/>
      <c r="M66" s="471"/>
      <c r="N66" s="483"/>
      <c r="O66" s="473"/>
      <c r="P66" s="475"/>
      <c r="Q66" s="471"/>
      <c r="R66" s="492"/>
      <c r="S66" s="477"/>
      <c r="T66" s="475"/>
      <c r="U66" s="471"/>
      <c r="V66" s="483"/>
      <c r="W66" s="477"/>
      <c r="X66" s="475"/>
      <c r="Y66" s="471"/>
      <c r="Z66" s="483"/>
      <c r="AA66" s="477"/>
      <c r="AB66" s="475"/>
      <c r="AC66" s="471"/>
      <c r="AD66" s="469"/>
      <c r="AE66" s="473"/>
      <c r="AF66" s="475"/>
      <c r="AG66" s="481"/>
      <c r="AH66" s="469"/>
      <c r="AI66" s="473"/>
      <c r="AJ66" s="475"/>
      <c r="AK66" s="471"/>
      <c r="AL66" s="469"/>
      <c r="AM66" s="477"/>
      <c r="AN66" s="479"/>
      <c r="AO66" s="471"/>
      <c r="AP66" s="469"/>
      <c r="AQ66" s="473">
        <v>8</v>
      </c>
      <c r="AR66" s="475"/>
      <c r="AS66" s="471">
        <v>10</v>
      </c>
      <c r="AT66" s="469">
        <v>5</v>
      </c>
      <c r="AU66" s="477"/>
      <c r="AV66" s="479"/>
      <c r="AW66" s="471"/>
      <c r="AX66" s="467"/>
      <c r="AY66" s="469">
        <v>9</v>
      </c>
      <c r="AZ66" s="469"/>
      <c r="BA66" s="467"/>
    </row>
    <row r="67" spans="1:53" s="154" customFormat="1" ht="84" customHeight="1" thickBot="1" x14ac:dyDescent="0.35">
      <c r="A67" s="243" t="s">
        <v>260</v>
      </c>
      <c r="B67" s="328" t="s">
        <v>317</v>
      </c>
      <c r="C67" s="466"/>
      <c r="D67" s="469"/>
      <c r="E67" s="467"/>
      <c r="F67" s="467"/>
      <c r="G67" s="501"/>
      <c r="H67" s="467"/>
      <c r="I67" s="501"/>
      <c r="J67" s="467"/>
      <c r="K67" s="495"/>
      <c r="L67" s="496"/>
      <c r="M67" s="485"/>
      <c r="N67" s="499"/>
      <c r="O67" s="495"/>
      <c r="P67" s="496"/>
      <c r="Q67" s="485"/>
      <c r="R67" s="500"/>
      <c r="S67" s="497"/>
      <c r="T67" s="496"/>
      <c r="U67" s="485"/>
      <c r="V67" s="499"/>
      <c r="W67" s="497"/>
      <c r="X67" s="496"/>
      <c r="Y67" s="485"/>
      <c r="Z67" s="499"/>
      <c r="AA67" s="497"/>
      <c r="AB67" s="496"/>
      <c r="AC67" s="485"/>
      <c r="AD67" s="487"/>
      <c r="AE67" s="495"/>
      <c r="AF67" s="496"/>
      <c r="AG67" s="498"/>
      <c r="AH67" s="487"/>
      <c r="AI67" s="495"/>
      <c r="AJ67" s="496"/>
      <c r="AK67" s="485"/>
      <c r="AL67" s="487"/>
      <c r="AM67" s="497"/>
      <c r="AN67" s="494"/>
      <c r="AO67" s="485"/>
      <c r="AP67" s="487"/>
      <c r="AQ67" s="495"/>
      <c r="AR67" s="496"/>
      <c r="AS67" s="485"/>
      <c r="AT67" s="487"/>
      <c r="AU67" s="497"/>
      <c r="AV67" s="494"/>
      <c r="AW67" s="485"/>
      <c r="AX67" s="486"/>
      <c r="AY67" s="487"/>
      <c r="AZ67" s="487"/>
      <c r="BA67" s="486"/>
    </row>
    <row r="68" spans="1:53" s="154" customFormat="1" ht="78" customHeight="1" thickBot="1" x14ac:dyDescent="0.35">
      <c r="A68" s="243" t="s">
        <v>261</v>
      </c>
      <c r="B68" s="327" t="s">
        <v>320</v>
      </c>
      <c r="C68" s="463" t="s">
        <v>284</v>
      </c>
      <c r="D68" s="488">
        <v>5</v>
      </c>
      <c r="E68" s="489">
        <f t="shared" ref="E68" si="29">D68*30</f>
        <v>150</v>
      </c>
      <c r="F68" s="489">
        <v>18</v>
      </c>
      <c r="G68" s="490">
        <v>8</v>
      </c>
      <c r="H68" s="489"/>
      <c r="I68" s="490">
        <v>10</v>
      </c>
      <c r="J68" s="489">
        <f t="shared" ref="J68" si="30">E68-F68</f>
        <v>132</v>
      </c>
      <c r="K68" s="473"/>
      <c r="L68" s="475"/>
      <c r="M68" s="471"/>
      <c r="N68" s="483"/>
      <c r="O68" s="473"/>
      <c r="P68" s="475"/>
      <c r="Q68" s="471"/>
      <c r="R68" s="492"/>
      <c r="S68" s="477"/>
      <c r="T68" s="475"/>
      <c r="U68" s="471"/>
      <c r="V68" s="483"/>
      <c r="W68" s="477"/>
      <c r="X68" s="475"/>
      <c r="Y68" s="471"/>
      <c r="Z68" s="483"/>
      <c r="AA68" s="477"/>
      <c r="AB68" s="475"/>
      <c r="AC68" s="471"/>
      <c r="AD68" s="469"/>
      <c r="AE68" s="473"/>
      <c r="AF68" s="475"/>
      <c r="AG68" s="481"/>
      <c r="AH68" s="469"/>
      <c r="AI68" s="473"/>
      <c r="AJ68" s="475"/>
      <c r="AK68" s="471"/>
      <c r="AL68" s="469"/>
      <c r="AM68" s="477"/>
      <c r="AN68" s="479"/>
      <c r="AO68" s="471"/>
      <c r="AP68" s="469"/>
      <c r="AQ68" s="473">
        <v>8</v>
      </c>
      <c r="AR68" s="475"/>
      <c r="AS68" s="471">
        <v>10</v>
      </c>
      <c r="AT68" s="469">
        <v>5</v>
      </c>
      <c r="AU68" s="477"/>
      <c r="AV68" s="479"/>
      <c r="AW68" s="471"/>
      <c r="AX68" s="467"/>
      <c r="AY68" s="469">
        <v>9</v>
      </c>
      <c r="AZ68" s="469"/>
      <c r="BA68" s="467">
        <v>9</v>
      </c>
    </row>
    <row r="69" spans="1:53" s="154" customFormat="1" ht="78.75" customHeight="1" thickBot="1" x14ac:dyDescent="0.35">
      <c r="A69" s="243" t="s">
        <v>262</v>
      </c>
      <c r="B69" s="329" t="s">
        <v>321</v>
      </c>
      <c r="C69" s="464"/>
      <c r="D69" s="470"/>
      <c r="E69" s="468"/>
      <c r="F69" s="468"/>
      <c r="G69" s="491"/>
      <c r="H69" s="468"/>
      <c r="I69" s="491"/>
      <c r="J69" s="468"/>
      <c r="K69" s="474"/>
      <c r="L69" s="476"/>
      <c r="M69" s="472"/>
      <c r="N69" s="484"/>
      <c r="O69" s="474"/>
      <c r="P69" s="476"/>
      <c r="Q69" s="472"/>
      <c r="R69" s="493"/>
      <c r="S69" s="478"/>
      <c r="T69" s="476"/>
      <c r="U69" s="472"/>
      <c r="V69" s="484"/>
      <c r="W69" s="478"/>
      <c r="X69" s="476"/>
      <c r="Y69" s="472"/>
      <c r="Z69" s="484"/>
      <c r="AA69" s="478"/>
      <c r="AB69" s="476"/>
      <c r="AC69" s="472"/>
      <c r="AD69" s="470"/>
      <c r="AE69" s="474"/>
      <c r="AF69" s="476"/>
      <c r="AG69" s="482"/>
      <c r="AH69" s="470"/>
      <c r="AI69" s="474"/>
      <c r="AJ69" s="476"/>
      <c r="AK69" s="472"/>
      <c r="AL69" s="470"/>
      <c r="AM69" s="478"/>
      <c r="AN69" s="480"/>
      <c r="AO69" s="472"/>
      <c r="AP69" s="470"/>
      <c r="AQ69" s="474"/>
      <c r="AR69" s="476"/>
      <c r="AS69" s="472"/>
      <c r="AT69" s="470"/>
      <c r="AU69" s="478"/>
      <c r="AV69" s="480"/>
      <c r="AW69" s="472"/>
      <c r="AX69" s="468"/>
      <c r="AY69" s="470"/>
      <c r="AZ69" s="470"/>
      <c r="BA69" s="468"/>
    </row>
    <row r="70" spans="1:53" ht="42.75" customHeight="1" x14ac:dyDescent="0.2">
      <c r="A70" s="267"/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</row>
    <row r="71" spans="1:53" ht="20.25" customHeight="1" x14ac:dyDescent="0.2">
      <c r="A71" s="461" t="s">
        <v>323</v>
      </c>
      <c r="B71" s="461"/>
      <c r="C71" s="461"/>
      <c r="D71" s="461" t="s">
        <v>170</v>
      </c>
      <c r="E71" s="461"/>
      <c r="F71" s="461"/>
      <c r="G71" s="461"/>
      <c r="H71" s="461"/>
      <c r="I71" s="461"/>
      <c r="J71" s="461"/>
      <c r="K71" s="461"/>
      <c r="L71" s="461"/>
      <c r="M71" s="267"/>
      <c r="N71" s="267"/>
      <c r="O71" s="267"/>
      <c r="P71" s="267"/>
      <c r="Q71" s="278"/>
      <c r="R71" s="278"/>
      <c r="S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</row>
    <row r="72" spans="1:53" s="3" customFormat="1" ht="18.75" customHeight="1" x14ac:dyDescent="0.3">
      <c r="A72" s="462" t="s">
        <v>324</v>
      </c>
      <c r="B72" s="462"/>
      <c r="C72" s="462"/>
      <c r="D72" s="93" t="s">
        <v>325</v>
      </c>
      <c r="E72" s="93"/>
      <c r="F72" s="94"/>
      <c r="G72" s="94"/>
      <c r="I72" s="94"/>
      <c r="K72" s="94"/>
      <c r="L72" s="94"/>
      <c r="M72" s="85"/>
      <c r="O72" s="1"/>
      <c r="P72" s="93"/>
      <c r="Q72" s="93"/>
      <c r="S72" s="93"/>
      <c r="U72" s="1"/>
      <c r="V72" s="93"/>
      <c r="W72" s="93"/>
      <c r="X72" s="93" t="s">
        <v>326</v>
      </c>
      <c r="Y72" s="93"/>
      <c r="Z72" s="93"/>
      <c r="AA72" s="93"/>
      <c r="AB72" s="93"/>
      <c r="AC72" s="93"/>
      <c r="AD72" s="93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</row>
    <row r="73" spans="1:53" ht="32.25" customHeight="1" x14ac:dyDescent="0.3">
      <c r="H73" s="93"/>
      <c r="P73" s="93"/>
    </row>
    <row r="74" spans="1:53" ht="20.25" customHeight="1" x14ac:dyDescent="0.2">
      <c r="A74" s="461"/>
      <c r="B74" s="461"/>
      <c r="C74" s="461"/>
      <c r="D74" s="461"/>
      <c r="E74" s="461"/>
      <c r="F74" s="461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557"/>
      <c r="R74" s="557"/>
      <c r="S74" s="557"/>
      <c r="T74" s="557"/>
      <c r="U74" s="557"/>
      <c r="V74" s="557"/>
      <c r="W74" s="557"/>
      <c r="X74" s="557"/>
      <c r="Y74" s="557"/>
      <c r="Z74" s="557"/>
      <c r="AA74" s="557"/>
      <c r="AB74" s="557"/>
      <c r="AC74" s="557"/>
      <c r="AD74" s="557"/>
      <c r="AE74" s="557"/>
      <c r="AF74" s="557"/>
      <c r="AG74" s="557"/>
      <c r="AH74" s="557"/>
      <c r="AI74" s="557"/>
      <c r="AJ74" s="557"/>
      <c r="AK74" s="557"/>
      <c r="AL74" s="557"/>
      <c r="AM74" s="557"/>
      <c r="AN74" s="557"/>
      <c r="AO74" s="557"/>
      <c r="AP74" s="557"/>
      <c r="AQ74" s="557"/>
      <c r="AR74" s="557"/>
      <c r="AS74" s="557"/>
      <c r="AT74" s="557"/>
      <c r="AU74" s="557"/>
      <c r="AV74" s="557"/>
      <c r="AW74" s="557"/>
      <c r="AX74" s="557"/>
      <c r="AY74" s="557"/>
      <c r="AZ74" s="557"/>
      <c r="BA74" s="557"/>
    </row>
    <row r="75" spans="1:53" s="3" customFormat="1" ht="18.75" customHeight="1" x14ac:dyDescent="0.3">
      <c r="A75" s="93"/>
      <c r="B75" s="93"/>
      <c r="C75" s="93"/>
      <c r="D75" s="93"/>
      <c r="E75" s="93"/>
      <c r="F75" s="94"/>
      <c r="G75" s="94"/>
      <c r="I75" s="94"/>
      <c r="K75" s="94"/>
      <c r="L75" s="94"/>
      <c r="M75" s="85"/>
      <c r="O75" s="1"/>
      <c r="P75" s="93"/>
      <c r="Q75" s="93"/>
      <c r="R75" s="99"/>
      <c r="S75" s="93"/>
      <c r="T75" s="93"/>
      <c r="U75" s="1"/>
      <c r="V75" s="93"/>
      <c r="W75" s="93"/>
      <c r="X75" s="93"/>
      <c r="Y75" s="93"/>
      <c r="Z75" s="93"/>
      <c r="AA75" s="93"/>
      <c r="AB75" s="93"/>
      <c r="AC75" s="93"/>
      <c r="AD75" s="93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</row>
    <row r="76" spans="1:53" ht="19.5" customHeight="1" x14ac:dyDescent="0.3">
      <c r="A76" s="443"/>
      <c r="B76" s="443"/>
      <c r="C76" s="443"/>
      <c r="D76" s="443"/>
      <c r="E76" s="443"/>
      <c r="F76" s="443"/>
      <c r="G76" s="443"/>
      <c r="H76" s="443"/>
      <c r="M76" s="93"/>
    </row>
  </sheetData>
  <dataConsolidate/>
  <mergeCells count="653">
    <mergeCell ref="BA60:BA61"/>
    <mergeCell ref="A71:C71"/>
    <mergeCell ref="D71:L71"/>
    <mergeCell ref="A72:C72"/>
    <mergeCell ref="AJ60:AJ61"/>
    <mergeCell ref="AK60:AK61"/>
    <mergeCell ref="AL60:AL61"/>
    <mergeCell ref="AM60:AM61"/>
    <mergeCell ref="AN60:AN61"/>
    <mergeCell ref="AO60:AO61"/>
    <mergeCell ref="AP60:AP61"/>
    <mergeCell ref="AY60:AY61"/>
    <mergeCell ref="AZ60:AZ61"/>
    <mergeCell ref="AA60:AA61"/>
    <mergeCell ref="AB60:AB61"/>
    <mergeCell ref="AC60:AC61"/>
    <mergeCell ref="AD60:AD61"/>
    <mergeCell ref="AE60:AE61"/>
    <mergeCell ref="AF60:AF61"/>
    <mergeCell ref="AG60:AG61"/>
    <mergeCell ref="AH60:AH61"/>
    <mergeCell ref="AI60:AI61"/>
    <mergeCell ref="R60:R61"/>
    <mergeCell ref="AK62:AK63"/>
    <mergeCell ref="BA32:BA34"/>
    <mergeCell ref="AP58:AP59"/>
    <mergeCell ref="AY58:AY59"/>
    <mergeCell ref="AZ58:AZ59"/>
    <mergeCell ref="BA58:BA59"/>
    <mergeCell ref="AI58:AI59"/>
    <mergeCell ref="AJ58:AJ59"/>
    <mergeCell ref="AK58:AK59"/>
    <mergeCell ref="AN56:AN57"/>
    <mergeCell ref="AO56:AO57"/>
    <mergeCell ref="AI56:AI57"/>
    <mergeCell ref="AJ56:AJ57"/>
    <mergeCell ref="AK56:AK57"/>
    <mergeCell ref="AL56:AL57"/>
    <mergeCell ref="AP56:AP57"/>
    <mergeCell ref="AY56:AY57"/>
    <mergeCell ref="AZ56:AZ57"/>
    <mergeCell ref="BA56:BA57"/>
    <mergeCell ref="AK54:AK55"/>
    <mergeCell ref="AL54:AL55"/>
    <mergeCell ref="AM54:AM55"/>
    <mergeCell ref="AX32:AX34"/>
    <mergeCell ref="AQ36:AS36"/>
    <mergeCell ref="AU36:AW36"/>
    <mergeCell ref="C2:BA3"/>
    <mergeCell ref="AY32:AY34"/>
    <mergeCell ref="AZ32:AZ34"/>
    <mergeCell ref="AE15:AG15"/>
    <mergeCell ref="AI15:AK15"/>
    <mergeCell ref="AM15:AO15"/>
    <mergeCell ref="AF32:AF34"/>
    <mergeCell ref="AG32:AG34"/>
    <mergeCell ref="AA32:AA34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K11:M11"/>
    <mergeCell ref="O11:Q11"/>
    <mergeCell ref="S11:U11"/>
    <mergeCell ref="W11:Y11"/>
    <mergeCell ref="AE11:AG11"/>
    <mergeCell ref="AI11:AK11"/>
    <mergeCell ref="AM11:AO11"/>
    <mergeCell ref="A74:F74"/>
    <mergeCell ref="Q74:BA74"/>
    <mergeCell ref="V32:V34"/>
    <mergeCell ref="Z32:Z34"/>
    <mergeCell ref="AD32:AD34"/>
    <mergeCell ref="AH32:AH34"/>
    <mergeCell ref="AL32:AL34"/>
    <mergeCell ref="AP32:AP34"/>
    <mergeCell ref="K32:K34"/>
    <mergeCell ref="L32:L34"/>
    <mergeCell ref="M32:M34"/>
    <mergeCell ref="O32:O34"/>
    <mergeCell ref="P32:P34"/>
    <mergeCell ref="Q32:Q34"/>
    <mergeCell ref="T32:T34"/>
    <mergeCell ref="D62:D63"/>
    <mergeCell ref="E62:E63"/>
    <mergeCell ref="F62:F63"/>
    <mergeCell ref="G62:G63"/>
    <mergeCell ref="H62:H63"/>
    <mergeCell ref="I62:I63"/>
    <mergeCell ref="J62:J63"/>
    <mergeCell ref="AN32:AN34"/>
    <mergeCell ref="AO32:AO34"/>
    <mergeCell ref="AF58:AF59"/>
    <mergeCell ref="AG58:AG59"/>
    <mergeCell ref="AH58:AH59"/>
    <mergeCell ref="K62:K63"/>
    <mergeCell ref="L62:L63"/>
    <mergeCell ref="M62:M63"/>
    <mergeCell ref="N62:N63"/>
    <mergeCell ref="O62:O63"/>
    <mergeCell ref="P62:P63"/>
    <mergeCell ref="Q62:Q63"/>
    <mergeCell ref="R62:R63"/>
    <mergeCell ref="S62:S63"/>
    <mergeCell ref="S60:S61"/>
    <mergeCell ref="T60:T61"/>
    <mergeCell ref="U60:U61"/>
    <mergeCell ref="V60:V61"/>
    <mergeCell ref="W60:W61"/>
    <mergeCell ref="X60:X61"/>
    <mergeCell ref="Y60:Y61"/>
    <mergeCell ref="Z60:Z61"/>
    <mergeCell ref="N60:N61"/>
    <mergeCell ref="O60:O61"/>
    <mergeCell ref="P60:P61"/>
    <mergeCell ref="Q60:Q61"/>
    <mergeCell ref="AM62:AM63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AH62:AH63"/>
    <mergeCell ref="U62:U63"/>
    <mergeCell ref="V62:V63"/>
    <mergeCell ref="W62:W63"/>
    <mergeCell ref="X62:X63"/>
    <mergeCell ref="AM31:AO31"/>
    <mergeCell ref="AM25:AO25"/>
    <mergeCell ref="O31:Q31"/>
    <mergeCell ref="S31:U31"/>
    <mergeCell ref="AC32:AC34"/>
    <mergeCell ref="AJ32:AJ34"/>
    <mergeCell ref="AK32:AK34"/>
    <mergeCell ref="AM32:AM34"/>
    <mergeCell ref="AN58:AN59"/>
    <mergeCell ref="AO58:AO59"/>
    <mergeCell ref="AE58:AE59"/>
    <mergeCell ref="T56:T57"/>
    <mergeCell ref="U56:U57"/>
    <mergeCell ref="V56:V57"/>
    <mergeCell ref="W56:W57"/>
    <mergeCell ref="X56:X57"/>
    <mergeCell ref="Y56:Y57"/>
    <mergeCell ref="Z56:Z57"/>
    <mergeCell ref="AA56:AA57"/>
    <mergeCell ref="AL62:AL63"/>
    <mergeCell ref="A76:H76"/>
    <mergeCell ref="K36:M36"/>
    <mergeCell ref="O36:Q36"/>
    <mergeCell ref="S36:U36"/>
    <mergeCell ref="W36:Y36"/>
    <mergeCell ref="S32:S34"/>
    <mergeCell ref="U32:U34"/>
    <mergeCell ref="W32:W34"/>
    <mergeCell ref="X32:X34"/>
    <mergeCell ref="Y32:Y34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M60:M61"/>
    <mergeCell ref="N32:N34"/>
    <mergeCell ref="R32:R34"/>
    <mergeCell ref="D32:D34"/>
    <mergeCell ref="E32:E34"/>
    <mergeCell ref="F32:F34"/>
    <mergeCell ref="G32:G34"/>
    <mergeCell ref="H32:H34"/>
    <mergeCell ref="I32:I34"/>
    <mergeCell ref="J32:J34"/>
    <mergeCell ref="AE32:AE34"/>
    <mergeCell ref="AN64:AN65"/>
    <mergeCell ref="AO64:AO65"/>
    <mergeCell ref="AP64:AP65"/>
    <mergeCell ref="AH64:AH65"/>
    <mergeCell ref="AI64:AI65"/>
    <mergeCell ref="AJ64:AJ65"/>
    <mergeCell ref="AK64:AK65"/>
    <mergeCell ref="AL64:AL65"/>
    <mergeCell ref="AM64:AM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AY64:AY65"/>
    <mergeCell ref="AZ64:AZ65"/>
    <mergeCell ref="BA64:BA65"/>
    <mergeCell ref="AA36:AC36"/>
    <mergeCell ref="AE36:AG36"/>
    <mergeCell ref="AI36:AK36"/>
    <mergeCell ref="AM36:AO36"/>
    <mergeCell ref="AA37:AC37"/>
    <mergeCell ref="AE37:AG37"/>
    <mergeCell ref="AI37:AK37"/>
    <mergeCell ref="AM37:AO37"/>
    <mergeCell ref="AI62:AI63"/>
    <mergeCell ref="AJ62:AJ63"/>
    <mergeCell ref="AN62:AN63"/>
    <mergeCell ref="AO62:AO63"/>
    <mergeCell ref="AP62:AP63"/>
    <mergeCell ref="AY62:AY63"/>
    <mergeCell ref="AZ62:AZ63"/>
    <mergeCell ref="BA62:BA63"/>
    <mergeCell ref="AL58:AL59"/>
    <mergeCell ref="AM58:AM59"/>
    <mergeCell ref="AE64:AE65"/>
    <mergeCell ref="AF64:AF65"/>
    <mergeCell ref="AG64:AG65"/>
    <mergeCell ref="T64:T65"/>
    <mergeCell ref="U64:U65"/>
    <mergeCell ref="V64:V65"/>
    <mergeCell ref="W64:W65"/>
    <mergeCell ref="X64:X65"/>
    <mergeCell ref="Y64:Y65"/>
    <mergeCell ref="Z64:Z65"/>
    <mergeCell ref="AC58:AC59"/>
    <mergeCell ref="AD58:AD59"/>
    <mergeCell ref="AA64:AA65"/>
    <mergeCell ref="AB64:AB65"/>
    <mergeCell ref="AB58:AB59"/>
    <mergeCell ref="AC64:AC65"/>
    <mergeCell ref="AD64:AD65"/>
    <mergeCell ref="Y62:Y63"/>
    <mergeCell ref="T58:T59"/>
    <mergeCell ref="U58:U59"/>
    <mergeCell ref="V58:V59"/>
    <mergeCell ref="W58:W59"/>
    <mergeCell ref="X58:X59"/>
    <mergeCell ref="Y58:Y59"/>
    <mergeCell ref="Z58:Z59"/>
    <mergeCell ref="AA58:AA59"/>
    <mergeCell ref="T62:T63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AB56:AB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AE56:AE57"/>
    <mergeCell ref="AF56:AF57"/>
    <mergeCell ref="AP54:AP55"/>
    <mergeCell ref="AY54:AY55"/>
    <mergeCell ref="AZ54:AZ55"/>
    <mergeCell ref="BA54:BA55"/>
    <mergeCell ref="AM56:AM57"/>
    <mergeCell ref="AG56:AG57"/>
    <mergeCell ref="AH56:AH57"/>
    <mergeCell ref="AX54:AX55"/>
    <mergeCell ref="AQ56:AQ57"/>
    <mergeCell ref="AR56:AR57"/>
    <mergeCell ref="AS56:AS57"/>
    <mergeCell ref="AT56:AT57"/>
    <mergeCell ref="AU56:AU57"/>
    <mergeCell ref="AV56:AV57"/>
    <mergeCell ref="AW56:AW57"/>
    <mergeCell ref="AX56:AX57"/>
    <mergeCell ref="AB54:AB55"/>
    <mergeCell ref="AC54:AC55"/>
    <mergeCell ref="AD54:AD55"/>
    <mergeCell ref="AE54:AE55"/>
    <mergeCell ref="AF54:AF55"/>
    <mergeCell ref="AG54:AG55"/>
    <mergeCell ref="AH54:AH55"/>
    <mergeCell ref="AI54:AI55"/>
    <mergeCell ref="AJ54:AJ55"/>
    <mergeCell ref="S54:S55"/>
    <mergeCell ref="T54:T55"/>
    <mergeCell ref="U54:U55"/>
    <mergeCell ref="V54:V55"/>
    <mergeCell ref="W54:W55"/>
    <mergeCell ref="X54:X55"/>
    <mergeCell ref="Y54:Y55"/>
    <mergeCell ref="AA54:AA55"/>
    <mergeCell ref="Z54:Z55"/>
    <mergeCell ref="AN7:AN8"/>
    <mergeCell ref="AO7:AO8"/>
    <mergeCell ref="AJ7:AJ8"/>
    <mergeCell ref="AE7:AE8"/>
    <mergeCell ref="B9:BA9"/>
    <mergeCell ref="AP7:AP8"/>
    <mergeCell ref="AY7:AY8"/>
    <mergeCell ref="AZ7:AZ8"/>
    <mergeCell ref="BA7:BA8"/>
    <mergeCell ref="AL7:AL8"/>
    <mergeCell ref="AM7:AM8"/>
    <mergeCell ref="AI7:AI8"/>
    <mergeCell ref="Z7:Z8"/>
    <mergeCell ref="AA7:AA8"/>
    <mergeCell ref="AB7:AB8"/>
    <mergeCell ref="AK7:AK8"/>
    <mergeCell ref="AI31:AK31"/>
    <mergeCell ref="K37:M37"/>
    <mergeCell ref="O37:Q37"/>
    <mergeCell ref="S37:U37"/>
    <mergeCell ref="W37:Y37"/>
    <mergeCell ref="K15:M15"/>
    <mergeCell ref="O15:Q15"/>
    <mergeCell ref="AI32:AI34"/>
    <mergeCell ref="W31:Y31"/>
    <mergeCell ref="S15:U15"/>
    <mergeCell ref="W15:Y15"/>
    <mergeCell ref="AA15:AC15"/>
    <mergeCell ref="O25:Q25"/>
    <mergeCell ref="S25:U25"/>
    <mergeCell ref="W25:Y25"/>
    <mergeCell ref="AA25:AC25"/>
    <mergeCell ref="AE25:AG25"/>
    <mergeCell ref="AI25:AK25"/>
    <mergeCell ref="K31:M31"/>
    <mergeCell ref="AA11:AC11"/>
    <mergeCell ref="AB32:AB34"/>
    <mergeCell ref="V7:V8"/>
    <mergeCell ref="W7:W8"/>
    <mergeCell ref="X7:X8"/>
    <mergeCell ref="Y7:Y8"/>
    <mergeCell ref="AF7:AF8"/>
    <mergeCell ref="AG7:AG8"/>
    <mergeCell ref="AH7:AH8"/>
    <mergeCell ref="AC7:AC8"/>
    <mergeCell ref="AD7:AD8"/>
    <mergeCell ref="AA31:AC31"/>
    <mergeCell ref="AE31:AG31"/>
    <mergeCell ref="K5:R5"/>
    <mergeCell ref="S5:Z5"/>
    <mergeCell ref="AA5:AH5"/>
    <mergeCell ref="AI5:AP5"/>
    <mergeCell ref="AY5:BA6"/>
    <mergeCell ref="AM6:AP6"/>
    <mergeCell ref="AI6:AL6"/>
    <mergeCell ref="K7:K8"/>
    <mergeCell ref="S6:V6"/>
    <mergeCell ref="W6:Z6"/>
    <mergeCell ref="AA6:AD6"/>
    <mergeCell ref="AE6:AH6"/>
    <mergeCell ref="K6:N6"/>
    <mergeCell ref="O6:R6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D54:D55"/>
    <mergeCell ref="D56:D57"/>
    <mergeCell ref="D58:D59"/>
    <mergeCell ref="D64:D65"/>
    <mergeCell ref="E54:E55"/>
    <mergeCell ref="E56:E57"/>
    <mergeCell ref="E58:E59"/>
    <mergeCell ref="E64:E65"/>
    <mergeCell ref="A10:B10"/>
    <mergeCell ref="A36:B36"/>
    <mergeCell ref="B23:BA23"/>
    <mergeCell ref="B35:BA35"/>
    <mergeCell ref="AN54:AN55"/>
    <mergeCell ref="AO54:AO55"/>
    <mergeCell ref="K53:M53"/>
    <mergeCell ref="O53:Q53"/>
    <mergeCell ref="S53:U53"/>
    <mergeCell ref="W53:Y53"/>
    <mergeCell ref="AA53:AC53"/>
    <mergeCell ref="AE53:AG53"/>
    <mergeCell ref="AI53:AK53"/>
    <mergeCell ref="AC56:AC57"/>
    <mergeCell ref="AD56:AD57"/>
    <mergeCell ref="AM53:AO53"/>
    <mergeCell ref="F56:F57"/>
    <mergeCell ref="G56:G57"/>
    <mergeCell ref="H56:H57"/>
    <mergeCell ref="I56:I57"/>
    <mergeCell ref="J56:J57"/>
    <mergeCell ref="F54:F55"/>
    <mergeCell ref="G54:G55"/>
    <mergeCell ref="H54:H55"/>
    <mergeCell ref="I54:I55"/>
    <mergeCell ref="J54:J55"/>
    <mergeCell ref="F64:F65"/>
    <mergeCell ref="G64:G65"/>
    <mergeCell ref="H64:H65"/>
    <mergeCell ref="I64:I65"/>
    <mergeCell ref="J64:J65"/>
    <mergeCell ref="F58:F59"/>
    <mergeCell ref="G58:G59"/>
    <mergeCell ref="H58:H59"/>
    <mergeCell ref="I58:I59"/>
    <mergeCell ref="J58:J59"/>
    <mergeCell ref="I17:I22"/>
    <mergeCell ref="J17:J22"/>
    <mergeCell ref="K25:M25"/>
    <mergeCell ref="P54:P55"/>
    <mergeCell ref="Q54:Q55"/>
    <mergeCell ref="R54:R55"/>
    <mergeCell ref="K54:K55"/>
    <mergeCell ref="L54:L55"/>
    <mergeCell ref="M54:M55"/>
    <mergeCell ref="N54:N55"/>
    <mergeCell ref="O54:O55"/>
    <mergeCell ref="K17:K22"/>
    <mergeCell ref="L17:L22"/>
    <mergeCell ref="M17:M22"/>
    <mergeCell ref="N17:N22"/>
    <mergeCell ref="AY17:AY22"/>
    <mergeCell ref="A24:B24"/>
    <mergeCell ref="K24:M24"/>
    <mergeCell ref="O24:Q24"/>
    <mergeCell ref="S24:U24"/>
    <mergeCell ref="W24:Y24"/>
    <mergeCell ref="AA24:AC24"/>
    <mergeCell ref="AE24:AG24"/>
    <mergeCell ref="AI24:AK24"/>
    <mergeCell ref="AM24:AO24"/>
    <mergeCell ref="S17:S22"/>
    <mergeCell ref="T17:T22"/>
    <mergeCell ref="U17:U22"/>
    <mergeCell ref="V17:V22"/>
    <mergeCell ref="O17:O22"/>
    <mergeCell ref="P17:P22"/>
    <mergeCell ref="Q17:Q22"/>
    <mergeCell ref="R17:R22"/>
    <mergeCell ref="C19:C22"/>
    <mergeCell ref="D17:D22"/>
    <mergeCell ref="E17:E22"/>
    <mergeCell ref="F17:F22"/>
    <mergeCell ref="G17:G22"/>
    <mergeCell ref="H17:H22"/>
    <mergeCell ref="AQ5:AX5"/>
    <mergeCell ref="AQ6:AT6"/>
    <mergeCell ref="AU6:AX6"/>
    <mergeCell ref="AQ7:AQ8"/>
    <mergeCell ref="AR7:AR8"/>
    <mergeCell ref="AS7:AS8"/>
    <mergeCell ref="AT7:AT8"/>
    <mergeCell ref="AU7:AU8"/>
    <mergeCell ref="AV7:AV8"/>
    <mergeCell ref="AW7:AW8"/>
    <mergeCell ref="AX7:AX8"/>
    <mergeCell ref="AQ10:AS10"/>
    <mergeCell ref="AU10:AW10"/>
    <mergeCell ref="AQ11:AS11"/>
    <mergeCell ref="AU11:AW11"/>
    <mergeCell ref="AQ15:AS15"/>
    <mergeCell ref="AU15:AW15"/>
    <mergeCell ref="AQ24:AS24"/>
    <mergeCell ref="AU24:AW24"/>
    <mergeCell ref="AQ25:AS25"/>
    <mergeCell ref="AU25:AW25"/>
    <mergeCell ref="AQ31:AS31"/>
    <mergeCell ref="AU31:AW31"/>
    <mergeCell ref="AQ32:AQ34"/>
    <mergeCell ref="AR32:AR34"/>
    <mergeCell ref="AS32:AS34"/>
    <mergeCell ref="AT32:AT34"/>
    <mergeCell ref="AU32:AU34"/>
    <mergeCell ref="AV32:AV34"/>
    <mergeCell ref="AW32:AW34"/>
    <mergeCell ref="AQ37:AS37"/>
    <mergeCell ref="AU37:AW37"/>
    <mergeCell ref="AQ53:AS53"/>
    <mergeCell ref="AU53:AW53"/>
    <mergeCell ref="AQ54:AQ55"/>
    <mergeCell ref="AR54:AR55"/>
    <mergeCell ref="AS54:AS55"/>
    <mergeCell ref="AT54:AT55"/>
    <mergeCell ref="AU54:AU55"/>
    <mergeCell ref="AV54:AV55"/>
    <mergeCell ref="AW54:AW55"/>
    <mergeCell ref="AQ58:AQ59"/>
    <mergeCell ref="AR58:AR59"/>
    <mergeCell ref="AS58:AS59"/>
    <mergeCell ref="AT58:AT59"/>
    <mergeCell ref="AU58:AU59"/>
    <mergeCell ref="AV58:AV59"/>
    <mergeCell ref="AW58:AW59"/>
    <mergeCell ref="AX58:AX59"/>
    <mergeCell ref="AQ60:AQ61"/>
    <mergeCell ref="AR60:AR61"/>
    <mergeCell ref="AS60:AS61"/>
    <mergeCell ref="AT60:AT61"/>
    <mergeCell ref="AU60:AU61"/>
    <mergeCell ref="AV60:AV61"/>
    <mergeCell ref="AW60:AW61"/>
    <mergeCell ref="AX60:AX61"/>
    <mergeCell ref="AQ62:AQ63"/>
    <mergeCell ref="AR62:AR63"/>
    <mergeCell ref="AS62:AS63"/>
    <mergeCell ref="AT62:AT63"/>
    <mergeCell ref="AU62:AU63"/>
    <mergeCell ref="AV62:AV63"/>
    <mergeCell ref="AW62:AW63"/>
    <mergeCell ref="AX62:AX63"/>
    <mergeCell ref="AQ64:AQ65"/>
    <mergeCell ref="AR64:AR65"/>
    <mergeCell ref="AS64:AS65"/>
    <mergeCell ref="AT64:AT65"/>
    <mergeCell ref="AU64:AU65"/>
    <mergeCell ref="AV64:AV65"/>
    <mergeCell ref="AW64:AW65"/>
    <mergeCell ref="AX64:AX65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V66:V67"/>
    <mergeCell ref="W66:W67"/>
    <mergeCell ref="X66:X67"/>
    <mergeCell ref="Y66:Y67"/>
    <mergeCell ref="Z66:Z67"/>
    <mergeCell ref="AA66:AA67"/>
    <mergeCell ref="AB66:AB67"/>
    <mergeCell ref="AC66:AC67"/>
    <mergeCell ref="AD66:AD67"/>
    <mergeCell ref="AE66:AE67"/>
    <mergeCell ref="AF66:AF67"/>
    <mergeCell ref="AG66:AG67"/>
    <mergeCell ref="AH66:AH67"/>
    <mergeCell ref="AI66:AI67"/>
    <mergeCell ref="AJ66:AJ67"/>
    <mergeCell ref="AK66:AK67"/>
    <mergeCell ref="AL66:AL67"/>
    <mergeCell ref="AM66:AM67"/>
    <mergeCell ref="AN66:AN67"/>
    <mergeCell ref="AO66:AO67"/>
    <mergeCell ref="AP66:AP67"/>
    <mergeCell ref="AQ66:AQ67"/>
    <mergeCell ref="AR66:AR67"/>
    <mergeCell ref="AS66:AS67"/>
    <mergeCell ref="AT66:AT67"/>
    <mergeCell ref="AU66:AU67"/>
    <mergeCell ref="AV66:AV67"/>
    <mergeCell ref="AW66:AW67"/>
    <mergeCell ref="AX66:AX67"/>
    <mergeCell ref="AY66:AY67"/>
    <mergeCell ref="AZ66:AZ67"/>
    <mergeCell ref="BA66:BA67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U68:U69"/>
    <mergeCell ref="V68:V69"/>
    <mergeCell ref="W68:W69"/>
    <mergeCell ref="X68:X69"/>
    <mergeCell ref="Y68:Y69"/>
    <mergeCell ref="Z68:Z69"/>
    <mergeCell ref="AA68:AA69"/>
    <mergeCell ref="AB68:AB69"/>
    <mergeCell ref="AC68:AC69"/>
    <mergeCell ref="AD68:AD69"/>
    <mergeCell ref="AE68:AE69"/>
    <mergeCell ref="AF68:AF69"/>
    <mergeCell ref="AG68:AG69"/>
    <mergeCell ref="AH68:AH69"/>
    <mergeCell ref="AI68:AI69"/>
    <mergeCell ref="AJ68:AJ69"/>
    <mergeCell ref="AK68:AK69"/>
    <mergeCell ref="AL68:AL69"/>
    <mergeCell ref="AM68:AM69"/>
    <mergeCell ref="AN68:AN69"/>
    <mergeCell ref="AX68:AX69"/>
    <mergeCell ref="AY68:AY69"/>
    <mergeCell ref="AZ68:AZ69"/>
    <mergeCell ref="BA68:BA69"/>
    <mergeCell ref="AO68:AO69"/>
    <mergeCell ref="AP68:AP69"/>
    <mergeCell ref="AQ68:AQ69"/>
    <mergeCell ref="AR68:AR69"/>
    <mergeCell ref="AS68:AS69"/>
    <mergeCell ref="AT68:AT69"/>
    <mergeCell ref="AU68:AU69"/>
    <mergeCell ref="AV68:AV69"/>
    <mergeCell ref="AW68:AW69"/>
    <mergeCell ref="C33:C34"/>
    <mergeCell ref="C54:C55"/>
    <mergeCell ref="C56:C57"/>
    <mergeCell ref="C58:C59"/>
    <mergeCell ref="C60:C61"/>
    <mergeCell ref="C62:C63"/>
    <mergeCell ref="C64:C65"/>
    <mergeCell ref="C66:C67"/>
    <mergeCell ref="C68:C69"/>
  </mergeCells>
  <printOptions horizontalCentered="1" gridLinesSet="0"/>
  <pageMargins left="0" right="0" top="0.59055118110236227" bottom="0" header="0.19685039370078741" footer="0"/>
  <pageSetup paperSize="9" scale="33" fitToWidth="420" fitToHeight="297" orientation="landscape" blackAndWhite="1" r:id="rId1"/>
  <headerFooter alignWithMargins="0">
    <oddFooter>&amp;R&amp;P</oddFooter>
  </headerFooter>
  <rowBreaks count="2" manualBreakCount="2">
    <brk id="34" max="52" man="1"/>
    <brk id="52" max="4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6"/>
  <sheetViews>
    <sheetView showGridLines="0" view="pageBreakPreview" zoomScale="70" zoomScaleNormal="60" zoomScaleSheetLayoutView="70" workbookViewId="0">
      <selection activeCell="AA70" sqref="AA70"/>
    </sheetView>
  </sheetViews>
  <sheetFormatPr defaultRowHeight="12.75" x14ac:dyDescent="0.2"/>
  <cols>
    <col min="1" max="1" width="14.7109375" style="84" customWidth="1"/>
    <col min="2" max="2" width="79.85546875" style="84" customWidth="1"/>
    <col min="3" max="3" width="14.7109375" style="84" customWidth="1"/>
    <col min="4" max="4" width="6.7109375" style="84" customWidth="1"/>
    <col min="5" max="5" width="9.5703125" style="84" customWidth="1"/>
    <col min="6" max="9" width="6.7109375" style="84" customWidth="1"/>
    <col min="10" max="10" width="9.28515625" style="84" customWidth="1"/>
    <col min="11" max="12" width="4.7109375" style="84" customWidth="1"/>
    <col min="13" max="13" width="6" style="84" customWidth="1"/>
    <col min="14" max="16" width="4.7109375" style="84" customWidth="1"/>
    <col min="17" max="17" width="6.140625" style="84" customWidth="1"/>
    <col min="18" max="20" width="4.7109375" style="84" customWidth="1"/>
    <col min="21" max="21" width="6.28515625" style="84" customWidth="1"/>
    <col min="22" max="24" width="4.7109375" style="84" customWidth="1"/>
    <col min="25" max="25" width="6.140625" style="84" customWidth="1"/>
    <col min="26" max="50" width="4.7109375" style="84" customWidth="1"/>
    <col min="51" max="51" width="8.5703125" style="84" customWidth="1"/>
    <col min="52" max="52" width="5.7109375" style="84" customWidth="1"/>
    <col min="53" max="53" width="7.85546875" style="84" customWidth="1"/>
    <col min="54" max="56" width="9.140625" style="84" customWidth="1"/>
    <col min="57" max="16384" width="9.140625" style="84"/>
  </cols>
  <sheetData>
    <row r="1" spans="1:53" ht="22.5" x14ac:dyDescent="0.3">
      <c r="C1" s="87"/>
    </row>
    <row r="2" spans="1:53" ht="23.25" customHeight="1" x14ac:dyDescent="0.2">
      <c r="C2" s="559" t="s">
        <v>330</v>
      </c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59"/>
      <c r="AK2" s="559"/>
      <c r="AL2" s="559"/>
      <c r="AM2" s="559"/>
      <c r="AN2" s="559"/>
      <c r="AO2" s="559"/>
      <c r="AP2" s="559"/>
      <c r="AQ2" s="559"/>
      <c r="AR2" s="559"/>
      <c r="AS2" s="559"/>
      <c r="AT2" s="559"/>
      <c r="AU2" s="559"/>
      <c r="AV2" s="559"/>
      <c r="AW2" s="559"/>
      <c r="AX2" s="559"/>
      <c r="AY2" s="559"/>
      <c r="AZ2" s="559"/>
      <c r="BA2" s="559"/>
    </row>
    <row r="3" spans="1:53" ht="24.75" customHeight="1" x14ac:dyDescent="0.3">
      <c r="B3" s="88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559"/>
      <c r="AP3" s="559"/>
      <c r="AQ3" s="559"/>
      <c r="AR3" s="559"/>
      <c r="AS3" s="559"/>
      <c r="AT3" s="559"/>
      <c r="AU3" s="559"/>
      <c r="AV3" s="559"/>
      <c r="AW3" s="559"/>
      <c r="AX3" s="559"/>
      <c r="AY3" s="559"/>
      <c r="AZ3" s="559"/>
      <c r="BA3" s="559"/>
    </row>
    <row r="4" spans="1:53" ht="24.75" customHeight="1" thickBot="1" x14ac:dyDescent="0.25">
      <c r="U4" s="29"/>
    </row>
    <row r="5" spans="1:53" s="86" customFormat="1" ht="55.5" customHeight="1" thickBot="1" x14ac:dyDescent="0.3">
      <c r="A5" s="422" t="s">
        <v>95</v>
      </c>
      <c r="B5" s="429" t="s">
        <v>109</v>
      </c>
      <c r="C5" s="396" t="s">
        <v>47</v>
      </c>
      <c r="D5" s="409" t="s">
        <v>114</v>
      </c>
      <c r="E5" s="410"/>
      <c r="F5" s="415" t="s">
        <v>84</v>
      </c>
      <c r="G5" s="416"/>
      <c r="H5" s="416"/>
      <c r="I5" s="416"/>
      <c r="J5" s="417"/>
      <c r="K5" s="385" t="s">
        <v>89</v>
      </c>
      <c r="L5" s="386"/>
      <c r="M5" s="386"/>
      <c r="N5" s="386"/>
      <c r="O5" s="386"/>
      <c r="P5" s="386"/>
      <c r="Q5" s="386"/>
      <c r="R5" s="387"/>
      <c r="S5" s="385" t="s">
        <v>90</v>
      </c>
      <c r="T5" s="386"/>
      <c r="U5" s="386"/>
      <c r="V5" s="386"/>
      <c r="W5" s="386"/>
      <c r="X5" s="386"/>
      <c r="Y5" s="386"/>
      <c r="Z5" s="387"/>
      <c r="AA5" s="385" t="s">
        <v>91</v>
      </c>
      <c r="AB5" s="386"/>
      <c r="AC5" s="386"/>
      <c r="AD5" s="386"/>
      <c r="AE5" s="386"/>
      <c r="AF5" s="386"/>
      <c r="AG5" s="386"/>
      <c r="AH5" s="387"/>
      <c r="AI5" s="385" t="s">
        <v>92</v>
      </c>
      <c r="AJ5" s="386"/>
      <c r="AK5" s="386"/>
      <c r="AL5" s="386"/>
      <c r="AM5" s="386"/>
      <c r="AN5" s="386"/>
      <c r="AO5" s="386"/>
      <c r="AP5" s="387"/>
      <c r="AQ5" s="385" t="s">
        <v>249</v>
      </c>
      <c r="AR5" s="386"/>
      <c r="AS5" s="386"/>
      <c r="AT5" s="386"/>
      <c r="AU5" s="386"/>
      <c r="AV5" s="386"/>
      <c r="AW5" s="386"/>
      <c r="AX5" s="387"/>
      <c r="AY5" s="385" t="s">
        <v>101</v>
      </c>
      <c r="AZ5" s="386"/>
      <c r="BA5" s="425"/>
    </row>
    <row r="6" spans="1:53" s="86" customFormat="1" ht="52.5" customHeight="1" thickBot="1" x14ac:dyDescent="0.3">
      <c r="A6" s="423"/>
      <c r="B6" s="430"/>
      <c r="C6" s="397"/>
      <c r="D6" s="411"/>
      <c r="E6" s="412"/>
      <c r="F6" s="418" t="s">
        <v>94</v>
      </c>
      <c r="G6" s="420" t="s">
        <v>85</v>
      </c>
      <c r="H6" s="421"/>
      <c r="I6" s="421"/>
      <c r="J6" s="406" t="s">
        <v>87</v>
      </c>
      <c r="K6" s="388" t="s">
        <v>248</v>
      </c>
      <c r="L6" s="388"/>
      <c r="M6" s="388"/>
      <c r="N6" s="389"/>
      <c r="O6" s="388" t="s">
        <v>250</v>
      </c>
      <c r="P6" s="388"/>
      <c r="Q6" s="388"/>
      <c r="R6" s="389"/>
      <c r="S6" s="388" t="s">
        <v>251</v>
      </c>
      <c r="T6" s="388"/>
      <c r="U6" s="388"/>
      <c r="V6" s="389"/>
      <c r="W6" s="388" t="s">
        <v>252</v>
      </c>
      <c r="X6" s="388"/>
      <c r="Y6" s="388"/>
      <c r="Z6" s="389"/>
      <c r="AA6" s="388" t="s">
        <v>253</v>
      </c>
      <c r="AB6" s="388"/>
      <c r="AC6" s="388"/>
      <c r="AD6" s="389"/>
      <c r="AE6" s="388" t="s">
        <v>254</v>
      </c>
      <c r="AF6" s="388"/>
      <c r="AG6" s="388"/>
      <c r="AH6" s="389"/>
      <c r="AI6" s="388" t="s">
        <v>255</v>
      </c>
      <c r="AJ6" s="388"/>
      <c r="AK6" s="388"/>
      <c r="AL6" s="389"/>
      <c r="AM6" s="388" t="s">
        <v>256</v>
      </c>
      <c r="AN6" s="388"/>
      <c r="AO6" s="388"/>
      <c r="AP6" s="389"/>
      <c r="AQ6" s="388" t="s">
        <v>257</v>
      </c>
      <c r="AR6" s="388"/>
      <c r="AS6" s="388"/>
      <c r="AT6" s="389"/>
      <c r="AU6" s="388" t="s">
        <v>258</v>
      </c>
      <c r="AV6" s="388"/>
      <c r="AW6" s="388"/>
      <c r="AX6" s="389"/>
      <c r="AY6" s="426"/>
      <c r="AZ6" s="427"/>
      <c r="BA6" s="428"/>
    </row>
    <row r="7" spans="1:53" s="86" customFormat="1" ht="32.25" customHeight="1" thickBot="1" x14ac:dyDescent="0.3">
      <c r="A7" s="423"/>
      <c r="B7" s="430"/>
      <c r="C7" s="397"/>
      <c r="D7" s="413"/>
      <c r="E7" s="414"/>
      <c r="F7" s="418"/>
      <c r="G7" s="390" t="s">
        <v>86</v>
      </c>
      <c r="H7" s="392" t="s">
        <v>93</v>
      </c>
      <c r="I7" s="390" t="s">
        <v>88</v>
      </c>
      <c r="J7" s="407"/>
      <c r="K7" s="390" t="s">
        <v>98</v>
      </c>
      <c r="L7" s="392" t="s">
        <v>99</v>
      </c>
      <c r="M7" s="390" t="s">
        <v>100</v>
      </c>
      <c r="N7" s="394" t="s">
        <v>216</v>
      </c>
      <c r="O7" s="390" t="s">
        <v>98</v>
      </c>
      <c r="P7" s="392" t="s">
        <v>99</v>
      </c>
      <c r="Q7" s="390" t="s">
        <v>100</v>
      </c>
      <c r="R7" s="394" t="s">
        <v>216</v>
      </c>
      <c r="S7" s="390" t="s">
        <v>98</v>
      </c>
      <c r="T7" s="392" t="s">
        <v>99</v>
      </c>
      <c r="U7" s="390" t="s">
        <v>100</v>
      </c>
      <c r="V7" s="394" t="s">
        <v>216</v>
      </c>
      <c r="W7" s="390" t="s">
        <v>98</v>
      </c>
      <c r="X7" s="392" t="s">
        <v>99</v>
      </c>
      <c r="Y7" s="390" t="s">
        <v>100</v>
      </c>
      <c r="Z7" s="394" t="s">
        <v>216</v>
      </c>
      <c r="AA7" s="390" t="s">
        <v>98</v>
      </c>
      <c r="AB7" s="392" t="s">
        <v>99</v>
      </c>
      <c r="AC7" s="390" t="s">
        <v>100</v>
      </c>
      <c r="AD7" s="394" t="s">
        <v>216</v>
      </c>
      <c r="AE7" s="390" t="s">
        <v>98</v>
      </c>
      <c r="AF7" s="392" t="s">
        <v>99</v>
      </c>
      <c r="AG7" s="390" t="s">
        <v>100</v>
      </c>
      <c r="AH7" s="394" t="s">
        <v>216</v>
      </c>
      <c r="AI7" s="390" t="s">
        <v>98</v>
      </c>
      <c r="AJ7" s="392" t="s">
        <v>99</v>
      </c>
      <c r="AK7" s="390" t="s">
        <v>100</v>
      </c>
      <c r="AL7" s="394" t="s">
        <v>216</v>
      </c>
      <c r="AM7" s="390" t="s">
        <v>98</v>
      </c>
      <c r="AN7" s="392" t="s">
        <v>99</v>
      </c>
      <c r="AO7" s="390" t="s">
        <v>100</v>
      </c>
      <c r="AP7" s="394" t="s">
        <v>216</v>
      </c>
      <c r="AQ7" s="390" t="s">
        <v>98</v>
      </c>
      <c r="AR7" s="392" t="s">
        <v>99</v>
      </c>
      <c r="AS7" s="390" t="s">
        <v>100</v>
      </c>
      <c r="AT7" s="394" t="s">
        <v>216</v>
      </c>
      <c r="AU7" s="390" t="s">
        <v>98</v>
      </c>
      <c r="AV7" s="392" t="s">
        <v>99</v>
      </c>
      <c r="AW7" s="390" t="s">
        <v>100</v>
      </c>
      <c r="AX7" s="394" t="s">
        <v>216</v>
      </c>
      <c r="AY7" s="397" t="s">
        <v>102</v>
      </c>
      <c r="AZ7" s="396" t="s">
        <v>103</v>
      </c>
      <c r="BA7" s="397" t="s">
        <v>104</v>
      </c>
    </row>
    <row r="8" spans="1:53" s="86" customFormat="1" ht="136.5" customHeight="1" thickBot="1" x14ac:dyDescent="0.3">
      <c r="A8" s="424"/>
      <c r="B8" s="546"/>
      <c r="C8" s="397"/>
      <c r="D8" s="261" t="s">
        <v>232</v>
      </c>
      <c r="E8" s="261" t="s">
        <v>96</v>
      </c>
      <c r="F8" s="419"/>
      <c r="G8" s="391"/>
      <c r="H8" s="393"/>
      <c r="I8" s="391"/>
      <c r="J8" s="408"/>
      <c r="K8" s="391"/>
      <c r="L8" s="393"/>
      <c r="M8" s="391"/>
      <c r="N8" s="395"/>
      <c r="O8" s="391"/>
      <c r="P8" s="393"/>
      <c r="Q8" s="391"/>
      <c r="R8" s="395"/>
      <c r="S8" s="391"/>
      <c r="T8" s="393"/>
      <c r="U8" s="391"/>
      <c r="V8" s="395"/>
      <c r="W8" s="391"/>
      <c r="X8" s="393"/>
      <c r="Y8" s="391"/>
      <c r="Z8" s="395"/>
      <c r="AA8" s="391"/>
      <c r="AB8" s="393"/>
      <c r="AC8" s="391"/>
      <c r="AD8" s="395"/>
      <c r="AE8" s="391"/>
      <c r="AF8" s="393"/>
      <c r="AG8" s="391"/>
      <c r="AH8" s="395"/>
      <c r="AI8" s="391"/>
      <c r="AJ8" s="393"/>
      <c r="AK8" s="391"/>
      <c r="AL8" s="395"/>
      <c r="AM8" s="391"/>
      <c r="AN8" s="393"/>
      <c r="AO8" s="391"/>
      <c r="AP8" s="395"/>
      <c r="AQ8" s="391"/>
      <c r="AR8" s="393"/>
      <c r="AS8" s="391"/>
      <c r="AT8" s="395"/>
      <c r="AU8" s="391"/>
      <c r="AV8" s="393"/>
      <c r="AW8" s="391"/>
      <c r="AX8" s="395"/>
      <c r="AY8" s="397"/>
      <c r="AZ8" s="550"/>
      <c r="BA8" s="397"/>
    </row>
    <row r="9" spans="1:53" s="1" customFormat="1" ht="23.25" customHeight="1" thickBot="1" x14ac:dyDescent="0.35">
      <c r="A9" s="156" t="s">
        <v>116</v>
      </c>
      <c r="B9" s="547" t="s">
        <v>105</v>
      </c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8"/>
      <c r="W9" s="548"/>
      <c r="X9" s="548"/>
      <c r="Y9" s="548"/>
      <c r="Z9" s="548"/>
      <c r="AA9" s="548"/>
      <c r="AB9" s="548"/>
      <c r="AC9" s="548"/>
      <c r="AD9" s="548"/>
      <c r="AE9" s="548"/>
      <c r="AF9" s="548"/>
      <c r="AG9" s="548"/>
      <c r="AH9" s="548"/>
      <c r="AI9" s="548"/>
      <c r="AJ9" s="548"/>
      <c r="AK9" s="548"/>
      <c r="AL9" s="548"/>
      <c r="AM9" s="548"/>
      <c r="AN9" s="548"/>
      <c r="AO9" s="548"/>
      <c r="AP9" s="548"/>
      <c r="AQ9" s="548"/>
      <c r="AR9" s="548"/>
      <c r="AS9" s="548"/>
      <c r="AT9" s="548"/>
      <c r="AU9" s="548"/>
      <c r="AV9" s="548"/>
      <c r="AW9" s="548"/>
      <c r="AX9" s="548"/>
      <c r="AY9" s="548"/>
      <c r="AZ9" s="548"/>
      <c r="BA9" s="549"/>
    </row>
    <row r="10" spans="1:53" s="94" customFormat="1" ht="45.75" customHeight="1" thickBot="1" x14ac:dyDescent="0.35">
      <c r="A10" s="431" t="s">
        <v>112</v>
      </c>
      <c r="B10" s="405"/>
      <c r="C10" s="159"/>
      <c r="D10" s="160">
        <f>D11+D15</f>
        <v>12</v>
      </c>
      <c r="E10" s="157">
        <f>E11+E15</f>
        <v>300</v>
      </c>
      <c r="F10" s="157"/>
      <c r="G10" s="250"/>
      <c r="H10" s="157"/>
      <c r="I10" s="250"/>
      <c r="J10" s="157"/>
      <c r="K10" s="512">
        <f>K11+K15</f>
        <v>16</v>
      </c>
      <c r="L10" s="513"/>
      <c r="M10" s="514"/>
      <c r="N10" s="157">
        <f>N11+N15</f>
        <v>5</v>
      </c>
      <c r="O10" s="512">
        <f>O11+O15</f>
        <v>0</v>
      </c>
      <c r="P10" s="513"/>
      <c r="Q10" s="514"/>
      <c r="R10" s="307">
        <f>R11+R15</f>
        <v>2</v>
      </c>
      <c r="S10" s="512">
        <f>S11+S15</f>
        <v>16</v>
      </c>
      <c r="T10" s="513"/>
      <c r="U10" s="514"/>
      <c r="V10" s="157">
        <f>V11+V15</f>
        <v>5</v>
      </c>
      <c r="W10" s="512">
        <f>W11+W15</f>
        <v>0</v>
      </c>
      <c r="X10" s="513"/>
      <c r="Y10" s="514"/>
      <c r="Z10" s="157">
        <f>Z11+Z15</f>
        <v>0</v>
      </c>
      <c r="AA10" s="512">
        <f>AA11+AA15</f>
        <v>0</v>
      </c>
      <c r="AB10" s="513"/>
      <c r="AC10" s="514"/>
      <c r="AD10" s="157">
        <f>AD11+AD15</f>
        <v>0</v>
      </c>
      <c r="AE10" s="512">
        <f>AE11+AE15</f>
        <v>0</v>
      </c>
      <c r="AF10" s="513"/>
      <c r="AG10" s="514"/>
      <c r="AH10" s="157">
        <f>AH11+AH15</f>
        <v>0</v>
      </c>
      <c r="AI10" s="512">
        <f>AI11+AI15</f>
        <v>0</v>
      </c>
      <c r="AJ10" s="513"/>
      <c r="AK10" s="514"/>
      <c r="AL10" s="157">
        <f>AL11+AL15</f>
        <v>0</v>
      </c>
      <c r="AM10" s="512">
        <f>AM11+AM15</f>
        <v>0</v>
      </c>
      <c r="AN10" s="513"/>
      <c r="AO10" s="514"/>
      <c r="AP10" s="157">
        <f>AP11+AP15</f>
        <v>0</v>
      </c>
      <c r="AQ10" s="512">
        <f>AQ11+AQ15</f>
        <v>0</v>
      </c>
      <c r="AR10" s="513"/>
      <c r="AS10" s="514"/>
      <c r="AT10" s="157">
        <f>AT11+AT15</f>
        <v>0</v>
      </c>
      <c r="AU10" s="512">
        <f>AU11+AU15</f>
        <v>0</v>
      </c>
      <c r="AV10" s="513"/>
      <c r="AW10" s="514"/>
      <c r="AX10" s="157">
        <f>AX11+AX15</f>
        <v>0</v>
      </c>
      <c r="AY10" s="157"/>
      <c r="AZ10" s="158"/>
      <c r="BA10" s="159"/>
    </row>
    <row r="11" spans="1:53" s="94" customFormat="1" ht="40.5" customHeight="1" thickBot="1" x14ac:dyDescent="0.35">
      <c r="A11" s="308"/>
      <c r="B11" s="309" t="s">
        <v>43</v>
      </c>
      <c r="C11" s="159"/>
      <c r="D11" s="310">
        <f>SUM(D12:D14)</f>
        <v>7</v>
      </c>
      <c r="E11" s="310">
        <f>SUM(E12:E13)</f>
        <v>150</v>
      </c>
      <c r="F11" s="310"/>
      <c r="G11" s="310"/>
      <c r="H11" s="310"/>
      <c r="I11" s="310"/>
      <c r="J11" s="310"/>
      <c r="K11" s="515">
        <f>SUM(K12:M13)</f>
        <v>0</v>
      </c>
      <c r="L11" s="516"/>
      <c r="M11" s="517"/>
      <c r="N11" s="310">
        <f>SUM(N12:N14)</f>
        <v>0</v>
      </c>
      <c r="O11" s="515">
        <f>SUM(O12:Q13)</f>
        <v>0</v>
      </c>
      <c r="P11" s="516"/>
      <c r="Q11" s="517"/>
      <c r="R11" s="310">
        <f>SUM(R12:R14)</f>
        <v>2</v>
      </c>
      <c r="S11" s="515">
        <f>SUM(S12:U13)</f>
        <v>16</v>
      </c>
      <c r="T11" s="516"/>
      <c r="U11" s="517"/>
      <c r="V11" s="310">
        <f>SUM(V12:V13)</f>
        <v>5</v>
      </c>
      <c r="W11" s="515">
        <f>SUM(W12:Y13)</f>
        <v>0</v>
      </c>
      <c r="X11" s="516"/>
      <c r="Y11" s="517"/>
      <c r="Z11" s="310">
        <f>SUM(Z12:Z13)</f>
        <v>0</v>
      </c>
      <c r="AA11" s="515">
        <f>SUM(AA12:AC13)</f>
        <v>0</v>
      </c>
      <c r="AB11" s="516"/>
      <c r="AC11" s="517"/>
      <c r="AD11" s="310">
        <f>SUM(AD12:AD13)</f>
        <v>0</v>
      </c>
      <c r="AE11" s="515">
        <f>SUM(AE12:AG13)</f>
        <v>0</v>
      </c>
      <c r="AF11" s="516"/>
      <c r="AG11" s="517"/>
      <c r="AH11" s="310">
        <f>SUM(AH12:AH13)</f>
        <v>0</v>
      </c>
      <c r="AI11" s="515">
        <f>SUM(AI12:AK13)</f>
        <v>0</v>
      </c>
      <c r="AJ11" s="516"/>
      <c r="AK11" s="517"/>
      <c r="AL11" s="310">
        <f>SUM(AL12:AL13)</f>
        <v>0</v>
      </c>
      <c r="AM11" s="515">
        <f>SUM(AM12:AO13)</f>
        <v>0</v>
      </c>
      <c r="AN11" s="516"/>
      <c r="AO11" s="517"/>
      <c r="AP11" s="310">
        <f>SUM(AP12:AP13)</f>
        <v>0</v>
      </c>
      <c r="AQ11" s="515">
        <f>SUM(AQ12:AS13)</f>
        <v>0</v>
      </c>
      <c r="AR11" s="516"/>
      <c r="AS11" s="517"/>
      <c r="AT11" s="310">
        <f>SUM(AT12:AT13)</f>
        <v>0</v>
      </c>
      <c r="AU11" s="515">
        <f>SUM(AU12:AW13)</f>
        <v>0</v>
      </c>
      <c r="AV11" s="516"/>
      <c r="AW11" s="517"/>
      <c r="AX11" s="310">
        <f>SUM(AX12:AX13)</f>
        <v>0</v>
      </c>
      <c r="AY11" s="160"/>
      <c r="AZ11" s="110"/>
      <c r="BA11" s="159"/>
    </row>
    <row r="12" spans="1:53" s="94" customFormat="1" ht="49.5" customHeight="1" x14ac:dyDescent="0.3">
      <c r="A12" s="172" t="s">
        <v>179</v>
      </c>
      <c r="B12" s="331" t="s">
        <v>174</v>
      </c>
      <c r="C12" s="161" t="s">
        <v>176</v>
      </c>
      <c r="D12" s="162">
        <v>3</v>
      </c>
      <c r="E12" s="163">
        <f>D12*30</f>
        <v>90</v>
      </c>
      <c r="F12" s="163">
        <f t="shared" ref="F12:F14" si="0">G12+H12+I12</f>
        <v>10</v>
      </c>
      <c r="G12" s="164">
        <v>4</v>
      </c>
      <c r="H12" s="163"/>
      <c r="I12" s="164">
        <v>6</v>
      </c>
      <c r="J12" s="163">
        <f t="shared" ref="J12:J14" si="1">E12-F12</f>
        <v>80</v>
      </c>
      <c r="K12" s="168"/>
      <c r="L12" s="174"/>
      <c r="M12" s="175"/>
      <c r="N12" s="162"/>
      <c r="O12" s="168"/>
      <c r="P12" s="174"/>
      <c r="Q12" s="175"/>
      <c r="R12" s="162"/>
      <c r="S12" s="168">
        <v>4</v>
      </c>
      <c r="T12" s="174"/>
      <c r="U12" s="175">
        <v>6</v>
      </c>
      <c r="V12" s="162">
        <v>3</v>
      </c>
      <c r="W12" s="168"/>
      <c r="X12" s="174"/>
      <c r="Y12" s="175"/>
      <c r="Z12" s="162"/>
      <c r="AA12" s="165"/>
      <c r="AB12" s="174"/>
      <c r="AC12" s="169"/>
      <c r="AD12" s="162"/>
      <c r="AE12" s="176"/>
      <c r="AF12" s="174"/>
      <c r="AG12" s="167"/>
      <c r="AH12" s="162"/>
      <c r="AI12" s="176"/>
      <c r="AJ12" s="174"/>
      <c r="AK12" s="169"/>
      <c r="AL12" s="162"/>
      <c r="AM12" s="165"/>
      <c r="AN12" s="166"/>
      <c r="AO12" s="169"/>
      <c r="AP12" s="163"/>
      <c r="AQ12" s="176"/>
      <c r="AR12" s="174"/>
      <c r="AS12" s="169"/>
      <c r="AT12" s="162"/>
      <c r="AU12" s="165"/>
      <c r="AV12" s="166"/>
      <c r="AW12" s="169"/>
      <c r="AX12" s="163"/>
      <c r="AY12" s="177">
        <v>3</v>
      </c>
      <c r="AZ12" s="173"/>
      <c r="BA12" s="276" t="s">
        <v>233</v>
      </c>
    </row>
    <row r="13" spans="1:53" s="94" customFormat="1" ht="31.5" customHeight="1" x14ac:dyDescent="0.3">
      <c r="A13" s="172" t="s">
        <v>181</v>
      </c>
      <c r="B13" s="335" t="s">
        <v>175</v>
      </c>
      <c r="C13" s="161" t="s">
        <v>176</v>
      </c>
      <c r="D13" s="173">
        <v>2</v>
      </c>
      <c r="E13" s="163">
        <f>D13*30</f>
        <v>60</v>
      </c>
      <c r="F13" s="163">
        <f t="shared" si="0"/>
        <v>6</v>
      </c>
      <c r="G13" s="164">
        <v>4</v>
      </c>
      <c r="H13" s="163"/>
      <c r="I13" s="164">
        <v>2</v>
      </c>
      <c r="J13" s="163">
        <f t="shared" si="1"/>
        <v>54</v>
      </c>
      <c r="K13" s="168"/>
      <c r="L13" s="174"/>
      <c r="M13" s="231"/>
      <c r="N13" s="162"/>
      <c r="O13" s="168"/>
      <c r="P13" s="174"/>
      <c r="Q13" s="231"/>
      <c r="R13" s="162"/>
      <c r="S13" s="168">
        <v>4</v>
      </c>
      <c r="T13" s="174"/>
      <c r="U13" s="231">
        <v>2</v>
      </c>
      <c r="V13" s="162">
        <v>2</v>
      </c>
      <c r="W13" s="168"/>
      <c r="X13" s="174"/>
      <c r="Y13" s="330"/>
      <c r="Z13" s="162"/>
      <c r="AA13" s="165"/>
      <c r="AB13" s="174"/>
      <c r="AC13" s="169"/>
      <c r="AD13" s="162"/>
      <c r="AE13" s="176"/>
      <c r="AF13" s="174"/>
      <c r="AG13" s="167"/>
      <c r="AH13" s="162"/>
      <c r="AI13" s="176"/>
      <c r="AJ13" s="174"/>
      <c r="AK13" s="169"/>
      <c r="AL13" s="162"/>
      <c r="AM13" s="165"/>
      <c r="AN13" s="166"/>
      <c r="AO13" s="169"/>
      <c r="AP13" s="163"/>
      <c r="AQ13" s="176"/>
      <c r="AR13" s="174"/>
      <c r="AS13" s="169"/>
      <c r="AT13" s="162"/>
      <c r="AU13" s="165"/>
      <c r="AV13" s="166"/>
      <c r="AW13" s="169"/>
      <c r="AX13" s="163"/>
      <c r="AY13" s="177">
        <v>3</v>
      </c>
      <c r="AZ13" s="173"/>
      <c r="BA13" s="162"/>
    </row>
    <row r="14" spans="1:53" s="94" customFormat="1" ht="49.5" customHeight="1" thickBot="1" x14ac:dyDescent="0.35">
      <c r="A14" s="172" t="s">
        <v>213</v>
      </c>
      <c r="B14" s="199" t="s">
        <v>238</v>
      </c>
      <c r="C14" s="161" t="s">
        <v>176</v>
      </c>
      <c r="D14" s="173">
        <v>2</v>
      </c>
      <c r="E14" s="163">
        <f>D14*30</f>
        <v>60</v>
      </c>
      <c r="F14" s="163">
        <f t="shared" si="0"/>
        <v>6</v>
      </c>
      <c r="G14" s="164">
        <v>4</v>
      </c>
      <c r="H14" s="163"/>
      <c r="I14" s="164">
        <v>2</v>
      </c>
      <c r="J14" s="163">
        <f t="shared" si="1"/>
        <v>54</v>
      </c>
      <c r="K14" s="168"/>
      <c r="L14" s="174"/>
      <c r="M14" s="330"/>
      <c r="N14" s="162"/>
      <c r="O14" s="168">
        <v>4</v>
      </c>
      <c r="P14" s="174"/>
      <c r="Q14" s="231">
        <v>2</v>
      </c>
      <c r="R14" s="162">
        <v>2</v>
      </c>
      <c r="S14" s="168"/>
      <c r="T14" s="174"/>
      <c r="U14" s="231"/>
      <c r="V14" s="162"/>
      <c r="W14" s="168"/>
      <c r="X14" s="174"/>
      <c r="Y14" s="231"/>
      <c r="Z14" s="162"/>
      <c r="AA14" s="165"/>
      <c r="AB14" s="174"/>
      <c r="AC14" s="169"/>
      <c r="AD14" s="162"/>
      <c r="AE14" s="176"/>
      <c r="AF14" s="174"/>
      <c r="AG14" s="167"/>
      <c r="AH14" s="162"/>
      <c r="AI14" s="176"/>
      <c r="AJ14" s="174"/>
      <c r="AK14" s="169"/>
      <c r="AL14" s="162"/>
      <c r="AM14" s="165"/>
      <c r="AN14" s="166"/>
      <c r="AO14" s="169"/>
      <c r="AP14" s="163"/>
      <c r="AQ14" s="176"/>
      <c r="AR14" s="174"/>
      <c r="AS14" s="169"/>
      <c r="AT14" s="162"/>
      <c r="AU14" s="165"/>
      <c r="AV14" s="166"/>
      <c r="AW14" s="169"/>
      <c r="AX14" s="163"/>
      <c r="AY14" s="177">
        <v>2</v>
      </c>
      <c r="AZ14" s="173"/>
      <c r="BA14" s="276" t="s">
        <v>233</v>
      </c>
    </row>
    <row r="15" spans="1:53" s="94" customFormat="1" ht="30" customHeight="1" thickBot="1" x14ac:dyDescent="0.35">
      <c r="A15" s="311"/>
      <c r="B15" s="312" t="s">
        <v>178</v>
      </c>
      <c r="C15" s="159"/>
      <c r="D15" s="249">
        <v>5</v>
      </c>
      <c r="E15" s="249">
        <f>D15*30</f>
        <v>150</v>
      </c>
      <c r="F15" s="249"/>
      <c r="G15" s="249"/>
      <c r="H15" s="249"/>
      <c r="I15" s="249"/>
      <c r="J15" s="249"/>
      <c r="K15" s="515">
        <f>SUM(K16:M22)</f>
        <v>16</v>
      </c>
      <c r="L15" s="516"/>
      <c r="M15" s="517"/>
      <c r="N15" s="160">
        <f>SUM(N16:N22)</f>
        <v>5</v>
      </c>
      <c r="O15" s="515">
        <f>SUM(O17:Q17)</f>
        <v>0</v>
      </c>
      <c r="P15" s="516"/>
      <c r="Q15" s="517"/>
      <c r="R15" s="340">
        <v>0</v>
      </c>
      <c r="S15" s="512">
        <f>SUM(S16:U22)</f>
        <v>0</v>
      </c>
      <c r="T15" s="513"/>
      <c r="U15" s="514"/>
      <c r="V15" s="160">
        <f>SUM(V16:V22)</f>
        <v>0</v>
      </c>
      <c r="W15" s="512">
        <f>SUM(W17:Y17)</f>
        <v>0</v>
      </c>
      <c r="X15" s="513"/>
      <c r="Y15" s="514"/>
      <c r="Z15" s="160">
        <f>SUM(Z17:Z17)</f>
        <v>0</v>
      </c>
      <c r="AA15" s="512">
        <f>SUM(AA17:AC17)</f>
        <v>0</v>
      </c>
      <c r="AB15" s="513"/>
      <c r="AC15" s="514"/>
      <c r="AD15" s="160">
        <f>SUM(AD17:AD17)</f>
        <v>0</v>
      </c>
      <c r="AE15" s="515">
        <f>SUM(AE17:AG17)</f>
        <v>0</v>
      </c>
      <c r="AF15" s="516"/>
      <c r="AG15" s="517"/>
      <c r="AH15" s="160">
        <f>SUM(AH17:AH17)</f>
        <v>0</v>
      </c>
      <c r="AI15" s="515">
        <f>SUM(AI17:AK17)</f>
        <v>0</v>
      </c>
      <c r="AJ15" s="516"/>
      <c r="AK15" s="517"/>
      <c r="AL15" s="160">
        <f>SUM(AL17:AL17)</f>
        <v>0</v>
      </c>
      <c r="AM15" s="512">
        <f>SUM(AM17:AO17)</f>
        <v>0</v>
      </c>
      <c r="AN15" s="513"/>
      <c r="AO15" s="514"/>
      <c r="AP15" s="157">
        <f>SUM(AP17:AP17)</f>
        <v>0</v>
      </c>
      <c r="AQ15" s="515">
        <f>SUM(AQ17:AS17)</f>
        <v>0</v>
      </c>
      <c r="AR15" s="516"/>
      <c r="AS15" s="517"/>
      <c r="AT15" s="160">
        <f>SUM(AT17:AT17)</f>
        <v>0</v>
      </c>
      <c r="AU15" s="512">
        <f>SUM(AU17:AW17)</f>
        <v>0</v>
      </c>
      <c r="AV15" s="513"/>
      <c r="AW15" s="514"/>
      <c r="AX15" s="157">
        <f>SUM(AX17:AX17)</f>
        <v>0</v>
      </c>
      <c r="AY15" s="160"/>
      <c r="AZ15" s="158"/>
      <c r="BA15" s="159"/>
    </row>
    <row r="16" spans="1:53" s="94" customFormat="1" ht="43.5" customHeight="1" x14ac:dyDescent="0.3">
      <c r="A16" s="230" t="s">
        <v>131</v>
      </c>
      <c r="B16" s="143" t="s">
        <v>180</v>
      </c>
      <c r="C16" s="161" t="s">
        <v>215</v>
      </c>
      <c r="D16" s="162">
        <v>3</v>
      </c>
      <c r="E16" s="163">
        <f t="shared" ref="E16:E17" si="2">D16*30</f>
        <v>90</v>
      </c>
      <c r="F16" s="163">
        <f t="shared" ref="F16:F17" si="3">G16+H16+I16</f>
        <v>10</v>
      </c>
      <c r="G16" s="164">
        <v>4</v>
      </c>
      <c r="H16" s="163"/>
      <c r="I16" s="164">
        <v>6</v>
      </c>
      <c r="J16" s="163">
        <f t="shared" ref="J16:J17" si="4">E16-F16</f>
        <v>80</v>
      </c>
      <c r="K16" s="165">
        <v>4</v>
      </c>
      <c r="L16" s="166"/>
      <c r="M16" s="167">
        <v>6</v>
      </c>
      <c r="N16" s="162">
        <v>3</v>
      </c>
      <c r="O16" s="165"/>
      <c r="P16" s="166"/>
      <c r="Q16" s="167"/>
      <c r="R16" s="162"/>
      <c r="S16" s="165"/>
      <c r="T16" s="166"/>
      <c r="U16" s="167"/>
      <c r="V16" s="162"/>
      <c r="W16" s="165"/>
      <c r="X16" s="166"/>
      <c r="Y16" s="167"/>
      <c r="Z16" s="162"/>
      <c r="AA16" s="165"/>
      <c r="AB16" s="166"/>
      <c r="AC16" s="169"/>
      <c r="AD16" s="163"/>
      <c r="AE16" s="170"/>
      <c r="AF16" s="166"/>
      <c r="AG16" s="169" t="s">
        <v>1</v>
      </c>
      <c r="AH16" s="163"/>
      <c r="AI16" s="170"/>
      <c r="AJ16" s="166"/>
      <c r="AK16" s="169"/>
      <c r="AL16" s="163"/>
      <c r="AM16" s="165"/>
      <c r="AN16" s="166"/>
      <c r="AO16" s="169"/>
      <c r="AP16" s="163"/>
      <c r="AQ16" s="170"/>
      <c r="AR16" s="166"/>
      <c r="AS16" s="169"/>
      <c r="AT16" s="163"/>
      <c r="AU16" s="165"/>
      <c r="AV16" s="166"/>
      <c r="AW16" s="169"/>
      <c r="AX16" s="163"/>
      <c r="AY16" s="163">
        <v>1</v>
      </c>
      <c r="AZ16" s="171"/>
      <c r="BA16" s="163"/>
    </row>
    <row r="17" spans="1:53" s="94" customFormat="1" ht="42.75" customHeight="1" x14ac:dyDescent="0.3">
      <c r="A17" s="238" t="s">
        <v>144</v>
      </c>
      <c r="B17" s="236" t="s">
        <v>177</v>
      </c>
      <c r="C17" s="161" t="s">
        <v>183</v>
      </c>
      <c r="D17" s="518">
        <v>2</v>
      </c>
      <c r="E17" s="529">
        <f t="shared" si="2"/>
        <v>60</v>
      </c>
      <c r="F17" s="529">
        <f t="shared" si="3"/>
        <v>6</v>
      </c>
      <c r="G17" s="529">
        <v>4</v>
      </c>
      <c r="H17" s="529"/>
      <c r="I17" s="529">
        <v>2</v>
      </c>
      <c r="J17" s="531">
        <f t="shared" si="4"/>
        <v>54</v>
      </c>
      <c r="K17" s="533">
        <v>4</v>
      </c>
      <c r="L17" s="522"/>
      <c r="M17" s="537">
        <v>2</v>
      </c>
      <c r="N17" s="540">
        <v>2</v>
      </c>
      <c r="O17" s="520"/>
      <c r="P17" s="522"/>
      <c r="Q17" s="526"/>
      <c r="R17" s="518"/>
      <c r="S17" s="520"/>
      <c r="T17" s="522"/>
      <c r="U17" s="524"/>
      <c r="V17" s="518"/>
      <c r="W17" s="183"/>
      <c r="X17" s="181"/>
      <c r="Y17" s="182"/>
      <c r="Z17" s="313"/>
      <c r="AA17" s="183"/>
      <c r="AB17" s="181"/>
      <c r="AC17" s="182"/>
      <c r="AD17" s="177"/>
      <c r="AE17" s="180"/>
      <c r="AF17" s="181"/>
      <c r="AG17" s="184"/>
      <c r="AH17" s="177"/>
      <c r="AI17" s="180"/>
      <c r="AJ17" s="181"/>
      <c r="AK17" s="182"/>
      <c r="AL17" s="177"/>
      <c r="AM17" s="183"/>
      <c r="AN17" s="185"/>
      <c r="AO17" s="182"/>
      <c r="AP17" s="314"/>
      <c r="AQ17" s="180"/>
      <c r="AR17" s="181"/>
      <c r="AS17" s="182"/>
      <c r="AT17" s="177"/>
      <c r="AU17" s="183"/>
      <c r="AV17" s="185"/>
      <c r="AW17" s="182"/>
      <c r="AX17" s="314"/>
      <c r="AY17" s="518">
        <v>1</v>
      </c>
      <c r="AZ17" s="187"/>
      <c r="BA17" s="161"/>
    </row>
    <row r="18" spans="1:53" s="94" customFormat="1" ht="42.75" customHeight="1" x14ac:dyDescent="0.3">
      <c r="A18" s="238" t="s">
        <v>205</v>
      </c>
      <c r="B18" s="143" t="s">
        <v>186</v>
      </c>
      <c r="C18" s="161" t="s">
        <v>215</v>
      </c>
      <c r="D18" s="519"/>
      <c r="E18" s="530"/>
      <c r="F18" s="530"/>
      <c r="G18" s="530"/>
      <c r="H18" s="530"/>
      <c r="I18" s="530"/>
      <c r="J18" s="532"/>
      <c r="K18" s="534"/>
      <c r="L18" s="523"/>
      <c r="M18" s="538"/>
      <c r="N18" s="541"/>
      <c r="O18" s="521"/>
      <c r="P18" s="523"/>
      <c r="Q18" s="527"/>
      <c r="R18" s="519"/>
      <c r="S18" s="521"/>
      <c r="T18" s="523"/>
      <c r="U18" s="525"/>
      <c r="V18" s="519"/>
      <c r="W18" s="232"/>
      <c r="X18" s="181"/>
      <c r="Y18" s="233"/>
      <c r="Z18" s="313"/>
      <c r="AA18" s="232"/>
      <c r="AB18" s="181"/>
      <c r="AC18" s="233"/>
      <c r="AD18" s="177"/>
      <c r="AE18" s="180"/>
      <c r="AF18" s="181"/>
      <c r="AG18" s="234"/>
      <c r="AH18" s="177"/>
      <c r="AI18" s="180"/>
      <c r="AJ18" s="181"/>
      <c r="AK18" s="233"/>
      <c r="AL18" s="177"/>
      <c r="AM18" s="232"/>
      <c r="AN18" s="185"/>
      <c r="AO18" s="233"/>
      <c r="AP18" s="314"/>
      <c r="AQ18" s="180"/>
      <c r="AR18" s="181"/>
      <c r="AS18" s="233"/>
      <c r="AT18" s="177"/>
      <c r="AU18" s="232"/>
      <c r="AV18" s="185"/>
      <c r="AW18" s="233"/>
      <c r="AX18" s="314"/>
      <c r="AY18" s="519"/>
      <c r="AZ18" s="235"/>
      <c r="BA18" s="213"/>
    </row>
    <row r="19" spans="1:53" s="94" customFormat="1" ht="23.25" customHeight="1" x14ac:dyDescent="0.3">
      <c r="A19" s="238" t="s">
        <v>206</v>
      </c>
      <c r="B19" s="143" t="s">
        <v>227</v>
      </c>
      <c r="C19" s="463" t="s">
        <v>176</v>
      </c>
      <c r="D19" s="519"/>
      <c r="E19" s="530"/>
      <c r="F19" s="530"/>
      <c r="G19" s="530"/>
      <c r="H19" s="530"/>
      <c r="I19" s="530"/>
      <c r="J19" s="532"/>
      <c r="K19" s="534"/>
      <c r="L19" s="523"/>
      <c r="M19" s="538"/>
      <c r="N19" s="541"/>
      <c r="O19" s="521"/>
      <c r="P19" s="523"/>
      <c r="Q19" s="527"/>
      <c r="R19" s="519"/>
      <c r="S19" s="521"/>
      <c r="T19" s="523"/>
      <c r="U19" s="525"/>
      <c r="V19" s="519"/>
      <c r="W19" s="165"/>
      <c r="X19" s="174"/>
      <c r="Y19" s="169"/>
      <c r="Z19" s="162"/>
      <c r="AA19" s="165"/>
      <c r="AB19" s="174"/>
      <c r="AC19" s="169"/>
      <c r="AD19" s="162"/>
      <c r="AE19" s="176"/>
      <c r="AF19" s="174"/>
      <c r="AG19" s="167"/>
      <c r="AH19" s="162"/>
      <c r="AI19" s="176"/>
      <c r="AJ19" s="174"/>
      <c r="AK19" s="169"/>
      <c r="AL19" s="162"/>
      <c r="AM19" s="165"/>
      <c r="AN19" s="166"/>
      <c r="AO19" s="169"/>
      <c r="AP19" s="163"/>
      <c r="AQ19" s="176"/>
      <c r="AR19" s="174"/>
      <c r="AS19" s="169"/>
      <c r="AT19" s="162"/>
      <c r="AU19" s="165"/>
      <c r="AV19" s="166"/>
      <c r="AW19" s="169"/>
      <c r="AX19" s="163"/>
      <c r="AY19" s="519"/>
      <c r="AZ19" s="186"/>
      <c r="BA19" s="177"/>
    </row>
    <row r="20" spans="1:53" s="94" customFormat="1" ht="23.25" customHeight="1" x14ac:dyDescent="0.3">
      <c r="A20" s="238" t="s">
        <v>207</v>
      </c>
      <c r="B20" s="143" t="s">
        <v>185</v>
      </c>
      <c r="C20" s="528"/>
      <c r="D20" s="519"/>
      <c r="E20" s="530"/>
      <c r="F20" s="530"/>
      <c r="G20" s="530"/>
      <c r="H20" s="530"/>
      <c r="I20" s="530"/>
      <c r="J20" s="532"/>
      <c r="K20" s="534"/>
      <c r="L20" s="523"/>
      <c r="M20" s="538"/>
      <c r="N20" s="541"/>
      <c r="O20" s="521"/>
      <c r="P20" s="523"/>
      <c r="Q20" s="527"/>
      <c r="R20" s="519"/>
      <c r="S20" s="521"/>
      <c r="T20" s="523"/>
      <c r="U20" s="525"/>
      <c r="V20" s="519"/>
      <c r="W20" s="165"/>
      <c r="X20" s="174"/>
      <c r="Y20" s="169"/>
      <c r="Z20" s="162"/>
      <c r="AA20" s="165"/>
      <c r="AB20" s="174"/>
      <c r="AC20" s="169"/>
      <c r="AD20" s="162"/>
      <c r="AE20" s="176"/>
      <c r="AF20" s="174"/>
      <c r="AG20" s="167"/>
      <c r="AH20" s="162"/>
      <c r="AI20" s="176"/>
      <c r="AJ20" s="174"/>
      <c r="AK20" s="169"/>
      <c r="AL20" s="162"/>
      <c r="AM20" s="165"/>
      <c r="AN20" s="166"/>
      <c r="AO20" s="169"/>
      <c r="AP20" s="163"/>
      <c r="AQ20" s="176"/>
      <c r="AR20" s="174"/>
      <c r="AS20" s="169"/>
      <c r="AT20" s="162"/>
      <c r="AU20" s="165"/>
      <c r="AV20" s="166"/>
      <c r="AW20" s="169"/>
      <c r="AX20" s="163"/>
      <c r="AY20" s="519"/>
      <c r="AZ20" s="186"/>
      <c r="BA20" s="177"/>
    </row>
    <row r="21" spans="1:53" s="94" customFormat="1" ht="23.25" customHeight="1" x14ac:dyDescent="0.3">
      <c r="A21" s="238" t="s">
        <v>208</v>
      </c>
      <c r="B21" s="143" t="s">
        <v>228</v>
      </c>
      <c r="C21" s="528"/>
      <c r="D21" s="519"/>
      <c r="E21" s="530"/>
      <c r="F21" s="530"/>
      <c r="G21" s="530"/>
      <c r="H21" s="530"/>
      <c r="I21" s="530"/>
      <c r="J21" s="532"/>
      <c r="K21" s="534"/>
      <c r="L21" s="523"/>
      <c r="M21" s="538"/>
      <c r="N21" s="541"/>
      <c r="O21" s="521"/>
      <c r="P21" s="523"/>
      <c r="Q21" s="527"/>
      <c r="R21" s="519"/>
      <c r="S21" s="521"/>
      <c r="T21" s="523"/>
      <c r="U21" s="525"/>
      <c r="V21" s="519"/>
      <c r="W21" s="165"/>
      <c r="X21" s="174"/>
      <c r="Y21" s="169"/>
      <c r="Z21" s="162"/>
      <c r="AA21" s="165"/>
      <c r="AB21" s="174"/>
      <c r="AC21" s="169"/>
      <c r="AD21" s="162"/>
      <c r="AE21" s="176"/>
      <c r="AF21" s="174"/>
      <c r="AG21" s="167"/>
      <c r="AH21" s="162"/>
      <c r="AI21" s="176"/>
      <c r="AJ21" s="174"/>
      <c r="AK21" s="169"/>
      <c r="AL21" s="162"/>
      <c r="AM21" s="165"/>
      <c r="AN21" s="166"/>
      <c r="AO21" s="169"/>
      <c r="AP21" s="163"/>
      <c r="AQ21" s="176"/>
      <c r="AR21" s="174"/>
      <c r="AS21" s="169"/>
      <c r="AT21" s="162"/>
      <c r="AU21" s="165"/>
      <c r="AV21" s="166"/>
      <c r="AW21" s="169"/>
      <c r="AX21" s="163"/>
      <c r="AY21" s="519"/>
      <c r="AZ21" s="186"/>
      <c r="BA21" s="177"/>
    </row>
    <row r="22" spans="1:53" s="94" customFormat="1" ht="20.25" customHeight="1" thickBot="1" x14ac:dyDescent="0.35">
      <c r="A22" s="239" t="s">
        <v>209</v>
      </c>
      <c r="B22" s="143" t="s">
        <v>187</v>
      </c>
      <c r="C22" s="528"/>
      <c r="D22" s="519"/>
      <c r="E22" s="530"/>
      <c r="F22" s="530"/>
      <c r="G22" s="530"/>
      <c r="H22" s="530"/>
      <c r="I22" s="530"/>
      <c r="J22" s="532"/>
      <c r="K22" s="535"/>
      <c r="L22" s="536"/>
      <c r="M22" s="539"/>
      <c r="N22" s="542"/>
      <c r="O22" s="521"/>
      <c r="P22" s="523"/>
      <c r="Q22" s="527"/>
      <c r="R22" s="519"/>
      <c r="S22" s="521"/>
      <c r="T22" s="523"/>
      <c r="U22" s="525"/>
      <c r="V22" s="519"/>
      <c r="W22" s="165"/>
      <c r="X22" s="174"/>
      <c r="Y22" s="169"/>
      <c r="Z22" s="162"/>
      <c r="AA22" s="165"/>
      <c r="AB22" s="174"/>
      <c r="AC22" s="169"/>
      <c r="AD22" s="162"/>
      <c r="AE22" s="176"/>
      <c r="AF22" s="174"/>
      <c r="AG22" s="167"/>
      <c r="AH22" s="162"/>
      <c r="AI22" s="176"/>
      <c r="AJ22" s="174"/>
      <c r="AK22" s="169"/>
      <c r="AL22" s="162"/>
      <c r="AM22" s="165"/>
      <c r="AN22" s="166"/>
      <c r="AO22" s="169"/>
      <c r="AP22" s="163"/>
      <c r="AQ22" s="176"/>
      <c r="AR22" s="174"/>
      <c r="AS22" s="169"/>
      <c r="AT22" s="162"/>
      <c r="AU22" s="165"/>
      <c r="AV22" s="166"/>
      <c r="AW22" s="169"/>
      <c r="AX22" s="163"/>
      <c r="AY22" s="519"/>
      <c r="AZ22" s="173"/>
      <c r="BA22" s="162"/>
    </row>
    <row r="23" spans="1:53" s="189" customFormat="1" ht="21.75" customHeight="1" thickBot="1" x14ac:dyDescent="0.35">
      <c r="A23" s="237" t="s">
        <v>121</v>
      </c>
      <c r="B23" s="401" t="s">
        <v>107</v>
      </c>
      <c r="C23" s="402"/>
      <c r="D23" s="544"/>
      <c r="E23" s="544"/>
      <c r="F23" s="544"/>
      <c r="G23" s="544"/>
      <c r="H23" s="544"/>
      <c r="I23" s="544"/>
      <c r="J23" s="544"/>
      <c r="K23" s="545"/>
      <c r="L23" s="545"/>
      <c r="M23" s="545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2"/>
      <c r="AK23" s="402"/>
      <c r="AL23" s="402"/>
      <c r="AM23" s="402"/>
      <c r="AN23" s="402"/>
      <c r="AO23" s="402"/>
      <c r="AP23" s="402"/>
      <c r="AQ23" s="402"/>
      <c r="AR23" s="402"/>
      <c r="AS23" s="402"/>
      <c r="AT23" s="402"/>
      <c r="AU23" s="402"/>
      <c r="AV23" s="402"/>
      <c r="AW23" s="402"/>
      <c r="AX23" s="402"/>
      <c r="AY23" s="402"/>
      <c r="AZ23" s="402"/>
      <c r="BA23" s="403"/>
    </row>
    <row r="24" spans="1:53" s="154" customFormat="1" ht="47.25" customHeight="1" thickBot="1" x14ac:dyDescent="0.35">
      <c r="A24" s="431" t="s">
        <v>112</v>
      </c>
      <c r="B24" s="405"/>
      <c r="C24" s="159"/>
      <c r="D24" s="160">
        <f>D25+D31</f>
        <v>25</v>
      </c>
      <c r="E24" s="157">
        <f>E25+E26</f>
        <v>600</v>
      </c>
      <c r="F24" s="157"/>
      <c r="G24" s="250"/>
      <c r="H24" s="157"/>
      <c r="I24" s="250"/>
      <c r="J24" s="157"/>
      <c r="K24" s="512">
        <f>K25+K31</f>
        <v>18</v>
      </c>
      <c r="L24" s="513"/>
      <c r="M24" s="514"/>
      <c r="N24" s="157">
        <f>N25+N31</f>
        <v>5</v>
      </c>
      <c r="O24" s="512">
        <f>O25+O31</f>
        <v>54</v>
      </c>
      <c r="P24" s="513"/>
      <c r="Q24" s="514"/>
      <c r="R24" s="157">
        <f>R25+R31</f>
        <v>15</v>
      </c>
      <c r="S24" s="512">
        <f>S25+S31</f>
        <v>18</v>
      </c>
      <c r="T24" s="513"/>
      <c r="U24" s="514"/>
      <c r="V24" s="157">
        <f>V25+V31</f>
        <v>5</v>
      </c>
      <c r="W24" s="512">
        <f>W25+W31</f>
        <v>0</v>
      </c>
      <c r="X24" s="513"/>
      <c r="Y24" s="514"/>
      <c r="Z24" s="157">
        <f>Z25+Z31</f>
        <v>0</v>
      </c>
      <c r="AA24" s="512">
        <f>AA25+AA31</f>
        <v>0</v>
      </c>
      <c r="AB24" s="513"/>
      <c r="AC24" s="514"/>
      <c r="AD24" s="157">
        <f>AD25+AD31</f>
        <v>0</v>
      </c>
      <c r="AE24" s="512">
        <f>AE25+AE31</f>
        <v>0</v>
      </c>
      <c r="AF24" s="513"/>
      <c r="AG24" s="514"/>
      <c r="AH24" s="157">
        <f>AH25+AH31</f>
        <v>0</v>
      </c>
      <c r="AI24" s="512">
        <f>AI25+AI31</f>
        <v>0</v>
      </c>
      <c r="AJ24" s="513"/>
      <c r="AK24" s="514"/>
      <c r="AL24" s="157">
        <f>AL25+AL31</f>
        <v>0</v>
      </c>
      <c r="AM24" s="512">
        <f>AM25+AM31</f>
        <v>0</v>
      </c>
      <c r="AN24" s="513"/>
      <c r="AO24" s="514"/>
      <c r="AP24" s="157">
        <f>AP25+AP31</f>
        <v>0</v>
      </c>
      <c r="AQ24" s="512">
        <f>AQ25+AQ31</f>
        <v>0</v>
      </c>
      <c r="AR24" s="513"/>
      <c r="AS24" s="514"/>
      <c r="AT24" s="157">
        <f>AT25+AT31</f>
        <v>0</v>
      </c>
      <c r="AU24" s="512">
        <f>AU25+AU31</f>
        <v>0</v>
      </c>
      <c r="AV24" s="513"/>
      <c r="AW24" s="514"/>
      <c r="AX24" s="157">
        <f>AX25+AX31</f>
        <v>0</v>
      </c>
      <c r="AY24" s="157"/>
      <c r="AZ24" s="158"/>
      <c r="BA24" s="159"/>
    </row>
    <row r="25" spans="1:53" s="154" customFormat="1" ht="40.5" customHeight="1" thickBot="1" x14ac:dyDescent="0.35">
      <c r="A25" s="308"/>
      <c r="B25" s="309" t="s">
        <v>43</v>
      </c>
      <c r="C25" s="159"/>
      <c r="D25" s="310">
        <f>SUM(D27:D30)</f>
        <v>20</v>
      </c>
      <c r="E25" s="310">
        <f>SUM(E27:E30)</f>
        <v>600</v>
      </c>
      <c r="F25" s="310"/>
      <c r="G25" s="310"/>
      <c r="H25" s="310"/>
      <c r="I25" s="310"/>
      <c r="J25" s="310"/>
      <c r="K25" s="515">
        <f>SUM(K27:M30)</f>
        <v>18</v>
      </c>
      <c r="L25" s="516"/>
      <c r="M25" s="517"/>
      <c r="N25" s="310">
        <f>SUM(N27:N30)</f>
        <v>5</v>
      </c>
      <c r="O25" s="515">
        <f>SUM(O27:Q30)</f>
        <v>54</v>
      </c>
      <c r="P25" s="516"/>
      <c r="Q25" s="517"/>
      <c r="R25" s="310">
        <f>SUM(R27:R30)</f>
        <v>15</v>
      </c>
      <c r="S25" s="515">
        <f>SUM(S27:U30)</f>
        <v>0</v>
      </c>
      <c r="T25" s="516"/>
      <c r="U25" s="517"/>
      <c r="V25" s="310">
        <f>SUM(V27:V30)</f>
        <v>0</v>
      </c>
      <c r="W25" s="515">
        <f>SUM(W27:Y30)</f>
        <v>0</v>
      </c>
      <c r="X25" s="516"/>
      <c r="Y25" s="517"/>
      <c r="Z25" s="310">
        <f>SUM(Z27:Z30)</f>
        <v>0</v>
      </c>
      <c r="AA25" s="515">
        <f>SUM(AA27:AC30)</f>
        <v>0</v>
      </c>
      <c r="AB25" s="516"/>
      <c r="AC25" s="517"/>
      <c r="AD25" s="310">
        <f>SUM(AD27:AD30)</f>
        <v>0</v>
      </c>
      <c r="AE25" s="515">
        <f>SUM(AE27:AG30)</f>
        <v>0</v>
      </c>
      <c r="AF25" s="516"/>
      <c r="AG25" s="517"/>
      <c r="AH25" s="310">
        <f>SUM(AH27:AH30)</f>
        <v>0</v>
      </c>
      <c r="AI25" s="515">
        <f>SUM(AI27:AK30)</f>
        <v>0</v>
      </c>
      <c r="AJ25" s="516"/>
      <c r="AK25" s="517"/>
      <c r="AL25" s="310">
        <f>SUM(AL27:AL30)</f>
        <v>0</v>
      </c>
      <c r="AM25" s="515">
        <f>SUM(AM27:AO30)</f>
        <v>0</v>
      </c>
      <c r="AN25" s="516"/>
      <c r="AO25" s="517"/>
      <c r="AP25" s="310">
        <f>SUM(AP27:AP30)</f>
        <v>0</v>
      </c>
      <c r="AQ25" s="515">
        <f>SUM(AQ27:AS30)</f>
        <v>0</v>
      </c>
      <c r="AR25" s="516"/>
      <c r="AS25" s="517"/>
      <c r="AT25" s="310">
        <f>SUM(AT27:AT30)</f>
        <v>0</v>
      </c>
      <c r="AU25" s="515">
        <f>SUM(AU27:AW30)</f>
        <v>0</v>
      </c>
      <c r="AV25" s="516"/>
      <c r="AW25" s="517"/>
      <c r="AX25" s="310">
        <f>SUM(AX27:AX30)</f>
        <v>0</v>
      </c>
      <c r="AY25" s="160"/>
      <c r="AZ25" s="110"/>
      <c r="BA25" s="159"/>
    </row>
    <row r="26" spans="1:53" s="154" customFormat="1" ht="1.5" customHeight="1" x14ac:dyDescent="0.3">
      <c r="A26" s="194"/>
      <c r="B26" s="315"/>
      <c r="C26" s="142"/>
      <c r="D26" s="139"/>
      <c r="E26" s="136"/>
      <c r="F26" s="138"/>
      <c r="G26" s="122"/>
      <c r="H26" s="122"/>
      <c r="I26" s="122"/>
      <c r="J26" s="203"/>
      <c r="K26" s="204"/>
      <c r="L26" s="205"/>
      <c r="M26" s="203"/>
      <c r="N26" s="140"/>
      <c r="O26" s="129"/>
      <c r="P26" s="205"/>
      <c r="Q26" s="134"/>
      <c r="R26" s="301"/>
      <c r="S26" s="129"/>
      <c r="T26" s="205"/>
      <c r="U26" s="134"/>
      <c r="V26" s="301"/>
      <c r="W26" s="138"/>
      <c r="X26" s="205"/>
      <c r="Y26" s="134"/>
      <c r="Z26" s="140"/>
      <c r="AA26" s="138"/>
      <c r="AB26" s="205"/>
      <c r="AC26" s="134"/>
      <c r="AD26" s="140"/>
      <c r="AE26" s="204"/>
      <c r="AF26" s="205"/>
      <c r="AG26" s="130"/>
      <c r="AH26" s="140"/>
      <c r="AI26" s="204"/>
      <c r="AJ26" s="205"/>
      <c r="AK26" s="134"/>
      <c r="AL26" s="140"/>
      <c r="AM26" s="138"/>
      <c r="AN26" s="122"/>
      <c r="AO26" s="134"/>
      <c r="AP26" s="136"/>
      <c r="AQ26" s="204"/>
      <c r="AR26" s="205"/>
      <c r="AS26" s="134"/>
      <c r="AT26" s="140"/>
      <c r="AU26" s="138"/>
      <c r="AV26" s="122"/>
      <c r="AW26" s="134"/>
      <c r="AX26" s="136"/>
      <c r="AY26" s="206"/>
      <c r="AZ26" s="207"/>
      <c r="BA26" s="208"/>
    </row>
    <row r="27" spans="1:53" s="154" customFormat="1" ht="33.75" customHeight="1" x14ac:dyDescent="0.3">
      <c r="A27" s="190" t="s">
        <v>189</v>
      </c>
      <c r="B27" s="191" t="s">
        <v>229</v>
      </c>
      <c r="C27" s="192" t="s">
        <v>184</v>
      </c>
      <c r="D27" s="274">
        <v>5</v>
      </c>
      <c r="E27" s="132">
        <f t="shared" ref="E27:E30" si="5">D27*30</f>
        <v>150</v>
      </c>
      <c r="F27" s="193">
        <f>G27+H27+I27</f>
        <v>18</v>
      </c>
      <c r="G27" s="274">
        <v>8</v>
      </c>
      <c r="H27" s="274"/>
      <c r="I27" s="274">
        <v>10</v>
      </c>
      <c r="J27" s="131">
        <f>E27-F27</f>
        <v>132</v>
      </c>
      <c r="K27" s="124"/>
      <c r="L27" s="104"/>
      <c r="M27" s="125"/>
      <c r="N27" s="274"/>
      <c r="O27" s="124">
        <v>8</v>
      </c>
      <c r="P27" s="104"/>
      <c r="Q27" s="125">
        <v>10</v>
      </c>
      <c r="R27" s="274">
        <v>5</v>
      </c>
      <c r="S27" s="124"/>
      <c r="T27" s="104"/>
      <c r="U27" s="125"/>
      <c r="V27" s="274"/>
      <c r="W27" s="105"/>
      <c r="X27" s="104"/>
      <c r="Y27" s="123"/>
      <c r="Z27" s="274"/>
      <c r="AA27" s="124"/>
      <c r="AB27" s="104"/>
      <c r="AC27" s="125"/>
      <c r="AD27" s="274"/>
      <c r="AE27" s="126"/>
      <c r="AF27" s="104"/>
      <c r="AG27" s="125"/>
      <c r="AH27" s="274"/>
      <c r="AI27" s="126"/>
      <c r="AJ27" s="104"/>
      <c r="AK27" s="125"/>
      <c r="AL27" s="274"/>
      <c r="AM27" s="124"/>
      <c r="AN27" s="104"/>
      <c r="AO27" s="125"/>
      <c r="AP27" s="274"/>
      <c r="AQ27" s="126"/>
      <c r="AR27" s="104"/>
      <c r="AS27" s="125"/>
      <c r="AT27" s="274"/>
      <c r="AU27" s="124"/>
      <c r="AV27" s="104"/>
      <c r="AW27" s="125"/>
      <c r="AX27" s="274"/>
      <c r="AY27" s="276">
        <v>2</v>
      </c>
      <c r="AZ27" s="127"/>
      <c r="BA27" s="276"/>
    </row>
    <row r="28" spans="1:53" s="154" customFormat="1" ht="21.75" customHeight="1" x14ac:dyDescent="0.3">
      <c r="A28" s="194" t="s">
        <v>190</v>
      </c>
      <c r="B28" s="195" t="s">
        <v>230</v>
      </c>
      <c r="C28" s="196" t="s">
        <v>188</v>
      </c>
      <c r="D28" s="136">
        <v>5</v>
      </c>
      <c r="E28" s="137">
        <f t="shared" si="5"/>
        <v>150</v>
      </c>
      <c r="F28" s="141">
        <f>G28+H28+I28</f>
        <v>20</v>
      </c>
      <c r="G28" s="136">
        <v>8</v>
      </c>
      <c r="H28" s="136">
        <v>8</v>
      </c>
      <c r="I28" s="136">
        <v>4</v>
      </c>
      <c r="J28" s="197">
        <f>E28-F28</f>
        <v>130</v>
      </c>
      <c r="K28" s="138"/>
      <c r="L28" s="122"/>
      <c r="M28" s="134"/>
      <c r="N28" s="136"/>
      <c r="O28" s="138">
        <v>8</v>
      </c>
      <c r="P28" s="122">
        <v>8</v>
      </c>
      <c r="Q28" s="134">
        <v>4</v>
      </c>
      <c r="R28" s="136">
        <v>5</v>
      </c>
      <c r="S28" s="126"/>
      <c r="T28" s="124"/>
      <c r="U28" s="131"/>
      <c r="V28" s="274"/>
      <c r="W28" s="124"/>
      <c r="X28" s="124"/>
      <c r="Y28" s="132"/>
      <c r="Z28" s="274"/>
      <c r="AA28" s="124"/>
      <c r="AB28" s="124"/>
      <c r="AC28" s="132"/>
      <c r="AD28" s="274"/>
      <c r="AE28" s="133"/>
      <c r="AF28" s="122"/>
      <c r="AG28" s="134"/>
      <c r="AH28" s="136"/>
      <c r="AI28" s="133"/>
      <c r="AJ28" s="122"/>
      <c r="AK28" s="134"/>
      <c r="AL28" s="136"/>
      <c r="AM28" s="124"/>
      <c r="AN28" s="124"/>
      <c r="AO28" s="132"/>
      <c r="AP28" s="274"/>
      <c r="AQ28" s="133"/>
      <c r="AR28" s="122"/>
      <c r="AS28" s="134"/>
      <c r="AT28" s="136"/>
      <c r="AU28" s="124"/>
      <c r="AV28" s="124"/>
      <c r="AW28" s="132"/>
      <c r="AX28" s="274"/>
      <c r="AY28" s="276">
        <v>2</v>
      </c>
      <c r="AZ28" s="135"/>
      <c r="BA28" s="179"/>
    </row>
    <row r="29" spans="1:53" s="154" customFormat="1" ht="26.25" customHeight="1" x14ac:dyDescent="0.3">
      <c r="A29" s="198" t="s">
        <v>191</v>
      </c>
      <c r="B29" s="199" t="s">
        <v>231</v>
      </c>
      <c r="C29" s="200" t="s">
        <v>399</v>
      </c>
      <c r="D29" s="214">
        <v>5</v>
      </c>
      <c r="E29" s="273">
        <f t="shared" si="5"/>
        <v>150</v>
      </c>
      <c r="F29" s="201">
        <f>G29+H29+I29</f>
        <v>16</v>
      </c>
      <c r="G29" s="214">
        <v>8</v>
      </c>
      <c r="H29" s="214"/>
      <c r="I29" s="214">
        <v>8</v>
      </c>
      <c r="J29" s="202">
        <f>E29-F29</f>
        <v>134</v>
      </c>
      <c r="K29" s="145"/>
      <c r="L29" s="146"/>
      <c r="M29" s="149"/>
      <c r="N29" s="214"/>
      <c r="O29" s="148">
        <v>8</v>
      </c>
      <c r="P29" s="146"/>
      <c r="Q29" s="147">
        <v>8</v>
      </c>
      <c r="R29" s="277">
        <v>5</v>
      </c>
      <c r="S29" s="145"/>
      <c r="T29" s="146"/>
      <c r="U29" s="149"/>
      <c r="V29" s="214"/>
      <c r="W29" s="145"/>
      <c r="X29" s="146"/>
      <c r="Y29" s="149"/>
      <c r="Z29" s="214"/>
      <c r="AA29" s="145"/>
      <c r="AB29" s="146"/>
      <c r="AC29" s="149"/>
      <c r="AD29" s="214"/>
      <c r="AE29" s="150"/>
      <c r="AF29" s="146"/>
      <c r="AG29" s="149"/>
      <c r="AH29" s="214"/>
      <c r="AI29" s="150"/>
      <c r="AJ29" s="146"/>
      <c r="AK29" s="149"/>
      <c r="AL29" s="214"/>
      <c r="AM29" s="145"/>
      <c r="AN29" s="146"/>
      <c r="AO29" s="149"/>
      <c r="AP29" s="214"/>
      <c r="AQ29" s="150"/>
      <c r="AR29" s="146"/>
      <c r="AS29" s="149"/>
      <c r="AT29" s="214"/>
      <c r="AU29" s="145"/>
      <c r="AV29" s="146"/>
      <c r="AW29" s="149"/>
      <c r="AX29" s="214"/>
      <c r="AY29" s="276">
        <v>2</v>
      </c>
      <c r="AZ29" s="144"/>
      <c r="BA29" s="277"/>
    </row>
    <row r="30" spans="1:53" s="154" customFormat="1" ht="69.75" customHeight="1" thickBot="1" x14ac:dyDescent="0.35">
      <c r="A30" s="198" t="s">
        <v>191</v>
      </c>
      <c r="B30" s="199" t="s">
        <v>193</v>
      </c>
      <c r="C30" s="200" t="s">
        <v>192</v>
      </c>
      <c r="D30" s="214">
        <v>5</v>
      </c>
      <c r="E30" s="273">
        <f t="shared" si="5"/>
        <v>150</v>
      </c>
      <c r="F30" s="201">
        <f>G30+H30+I30</f>
        <v>18</v>
      </c>
      <c r="G30" s="214">
        <v>8</v>
      </c>
      <c r="H30" s="214">
        <v>10</v>
      </c>
      <c r="I30" s="214"/>
      <c r="J30" s="202">
        <f>E30-F30</f>
        <v>132</v>
      </c>
      <c r="K30" s="148">
        <v>8</v>
      </c>
      <c r="L30" s="146">
        <v>10</v>
      </c>
      <c r="M30" s="147"/>
      <c r="N30" s="277">
        <v>5</v>
      </c>
      <c r="O30" s="148"/>
      <c r="P30" s="146"/>
      <c r="Q30" s="147"/>
      <c r="R30" s="277"/>
      <c r="S30" s="145"/>
      <c r="T30" s="146"/>
      <c r="U30" s="149"/>
      <c r="V30" s="214"/>
      <c r="W30" s="145"/>
      <c r="X30" s="146"/>
      <c r="Y30" s="149"/>
      <c r="Z30" s="214"/>
      <c r="AA30" s="145"/>
      <c r="AB30" s="146"/>
      <c r="AC30" s="149"/>
      <c r="AD30" s="214"/>
      <c r="AE30" s="150"/>
      <c r="AF30" s="146"/>
      <c r="AG30" s="149"/>
      <c r="AH30" s="214"/>
      <c r="AI30" s="150"/>
      <c r="AJ30" s="146"/>
      <c r="AK30" s="149"/>
      <c r="AL30" s="214"/>
      <c r="AM30" s="145"/>
      <c r="AN30" s="146"/>
      <c r="AO30" s="149"/>
      <c r="AP30" s="214"/>
      <c r="AQ30" s="150"/>
      <c r="AR30" s="146"/>
      <c r="AS30" s="149"/>
      <c r="AT30" s="214"/>
      <c r="AU30" s="145"/>
      <c r="AV30" s="146"/>
      <c r="AW30" s="149"/>
      <c r="AX30" s="214"/>
      <c r="AY30" s="275">
        <v>1</v>
      </c>
      <c r="AZ30" s="144"/>
      <c r="BA30" s="277"/>
    </row>
    <row r="31" spans="1:53" s="154" customFormat="1" ht="29.25" customHeight="1" thickBot="1" x14ac:dyDescent="0.35">
      <c r="A31" s="316"/>
      <c r="B31" s="312" t="s">
        <v>178</v>
      </c>
      <c r="C31" s="151"/>
      <c r="D31" s="153">
        <v>5</v>
      </c>
      <c r="E31" s="152">
        <f>E32*1</f>
        <v>150</v>
      </c>
      <c r="F31" s="317"/>
      <c r="G31" s="318"/>
      <c r="H31" s="319"/>
      <c r="I31" s="319"/>
      <c r="J31" s="260"/>
      <c r="K31" s="378">
        <f>SUM(K33:M34)</f>
        <v>0</v>
      </c>
      <c r="L31" s="379"/>
      <c r="M31" s="380"/>
      <c r="N31" s="152">
        <f>SUM(N33)</f>
        <v>0</v>
      </c>
      <c r="O31" s="378">
        <f>SUM(O32:Q34)</f>
        <v>0</v>
      </c>
      <c r="P31" s="379"/>
      <c r="Q31" s="380"/>
      <c r="R31" s="293">
        <f>SUM(R32)</f>
        <v>0</v>
      </c>
      <c r="S31" s="381">
        <f>SUM(S32:U34)</f>
        <v>18</v>
      </c>
      <c r="T31" s="382"/>
      <c r="U31" s="383"/>
      <c r="V31" s="152">
        <f>SUM(V32)</f>
        <v>5</v>
      </c>
      <c r="W31" s="381">
        <f>SUM(W33:Y34)</f>
        <v>0</v>
      </c>
      <c r="X31" s="382"/>
      <c r="Y31" s="383"/>
      <c r="Z31" s="152">
        <f>SUM(Z33)</f>
        <v>0</v>
      </c>
      <c r="AA31" s="381">
        <f>SUM(AA33:AC34)</f>
        <v>0</v>
      </c>
      <c r="AB31" s="382"/>
      <c r="AC31" s="383"/>
      <c r="AD31" s="152">
        <f>SUM(AD33)</f>
        <v>0</v>
      </c>
      <c r="AE31" s="378">
        <f>SUM(AE33:AG34)</f>
        <v>0</v>
      </c>
      <c r="AF31" s="379"/>
      <c r="AG31" s="380"/>
      <c r="AH31" s="152">
        <f>SUM(AH33)</f>
        <v>0</v>
      </c>
      <c r="AI31" s="378">
        <f>SUM(AI33:AK34)</f>
        <v>0</v>
      </c>
      <c r="AJ31" s="379"/>
      <c r="AK31" s="380"/>
      <c r="AL31" s="152">
        <f>SUM(AL33)</f>
        <v>0</v>
      </c>
      <c r="AM31" s="381">
        <f>SUM(AM33:AO34)</f>
        <v>0</v>
      </c>
      <c r="AN31" s="382"/>
      <c r="AO31" s="383"/>
      <c r="AP31" s="106">
        <f>SUM(AP33)</f>
        <v>0</v>
      </c>
      <c r="AQ31" s="378">
        <f>SUM(AQ33:AS34)</f>
        <v>0</v>
      </c>
      <c r="AR31" s="379"/>
      <c r="AS31" s="380"/>
      <c r="AT31" s="152">
        <f>SUM(AT33)</f>
        <v>0</v>
      </c>
      <c r="AU31" s="381">
        <f>SUM(AU33:AW34)</f>
        <v>0</v>
      </c>
      <c r="AV31" s="382"/>
      <c r="AW31" s="383"/>
      <c r="AX31" s="106">
        <f>SUM(AX33)</f>
        <v>0</v>
      </c>
      <c r="AY31" s="209"/>
      <c r="AZ31" s="210"/>
      <c r="BA31" s="211"/>
    </row>
    <row r="32" spans="1:53" s="154" customFormat="1" ht="0.75" customHeight="1" x14ac:dyDescent="0.3">
      <c r="A32" s="155"/>
      <c r="B32" s="320"/>
      <c r="C32" s="282"/>
      <c r="D32" s="469">
        <v>5</v>
      </c>
      <c r="E32" s="467">
        <f>D32*30</f>
        <v>150</v>
      </c>
      <c r="F32" s="477">
        <v>18</v>
      </c>
      <c r="G32" s="479">
        <v>8</v>
      </c>
      <c r="H32" s="475"/>
      <c r="I32" s="479">
        <v>10</v>
      </c>
      <c r="J32" s="471">
        <f>E32-F32</f>
        <v>132</v>
      </c>
      <c r="K32" s="473"/>
      <c r="L32" s="558"/>
      <c r="M32" s="481"/>
      <c r="N32" s="469"/>
      <c r="O32" s="508"/>
      <c r="P32" s="475"/>
      <c r="Q32" s="481"/>
      <c r="R32" s="556"/>
      <c r="S32" s="508">
        <v>8</v>
      </c>
      <c r="T32" s="475"/>
      <c r="U32" s="481">
        <v>10</v>
      </c>
      <c r="V32" s="556">
        <v>5</v>
      </c>
      <c r="W32" s="510"/>
      <c r="X32" s="479"/>
      <c r="Y32" s="511"/>
      <c r="Z32" s="469"/>
      <c r="AA32" s="510"/>
      <c r="AB32" s="479"/>
      <c r="AC32" s="511"/>
      <c r="AD32" s="469"/>
      <c r="AE32" s="508"/>
      <c r="AF32" s="475"/>
      <c r="AG32" s="509"/>
      <c r="AH32" s="469"/>
      <c r="AI32" s="508"/>
      <c r="AJ32" s="475"/>
      <c r="AK32" s="509"/>
      <c r="AL32" s="469"/>
      <c r="AM32" s="510"/>
      <c r="AN32" s="479"/>
      <c r="AO32" s="511"/>
      <c r="AP32" s="467"/>
      <c r="AQ32" s="508"/>
      <c r="AR32" s="475"/>
      <c r="AS32" s="509"/>
      <c r="AT32" s="469"/>
      <c r="AU32" s="510"/>
      <c r="AV32" s="479"/>
      <c r="AW32" s="511"/>
      <c r="AX32" s="467"/>
      <c r="AY32" s="467">
        <v>3</v>
      </c>
      <c r="AZ32" s="560"/>
      <c r="BA32" s="561"/>
    </row>
    <row r="33" spans="1:57" s="154" customFormat="1" ht="57.75" customHeight="1" x14ac:dyDescent="0.3">
      <c r="A33" s="241" t="s">
        <v>132</v>
      </c>
      <c r="B33" s="335" t="s">
        <v>280</v>
      </c>
      <c r="C33" s="463" t="s">
        <v>282</v>
      </c>
      <c r="D33" s="469"/>
      <c r="E33" s="467"/>
      <c r="F33" s="477"/>
      <c r="G33" s="479"/>
      <c r="H33" s="475"/>
      <c r="I33" s="479"/>
      <c r="J33" s="471"/>
      <c r="K33" s="473"/>
      <c r="L33" s="558"/>
      <c r="M33" s="481"/>
      <c r="N33" s="469"/>
      <c r="O33" s="508"/>
      <c r="P33" s="475"/>
      <c r="Q33" s="481"/>
      <c r="R33" s="556"/>
      <c r="S33" s="508"/>
      <c r="T33" s="475"/>
      <c r="U33" s="481"/>
      <c r="V33" s="556"/>
      <c r="W33" s="510"/>
      <c r="X33" s="479"/>
      <c r="Y33" s="511"/>
      <c r="Z33" s="469"/>
      <c r="AA33" s="510"/>
      <c r="AB33" s="479"/>
      <c r="AC33" s="511"/>
      <c r="AD33" s="469"/>
      <c r="AE33" s="508"/>
      <c r="AF33" s="475"/>
      <c r="AG33" s="509"/>
      <c r="AH33" s="469"/>
      <c r="AI33" s="508"/>
      <c r="AJ33" s="475"/>
      <c r="AK33" s="509"/>
      <c r="AL33" s="469"/>
      <c r="AM33" s="510"/>
      <c r="AN33" s="479"/>
      <c r="AO33" s="511"/>
      <c r="AP33" s="467"/>
      <c r="AQ33" s="508"/>
      <c r="AR33" s="475"/>
      <c r="AS33" s="509"/>
      <c r="AT33" s="469"/>
      <c r="AU33" s="510"/>
      <c r="AV33" s="479"/>
      <c r="AW33" s="511"/>
      <c r="AX33" s="467"/>
      <c r="AY33" s="467"/>
      <c r="AZ33" s="560"/>
      <c r="BA33" s="561"/>
    </row>
    <row r="34" spans="1:57" s="154" customFormat="1" ht="57.75" customHeight="1" thickBot="1" x14ac:dyDescent="0.35">
      <c r="A34" s="241" t="s">
        <v>152</v>
      </c>
      <c r="B34" s="328" t="s">
        <v>281</v>
      </c>
      <c r="C34" s="464"/>
      <c r="D34" s="469"/>
      <c r="E34" s="467"/>
      <c r="F34" s="477"/>
      <c r="G34" s="479"/>
      <c r="H34" s="475"/>
      <c r="I34" s="479"/>
      <c r="J34" s="471"/>
      <c r="K34" s="473"/>
      <c r="L34" s="558"/>
      <c r="M34" s="481"/>
      <c r="N34" s="469"/>
      <c r="O34" s="508"/>
      <c r="P34" s="475"/>
      <c r="Q34" s="481"/>
      <c r="R34" s="556"/>
      <c r="S34" s="508"/>
      <c r="T34" s="475"/>
      <c r="U34" s="481"/>
      <c r="V34" s="556"/>
      <c r="W34" s="510"/>
      <c r="X34" s="479"/>
      <c r="Y34" s="511"/>
      <c r="Z34" s="469"/>
      <c r="AA34" s="510"/>
      <c r="AB34" s="479"/>
      <c r="AC34" s="511"/>
      <c r="AD34" s="469"/>
      <c r="AE34" s="508"/>
      <c r="AF34" s="475"/>
      <c r="AG34" s="509"/>
      <c r="AH34" s="469"/>
      <c r="AI34" s="508"/>
      <c r="AJ34" s="475"/>
      <c r="AK34" s="509"/>
      <c r="AL34" s="469"/>
      <c r="AM34" s="510"/>
      <c r="AN34" s="479"/>
      <c r="AO34" s="511"/>
      <c r="AP34" s="467"/>
      <c r="AQ34" s="508"/>
      <c r="AR34" s="475"/>
      <c r="AS34" s="509"/>
      <c r="AT34" s="469"/>
      <c r="AU34" s="510"/>
      <c r="AV34" s="479"/>
      <c r="AW34" s="511"/>
      <c r="AX34" s="467"/>
      <c r="AY34" s="467"/>
      <c r="AZ34" s="560"/>
      <c r="BA34" s="561"/>
    </row>
    <row r="35" spans="1:57" s="189" customFormat="1" ht="23.25" customHeight="1" thickBot="1" x14ac:dyDescent="0.35">
      <c r="A35" s="107" t="s">
        <v>126</v>
      </c>
      <c r="B35" s="401" t="s">
        <v>48</v>
      </c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2"/>
      <c r="AN35" s="402"/>
      <c r="AO35" s="402"/>
      <c r="AP35" s="402"/>
      <c r="AQ35" s="402"/>
      <c r="AR35" s="402"/>
      <c r="AS35" s="402"/>
      <c r="AT35" s="402"/>
      <c r="AU35" s="402"/>
      <c r="AV35" s="402"/>
      <c r="AW35" s="402"/>
      <c r="AX35" s="402"/>
      <c r="AY35" s="402"/>
      <c r="AZ35" s="402"/>
      <c r="BA35" s="403"/>
    </row>
    <row r="36" spans="1:57" s="154" customFormat="1" ht="19.5" customHeight="1" thickBot="1" x14ac:dyDescent="0.35">
      <c r="A36" s="431" t="s">
        <v>112</v>
      </c>
      <c r="B36" s="405"/>
      <c r="C36" s="151"/>
      <c r="D36" s="152">
        <f>D37+D53</f>
        <v>115</v>
      </c>
      <c r="E36" s="106">
        <f>E37+E53</f>
        <v>3150</v>
      </c>
      <c r="F36" s="106"/>
      <c r="G36" s="228"/>
      <c r="H36" s="106"/>
      <c r="I36" s="228"/>
      <c r="J36" s="106"/>
      <c r="K36" s="381">
        <f>K37+K53</f>
        <v>0</v>
      </c>
      <c r="L36" s="382"/>
      <c r="M36" s="383"/>
      <c r="N36" s="106">
        <f>N37+N53</f>
        <v>0</v>
      </c>
      <c r="O36" s="381">
        <f>O37+O53</f>
        <v>0</v>
      </c>
      <c r="P36" s="382"/>
      <c r="Q36" s="383"/>
      <c r="R36" s="295">
        <f>R37+R53</f>
        <v>0</v>
      </c>
      <c r="S36" s="381">
        <f>S37+S53</f>
        <v>0</v>
      </c>
      <c r="T36" s="382"/>
      <c r="U36" s="383"/>
      <c r="V36" s="106">
        <f>V37+V53</f>
        <v>0</v>
      </c>
      <c r="W36" s="381">
        <f>W37+W53</f>
        <v>72</v>
      </c>
      <c r="X36" s="382"/>
      <c r="Y36" s="383"/>
      <c r="Z36" s="106">
        <f>Z37+Z53</f>
        <v>20</v>
      </c>
      <c r="AA36" s="381">
        <f>AA37+AA53</f>
        <v>54</v>
      </c>
      <c r="AB36" s="382"/>
      <c r="AC36" s="383"/>
      <c r="AD36" s="106">
        <f>AD37+AD53</f>
        <v>15</v>
      </c>
      <c r="AE36" s="381">
        <f>AE37+AE53</f>
        <v>72</v>
      </c>
      <c r="AF36" s="382"/>
      <c r="AG36" s="383"/>
      <c r="AH36" s="106">
        <f>AH37+AH53</f>
        <v>20</v>
      </c>
      <c r="AI36" s="381">
        <f>AI37+AI53</f>
        <v>90</v>
      </c>
      <c r="AJ36" s="382"/>
      <c r="AK36" s="383"/>
      <c r="AL36" s="106">
        <f>AL37+AL53</f>
        <v>25</v>
      </c>
      <c r="AM36" s="381">
        <f>AM37+AM53</f>
        <v>90</v>
      </c>
      <c r="AN36" s="382"/>
      <c r="AO36" s="383"/>
      <c r="AP36" s="106">
        <f>AP37+AP53</f>
        <v>25</v>
      </c>
      <c r="AQ36" s="381">
        <f>AQ37+AQ53</f>
        <v>0</v>
      </c>
      <c r="AR36" s="382"/>
      <c r="AS36" s="383"/>
      <c r="AT36" s="106">
        <f>AT37+AT53</f>
        <v>10</v>
      </c>
      <c r="AU36" s="381">
        <f>AU37+AU53</f>
        <v>0</v>
      </c>
      <c r="AV36" s="382"/>
      <c r="AW36" s="383"/>
      <c r="AX36" s="106">
        <f>AX37+AX53</f>
        <v>0</v>
      </c>
      <c r="AY36" s="106"/>
      <c r="AZ36" s="153"/>
      <c r="BA36" s="106"/>
    </row>
    <row r="37" spans="1:57" s="154" customFormat="1" ht="50.25" customHeight="1" thickBot="1" x14ac:dyDescent="0.35">
      <c r="A37" s="316"/>
      <c r="B37" s="321" t="s">
        <v>43</v>
      </c>
      <c r="C37" s="151"/>
      <c r="D37" s="264">
        <f>SUM(D38:D52)</f>
        <v>75</v>
      </c>
      <c r="E37" s="264">
        <f>SUM(E38:E52)</f>
        <v>2250</v>
      </c>
      <c r="F37" s="264"/>
      <c r="G37" s="264"/>
      <c r="H37" s="264"/>
      <c r="I37" s="264"/>
      <c r="J37" s="264"/>
      <c r="K37" s="381">
        <f>SUM(K38:M52)</f>
        <v>0</v>
      </c>
      <c r="L37" s="382"/>
      <c r="M37" s="383"/>
      <c r="N37" s="106">
        <f>SUM(N38:N52)</f>
        <v>0</v>
      </c>
      <c r="O37" s="381">
        <f>SUM(O38:Q52)</f>
        <v>0</v>
      </c>
      <c r="P37" s="382"/>
      <c r="Q37" s="383"/>
      <c r="R37" s="295">
        <f>SUM(R38:R52)</f>
        <v>0</v>
      </c>
      <c r="S37" s="381">
        <f>SUM(S38:U52)</f>
        <v>0</v>
      </c>
      <c r="T37" s="382"/>
      <c r="U37" s="383"/>
      <c r="V37" s="106">
        <f>SUM(V38:V52)</f>
        <v>0</v>
      </c>
      <c r="W37" s="381">
        <f>SUM(W38:Y52)</f>
        <v>72</v>
      </c>
      <c r="X37" s="382"/>
      <c r="Y37" s="383"/>
      <c r="Z37" s="106">
        <f>SUM(Z38:Z52)</f>
        <v>20</v>
      </c>
      <c r="AA37" s="381">
        <f>SUM(AA38:AC52)</f>
        <v>36</v>
      </c>
      <c r="AB37" s="382"/>
      <c r="AC37" s="383"/>
      <c r="AD37" s="106">
        <f>SUM(AD38:AD52)</f>
        <v>10</v>
      </c>
      <c r="AE37" s="381">
        <f>SUM(AE38:AG52)</f>
        <v>54</v>
      </c>
      <c r="AF37" s="382"/>
      <c r="AG37" s="383"/>
      <c r="AH37" s="106">
        <f>SUM(AH38:AH52)</f>
        <v>15</v>
      </c>
      <c r="AI37" s="381">
        <f>SUM(AI38:AK52)</f>
        <v>54</v>
      </c>
      <c r="AJ37" s="382"/>
      <c r="AK37" s="383"/>
      <c r="AL37" s="106">
        <f>SUM(AL38:AL52)</f>
        <v>15</v>
      </c>
      <c r="AM37" s="381">
        <f>SUM(AM38:AO52)</f>
        <v>54</v>
      </c>
      <c r="AN37" s="382"/>
      <c r="AO37" s="383"/>
      <c r="AP37" s="106">
        <f>SUM(AP38:AP52)</f>
        <v>15</v>
      </c>
      <c r="AQ37" s="381">
        <f>SUM(AQ38:AS52)</f>
        <v>0</v>
      </c>
      <c r="AR37" s="382"/>
      <c r="AS37" s="383"/>
      <c r="AT37" s="106">
        <f>SUM(AT38:AT52)</f>
        <v>0</v>
      </c>
      <c r="AU37" s="381">
        <f>SUM(AU38:AW52)</f>
        <v>0</v>
      </c>
      <c r="AV37" s="382"/>
      <c r="AW37" s="383"/>
      <c r="AX37" s="106">
        <f>SUM(AX38:AX52)</f>
        <v>0</v>
      </c>
      <c r="AY37" s="152"/>
      <c r="AZ37" s="264"/>
      <c r="BA37" s="106"/>
    </row>
    <row r="38" spans="1:57" s="154" customFormat="1" ht="85.5" customHeight="1" x14ac:dyDescent="0.3">
      <c r="A38" s="128" t="s">
        <v>133</v>
      </c>
      <c r="B38" s="339" t="s">
        <v>283</v>
      </c>
      <c r="C38" s="213" t="s">
        <v>284</v>
      </c>
      <c r="D38" s="127">
        <v>5</v>
      </c>
      <c r="E38" s="274">
        <f>D38*30</f>
        <v>150</v>
      </c>
      <c r="F38" s="274">
        <v>18</v>
      </c>
      <c r="G38" s="132">
        <v>8</v>
      </c>
      <c r="H38" s="274">
        <v>10</v>
      </c>
      <c r="I38" s="132"/>
      <c r="J38" s="274">
        <f>E38-F38</f>
        <v>132</v>
      </c>
      <c r="K38" s="271"/>
      <c r="L38" s="269"/>
      <c r="M38" s="270"/>
      <c r="N38" s="276"/>
      <c r="O38" s="105"/>
      <c r="P38" s="269"/>
      <c r="Q38" s="125"/>
      <c r="R38" s="322"/>
      <c r="S38" s="124"/>
      <c r="T38" s="269"/>
      <c r="U38" s="125"/>
      <c r="V38" s="276"/>
      <c r="W38" s="124">
        <v>8</v>
      </c>
      <c r="X38" s="269">
        <v>10</v>
      </c>
      <c r="Y38" s="125"/>
      <c r="Z38" s="276">
        <v>5</v>
      </c>
      <c r="AA38" s="124"/>
      <c r="AB38" s="269"/>
      <c r="AC38" s="125"/>
      <c r="AD38" s="215"/>
      <c r="AE38" s="105"/>
      <c r="AF38" s="269"/>
      <c r="AG38" s="123"/>
      <c r="AH38" s="215"/>
      <c r="AI38" s="105"/>
      <c r="AJ38" s="269"/>
      <c r="AK38" s="125"/>
      <c r="AL38" s="215"/>
      <c r="AM38" s="124"/>
      <c r="AN38" s="104"/>
      <c r="AO38" s="125"/>
      <c r="AP38" s="216"/>
      <c r="AQ38" s="105"/>
      <c r="AR38" s="269"/>
      <c r="AS38" s="125"/>
      <c r="AT38" s="215"/>
      <c r="AU38" s="124"/>
      <c r="AV38" s="104"/>
      <c r="AW38" s="125"/>
      <c r="AX38" s="216"/>
      <c r="AY38" s="344">
        <v>4</v>
      </c>
      <c r="AZ38" s="215"/>
      <c r="BA38" s="131"/>
    </row>
    <row r="39" spans="1:57" s="154" customFormat="1" ht="108.75" customHeight="1" x14ac:dyDescent="0.3">
      <c r="A39" s="241" t="s">
        <v>153</v>
      </c>
      <c r="B39" s="325" t="s">
        <v>285</v>
      </c>
      <c r="C39" s="161" t="s">
        <v>291</v>
      </c>
      <c r="D39" s="163">
        <v>5</v>
      </c>
      <c r="E39" s="136">
        <f t="shared" ref="E39:E52" si="6">D39*30</f>
        <v>150</v>
      </c>
      <c r="F39" s="136">
        <v>18</v>
      </c>
      <c r="G39" s="137">
        <v>8</v>
      </c>
      <c r="H39" s="136"/>
      <c r="I39" s="137">
        <v>10</v>
      </c>
      <c r="J39" s="136">
        <f t="shared" ref="J39:J52" si="7">E39-F39</f>
        <v>132</v>
      </c>
      <c r="K39" s="204"/>
      <c r="L39" s="205"/>
      <c r="M39" s="203"/>
      <c r="N39" s="140"/>
      <c r="O39" s="129"/>
      <c r="P39" s="205"/>
      <c r="Q39" s="134"/>
      <c r="R39" s="301"/>
      <c r="S39" s="138"/>
      <c r="T39" s="205"/>
      <c r="U39" s="134"/>
      <c r="V39" s="140"/>
      <c r="W39" s="138">
        <v>8</v>
      </c>
      <c r="X39" s="205"/>
      <c r="Y39" s="134">
        <v>10</v>
      </c>
      <c r="Z39" s="140">
        <v>5</v>
      </c>
      <c r="AA39" s="138"/>
      <c r="AB39" s="138"/>
      <c r="AC39" s="137"/>
      <c r="AD39" s="136"/>
      <c r="AE39" s="138"/>
      <c r="AF39" s="138"/>
      <c r="AG39" s="137"/>
      <c r="AH39" s="136"/>
      <c r="AI39" s="138"/>
      <c r="AJ39" s="138"/>
      <c r="AK39" s="137"/>
      <c r="AL39" s="136"/>
      <c r="AM39" s="138"/>
      <c r="AN39" s="138"/>
      <c r="AO39" s="137"/>
      <c r="AP39" s="136"/>
      <c r="AQ39" s="138"/>
      <c r="AR39" s="138"/>
      <c r="AS39" s="137"/>
      <c r="AT39" s="136"/>
      <c r="AU39" s="138"/>
      <c r="AV39" s="138"/>
      <c r="AW39" s="137"/>
      <c r="AX39" s="136"/>
      <c r="AY39" s="137"/>
      <c r="AZ39" s="136"/>
      <c r="BA39" s="137"/>
      <c r="BB39" s="341"/>
      <c r="BC39" s="341"/>
      <c r="BD39" s="341"/>
      <c r="BE39" s="341"/>
    </row>
    <row r="40" spans="1:57" s="154" customFormat="1" ht="69" customHeight="1" x14ac:dyDescent="0.3">
      <c r="A40" s="241" t="s">
        <v>154</v>
      </c>
      <c r="B40" s="323" t="s">
        <v>286</v>
      </c>
      <c r="C40" s="161" t="s">
        <v>291</v>
      </c>
      <c r="D40" s="139">
        <v>5</v>
      </c>
      <c r="E40" s="136">
        <f t="shared" si="6"/>
        <v>150</v>
      </c>
      <c r="F40" s="136">
        <v>18</v>
      </c>
      <c r="G40" s="137"/>
      <c r="H40" s="136"/>
      <c r="I40" s="137">
        <v>18</v>
      </c>
      <c r="J40" s="136">
        <f t="shared" si="7"/>
        <v>132</v>
      </c>
      <c r="K40" s="204"/>
      <c r="L40" s="205"/>
      <c r="M40" s="203"/>
      <c r="N40" s="140"/>
      <c r="O40" s="129"/>
      <c r="P40" s="205"/>
      <c r="Q40" s="134"/>
      <c r="R40" s="301"/>
      <c r="S40" s="138"/>
      <c r="T40" s="205"/>
      <c r="U40" s="134"/>
      <c r="V40" s="140"/>
      <c r="W40" s="138"/>
      <c r="X40" s="205"/>
      <c r="Y40" s="134">
        <v>18</v>
      </c>
      <c r="Z40" s="140">
        <v>5</v>
      </c>
      <c r="AA40" s="138"/>
      <c r="AB40" s="205"/>
      <c r="AC40" s="134"/>
      <c r="AD40" s="140"/>
      <c r="AE40" s="129"/>
      <c r="AF40" s="205"/>
      <c r="AG40" s="130"/>
      <c r="AH40" s="140"/>
      <c r="AI40" s="129"/>
      <c r="AJ40" s="205"/>
      <c r="AK40" s="134"/>
      <c r="AL40" s="140"/>
      <c r="AM40" s="138"/>
      <c r="AN40" s="122"/>
      <c r="AO40" s="134"/>
      <c r="AP40" s="136"/>
      <c r="AQ40" s="129"/>
      <c r="AR40" s="205"/>
      <c r="AS40" s="134"/>
      <c r="AT40" s="140"/>
      <c r="AU40" s="138"/>
      <c r="AV40" s="122"/>
      <c r="AW40" s="134"/>
      <c r="AX40" s="136"/>
      <c r="AY40" s="344">
        <v>4</v>
      </c>
      <c r="AZ40" s="140"/>
      <c r="BA40" s="197"/>
    </row>
    <row r="41" spans="1:57" s="154" customFormat="1" ht="86.25" customHeight="1" x14ac:dyDescent="0.3">
      <c r="A41" s="241" t="s">
        <v>155</v>
      </c>
      <c r="B41" s="324" t="s">
        <v>287</v>
      </c>
      <c r="C41" s="161" t="s">
        <v>288</v>
      </c>
      <c r="D41" s="139">
        <v>5</v>
      </c>
      <c r="E41" s="136">
        <f t="shared" si="6"/>
        <v>150</v>
      </c>
      <c r="F41" s="136">
        <v>18</v>
      </c>
      <c r="G41" s="137">
        <v>8</v>
      </c>
      <c r="H41" s="136">
        <v>6</v>
      </c>
      <c r="I41" s="137">
        <v>4</v>
      </c>
      <c r="J41" s="136">
        <f t="shared" si="7"/>
        <v>132</v>
      </c>
      <c r="K41" s="204"/>
      <c r="L41" s="205"/>
      <c r="M41" s="203"/>
      <c r="N41" s="140"/>
      <c r="O41" s="129"/>
      <c r="P41" s="205"/>
      <c r="Q41" s="134"/>
      <c r="R41" s="301"/>
      <c r="S41" s="138"/>
      <c r="T41" s="205"/>
      <c r="U41" s="134"/>
      <c r="V41" s="140"/>
      <c r="W41" s="138">
        <v>8</v>
      </c>
      <c r="X41" s="205">
        <v>6</v>
      </c>
      <c r="Y41" s="134">
        <v>4</v>
      </c>
      <c r="Z41" s="140">
        <v>5</v>
      </c>
      <c r="AA41" s="138"/>
      <c r="AB41" s="205"/>
      <c r="AC41" s="134"/>
      <c r="AD41" s="140"/>
      <c r="AE41" s="129"/>
      <c r="AF41" s="205"/>
      <c r="AG41" s="130"/>
      <c r="AH41" s="140"/>
      <c r="AI41" s="129"/>
      <c r="AJ41" s="205"/>
      <c r="AK41" s="134"/>
      <c r="AL41" s="140"/>
      <c r="AM41" s="138"/>
      <c r="AN41" s="122"/>
      <c r="AO41" s="134"/>
      <c r="AP41" s="136"/>
      <c r="AQ41" s="129"/>
      <c r="AR41" s="205"/>
      <c r="AS41" s="134"/>
      <c r="AT41" s="140"/>
      <c r="AU41" s="138"/>
      <c r="AV41" s="122"/>
      <c r="AW41" s="134"/>
      <c r="AX41" s="136"/>
      <c r="AY41" s="344">
        <v>4</v>
      </c>
      <c r="AZ41" s="140"/>
      <c r="BA41" s="197"/>
    </row>
    <row r="42" spans="1:57" s="154" customFormat="1" ht="51" customHeight="1" x14ac:dyDescent="0.3">
      <c r="A42" s="241" t="s">
        <v>156</v>
      </c>
      <c r="B42" s="324" t="s">
        <v>289</v>
      </c>
      <c r="C42" s="161" t="s">
        <v>275</v>
      </c>
      <c r="D42" s="139">
        <v>5</v>
      </c>
      <c r="E42" s="136">
        <f t="shared" si="6"/>
        <v>150</v>
      </c>
      <c r="F42" s="136">
        <v>18</v>
      </c>
      <c r="G42" s="137">
        <v>8</v>
      </c>
      <c r="H42" s="136">
        <v>4</v>
      </c>
      <c r="I42" s="137">
        <v>6</v>
      </c>
      <c r="J42" s="136">
        <f t="shared" si="7"/>
        <v>132</v>
      </c>
      <c r="K42" s="204"/>
      <c r="L42" s="205"/>
      <c r="M42" s="203"/>
      <c r="N42" s="140"/>
      <c r="O42" s="129"/>
      <c r="P42" s="205"/>
      <c r="Q42" s="134"/>
      <c r="R42" s="301"/>
      <c r="S42" s="138"/>
      <c r="T42" s="205"/>
      <c r="U42" s="134"/>
      <c r="V42" s="140"/>
      <c r="W42" s="138"/>
      <c r="X42" s="205"/>
      <c r="Y42" s="134"/>
      <c r="Z42" s="140"/>
      <c r="AA42" s="138">
        <v>8</v>
      </c>
      <c r="AB42" s="205">
        <v>4</v>
      </c>
      <c r="AC42" s="134">
        <v>6</v>
      </c>
      <c r="AD42" s="140">
        <v>5</v>
      </c>
      <c r="AE42" s="129"/>
      <c r="AF42" s="205"/>
      <c r="AG42" s="130"/>
      <c r="AH42" s="140"/>
      <c r="AI42" s="129"/>
      <c r="AJ42" s="205"/>
      <c r="AK42" s="134"/>
      <c r="AL42" s="140"/>
      <c r="AM42" s="138"/>
      <c r="AN42" s="122"/>
      <c r="AO42" s="134"/>
      <c r="AP42" s="136"/>
      <c r="AQ42" s="129"/>
      <c r="AR42" s="205"/>
      <c r="AS42" s="134"/>
      <c r="AT42" s="140"/>
      <c r="AU42" s="138"/>
      <c r="AV42" s="122"/>
      <c r="AW42" s="134"/>
      <c r="AX42" s="136"/>
      <c r="AY42" s="344">
        <v>5</v>
      </c>
      <c r="AZ42" s="140"/>
      <c r="BA42" s="197"/>
    </row>
    <row r="43" spans="1:57" s="154" customFormat="1" ht="51" customHeight="1" x14ac:dyDescent="0.3">
      <c r="A43" s="241" t="s">
        <v>157</v>
      </c>
      <c r="B43" s="323" t="s">
        <v>290</v>
      </c>
      <c r="C43" s="161" t="s">
        <v>291</v>
      </c>
      <c r="D43" s="139">
        <v>5</v>
      </c>
      <c r="E43" s="136">
        <f t="shared" si="6"/>
        <v>150</v>
      </c>
      <c r="F43" s="136">
        <v>18</v>
      </c>
      <c r="G43" s="137">
        <v>8</v>
      </c>
      <c r="H43" s="136">
        <v>6</v>
      </c>
      <c r="I43" s="137">
        <v>4</v>
      </c>
      <c r="J43" s="136">
        <f t="shared" si="7"/>
        <v>132</v>
      </c>
      <c r="K43" s="204"/>
      <c r="L43" s="205"/>
      <c r="M43" s="203"/>
      <c r="N43" s="140"/>
      <c r="O43" s="129"/>
      <c r="P43" s="205"/>
      <c r="Q43" s="134"/>
      <c r="R43" s="301"/>
      <c r="S43" s="138"/>
      <c r="T43" s="205"/>
      <c r="U43" s="134"/>
      <c r="V43" s="140"/>
      <c r="W43" s="138"/>
      <c r="X43" s="205"/>
      <c r="Y43" s="134"/>
      <c r="Z43" s="140"/>
      <c r="AA43" s="138">
        <v>8</v>
      </c>
      <c r="AB43" s="205">
        <v>6</v>
      </c>
      <c r="AC43" s="134">
        <v>4</v>
      </c>
      <c r="AD43" s="140">
        <v>5</v>
      </c>
      <c r="AE43" s="129"/>
      <c r="AF43" s="205"/>
      <c r="AG43" s="130"/>
      <c r="AH43" s="140"/>
      <c r="AI43" s="129"/>
      <c r="AJ43" s="205"/>
      <c r="AK43" s="134"/>
      <c r="AL43" s="140"/>
      <c r="AM43" s="138"/>
      <c r="AN43" s="122"/>
      <c r="AO43" s="134"/>
      <c r="AP43" s="136"/>
      <c r="AQ43" s="129"/>
      <c r="AR43" s="205"/>
      <c r="AS43" s="134"/>
      <c r="AT43" s="140"/>
      <c r="AU43" s="138"/>
      <c r="AV43" s="122"/>
      <c r="AW43" s="134"/>
      <c r="AX43" s="136"/>
      <c r="AY43" s="344">
        <v>5</v>
      </c>
      <c r="AZ43" s="140"/>
      <c r="BA43" s="197"/>
    </row>
    <row r="44" spans="1:57" s="154" customFormat="1" ht="51" customHeight="1" x14ac:dyDescent="0.3">
      <c r="A44" s="241" t="s">
        <v>158</v>
      </c>
      <c r="B44" s="323" t="s">
        <v>292</v>
      </c>
      <c r="C44" s="161" t="s">
        <v>284</v>
      </c>
      <c r="D44" s="139">
        <v>5</v>
      </c>
      <c r="E44" s="136">
        <f t="shared" si="6"/>
        <v>150</v>
      </c>
      <c r="F44" s="136">
        <v>18</v>
      </c>
      <c r="G44" s="137">
        <v>8</v>
      </c>
      <c r="H44" s="136"/>
      <c r="I44" s="137">
        <v>10</v>
      </c>
      <c r="J44" s="136">
        <f t="shared" si="7"/>
        <v>132</v>
      </c>
      <c r="K44" s="204"/>
      <c r="L44" s="205"/>
      <c r="M44" s="203"/>
      <c r="N44" s="140"/>
      <c r="O44" s="129"/>
      <c r="P44" s="205"/>
      <c r="Q44" s="134"/>
      <c r="R44" s="301"/>
      <c r="S44" s="138"/>
      <c r="T44" s="205"/>
      <c r="U44" s="134"/>
      <c r="V44" s="140"/>
      <c r="W44" s="138"/>
      <c r="X44" s="205"/>
      <c r="Y44" s="134"/>
      <c r="Z44" s="140"/>
      <c r="AA44" s="138"/>
      <c r="AB44" s="205"/>
      <c r="AC44" s="134"/>
      <c r="AD44" s="140"/>
      <c r="AE44" s="129">
        <v>8</v>
      </c>
      <c r="AF44" s="205"/>
      <c r="AG44" s="130">
        <v>10</v>
      </c>
      <c r="AH44" s="140">
        <v>5</v>
      </c>
      <c r="AI44" s="129"/>
      <c r="AJ44" s="205"/>
      <c r="AK44" s="134"/>
      <c r="AL44" s="140"/>
      <c r="AM44" s="138"/>
      <c r="AN44" s="122"/>
      <c r="AO44" s="134"/>
      <c r="AP44" s="136"/>
      <c r="AQ44" s="129"/>
      <c r="AR44" s="205"/>
      <c r="AS44" s="134"/>
      <c r="AT44" s="140"/>
      <c r="AU44" s="138"/>
      <c r="AV44" s="122"/>
      <c r="AW44" s="134"/>
      <c r="AX44" s="136"/>
      <c r="AY44" s="344">
        <v>6</v>
      </c>
      <c r="AZ44" s="140"/>
      <c r="BA44" s="197"/>
    </row>
    <row r="45" spans="1:57" s="154" customFormat="1" ht="51" customHeight="1" x14ac:dyDescent="0.3">
      <c r="A45" s="241" t="s">
        <v>159</v>
      </c>
      <c r="B45" s="323" t="s">
        <v>293</v>
      </c>
      <c r="C45" s="161" t="s">
        <v>294</v>
      </c>
      <c r="D45" s="139">
        <v>5</v>
      </c>
      <c r="E45" s="136">
        <f t="shared" si="6"/>
        <v>150</v>
      </c>
      <c r="F45" s="136">
        <v>18</v>
      </c>
      <c r="G45" s="137">
        <v>8</v>
      </c>
      <c r="H45" s="136"/>
      <c r="I45" s="137">
        <v>10</v>
      </c>
      <c r="J45" s="136">
        <f t="shared" si="7"/>
        <v>132</v>
      </c>
      <c r="K45" s="204"/>
      <c r="L45" s="205"/>
      <c r="M45" s="203"/>
      <c r="N45" s="140"/>
      <c r="O45" s="129"/>
      <c r="P45" s="205"/>
      <c r="Q45" s="134"/>
      <c r="R45" s="301"/>
      <c r="S45" s="138"/>
      <c r="T45" s="205"/>
      <c r="U45" s="134"/>
      <c r="V45" s="140"/>
      <c r="W45" s="138"/>
      <c r="X45" s="205"/>
      <c r="Y45" s="134"/>
      <c r="Z45" s="140"/>
      <c r="AA45" s="138"/>
      <c r="AB45" s="205"/>
      <c r="AC45" s="134"/>
      <c r="AD45" s="140"/>
      <c r="AE45" s="129">
        <v>8</v>
      </c>
      <c r="AF45" s="205"/>
      <c r="AG45" s="130">
        <v>10</v>
      </c>
      <c r="AH45" s="140">
        <v>5</v>
      </c>
      <c r="AI45" s="129"/>
      <c r="AJ45" s="205"/>
      <c r="AK45" s="134"/>
      <c r="AL45" s="140"/>
      <c r="AM45" s="138"/>
      <c r="AN45" s="122"/>
      <c r="AO45" s="134"/>
      <c r="AP45" s="136"/>
      <c r="AQ45" s="129"/>
      <c r="AR45" s="205"/>
      <c r="AS45" s="134"/>
      <c r="AT45" s="140"/>
      <c r="AU45" s="138"/>
      <c r="AV45" s="122"/>
      <c r="AW45" s="134"/>
      <c r="AX45" s="136"/>
      <c r="AY45" s="344">
        <v>6</v>
      </c>
      <c r="AZ45" s="140"/>
      <c r="BA45" s="197"/>
    </row>
    <row r="46" spans="1:57" s="154" customFormat="1" ht="51" customHeight="1" x14ac:dyDescent="0.3">
      <c r="A46" s="241" t="s">
        <v>160</v>
      </c>
      <c r="B46" s="324" t="s">
        <v>295</v>
      </c>
      <c r="C46" s="161" t="s">
        <v>291</v>
      </c>
      <c r="D46" s="163">
        <v>5</v>
      </c>
      <c r="E46" s="136">
        <f t="shared" si="6"/>
        <v>150</v>
      </c>
      <c r="F46" s="136">
        <v>18</v>
      </c>
      <c r="G46" s="137">
        <v>8</v>
      </c>
      <c r="H46" s="136"/>
      <c r="I46" s="137">
        <v>10</v>
      </c>
      <c r="J46" s="136">
        <f t="shared" si="7"/>
        <v>132</v>
      </c>
      <c r="K46" s="204"/>
      <c r="L46" s="205"/>
      <c r="M46" s="203"/>
      <c r="N46" s="140"/>
      <c r="O46" s="129"/>
      <c r="P46" s="205"/>
      <c r="Q46" s="134"/>
      <c r="R46" s="301"/>
      <c r="S46" s="138"/>
      <c r="T46" s="205"/>
      <c r="U46" s="134"/>
      <c r="V46" s="140"/>
      <c r="W46" s="138"/>
      <c r="X46" s="205"/>
      <c r="Y46" s="134"/>
      <c r="Z46" s="140"/>
      <c r="AA46" s="138"/>
      <c r="AB46" s="205"/>
      <c r="AC46" s="134"/>
      <c r="AD46" s="140"/>
      <c r="AE46" s="129">
        <v>8</v>
      </c>
      <c r="AF46" s="205"/>
      <c r="AG46" s="130">
        <v>10</v>
      </c>
      <c r="AH46" s="140">
        <v>5</v>
      </c>
      <c r="AI46" s="129"/>
      <c r="AJ46" s="205"/>
      <c r="AK46" s="134"/>
      <c r="AL46" s="140"/>
      <c r="AM46" s="138"/>
      <c r="AN46" s="122"/>
      <c r="AO46" s="134"/>
      <c r="AP46" s="136"/>
      <c r="AQ46" s="129"/>
      <c r="AR46" s="205"/>
      <c r="AS46" s="134"/>
      <c r="AT46" s="140"/>
      <c r="AU46" s="138"/>
      <c r="AV46" s="122"/>
      <c r="AW46" s="134"/>
      <c r="AX46" s="136"/>
      <c r="AY46" s="344">
        <v>6</v>
      </c>
      <c r="AZ46" s="140"/>
      <c r="BA46" s="197"/>
    </row>
    <row r="47" spans="1:57" s="154" customFormat="1" ht="83.25" customHeight="1" x14ac:dyDescent="0.3">
      <c r="A47" s="241" t="s">
        <v>161</v>
      </c>
      <c r="B47" s="324" t="s">
        <v>296</v>
      </c>
      <c r="C47" s="161" t="s">
        <v>297</v>
      </c>
      <c r="D47" s="163">
        <v>5</v>
      </c>
      <c r="E47" s="136">
        <f t="shared" si="6"/>
        <v>150</v>
      </c>
      <c r="F47" s="136">
        <v>18</v>
      </c>
      <c r="G47" s="137">
        <v>8</v>
      </c>
      <c r="H47" s="136"/>
      <c r="I47" s="137">
        <v>10</v>
      </c>
      <c r="J47" s="136">
        <f t="shared" si="7"/>
        <v>132</v>
      </c>
      <c r="K47" s="204"/>
      <c r="L47" s="205"/>
      <c r="M47" s="203"/>
      <c r="N47" s="140"/>
      <c r="O47" s="129"/>
      <c r="P47" s="205"/>
      <c r="Q47" s="134"/>
      <c r="R47" s="301"/>
      <c r="S47" s="138"/>
      <c r="T47" s="205"/>
      <c r="U47" s="134"/>
      <c r="V47" s="140"/>
      <c r="W47" s="138"/>
      <c r="X47" s="205"/>
      <c r="Y47" s="134"/>
      <c r="Z47" s="140"/>
      <c r="AA47" s="138"/>
      <c r="AB47" s="205"/>
      <c r="AC47" s="134"/>
      <c r="AD47" s="140"/>
      <c r="AE47" s="129"/>
      <c r="AF47" s="205"/>
      <c r="AG47" s="130"/>
      <c r="AH47" s="140"/>
      <c r="AI47" s="129">
        <v>8</v>
      </c>
      <c r="AJ47" s="205"/>
      <c r="AK47" s="134">
        <v>10</v>
      </c>
      <c r="AL47" s="140">
        <v>5</v>
      </c>
      <c r="AM47" s="138"/>
      <c r="AN47" s="122"/>
      <c r="AO47" s="134"/>
      <c r="AP47" s="136"/>
      <c r="AQ47" s="129"/>
      <c r="AR47" s="205"/>
      <c r="AS47" s="134"/>
      <c r="AT47" s="140"/>
      <c r="AU47" s="138"/>
      <c r="AV47" s="122"/>
      <c r="AW47" s="134"/>
      <c r="AX47" s="136"/>
      <c r="AY47" s="344">
        <v>7</v>
      </c>
      <c r="AZ47" s="140"/>
      <c r="BA47" s="197"/>
    </row>
    <row r="48" spans="1:57" s="154" customFormat="1" ht="66" customHeight="1" x14ac:dyDescent="0.3">
      <c r="A48" s="241" t="s">
        <v>162</v>
      </c>
      <c r="B48" s="324" t="s">
        <v>298</v>
      </c>
      <c r="C48" s="161" t="s">
        <v>299</v>
      </c>
      <c r="D48" s="163">
        <v>5</v>
      </c>
      <c r="E48" s="136">
        <f t="shared" si="6"/>
        <v>150</v>
      </c>
      <c r="F48" s="136">
        <v>18</v>
      </c>
      <c r="G48" s="137">
        <v>8</v>
      </c>
      <c r="H48" s="136"/>
      <c r="I48" s="137">
        <v>10</v>
      </c>
      <c r="J48" s="136">
        <f t="shared" si="7"/>
        <v>132</v>
      </c>
      <c r="K48" s="204"/>
      <c r="L48" s="205"/>
      <c r="M48" s="203"/>
      <c r="N48" s="140"/>
      <c r="O48" s="129"/>
      <c r="P48" s="205"/>
      <c r="Q48" s="134"/>
      <c r="R48" s="301"/>
      <c r="S48" s="138"/>
      <c r="T48" s="205"/>
      <c r="U48" s="134"/>
      <c r="V48" s="140"/>
      <c r="W48" s="138"/>
      <c r="X48" s="205"/>
      <c r="Y48" s="134"/>
      <c r="Z48" s="140"/>
      <c r="AA48" s="138"/>
      <c r="AB48" s="205"/>
      <c r="AC48" s="134"/>
      <c r="AD48" s="140"/>
      <c r="AE48" s="129"/>
      <c r="AF48" s="205"/>
      <c r="AG48" s="130"/>
      <c r="AH48" s="140"/>
      <c r="AI48" s="129">
        <v>8</v>
      </c>
      <c r="AJ48" s="205"/>
      <c r="AK48" s="130">
        <v>10</v>
      </c>
      <c r="AL48" s="140">
        <v>5</v>
      </c>
      <c r="AM48" s="138"/>
      <c r="AN48" s="122"/>
      <c r="AO48" s="134"/>
      <c r="AP48" s="136"/>
      <c r="AQ48" s="129"/>
      <c r="AR48" s="205"/>
      <c r="AS48" s="130"/>
      <c r="AT48" s="140"/>
      <c r="AU48" s="138"/>
      <c r="AV48" s="122"/>
      <c r="AW48" s="134"/>
      <c r="AX48" s="136"/>
      <c r="AY48" s="344">
        <v>7</v>
      </c>
      <c r="AZ48" s="140"/>
      <c r="BA48" s="197"/>
    </row>
    <row r="49" spans="1:53" s="154" customFormat="1" ht="65.25" customHeight="1" x14ac:dyDescent="0.3">
      <c r="A49" s="241" t="s">
        <v>163</v>
      </c>
      <c r="B49" s="324" t="s">
        <v>300</v>
      </c>
      <c r="C49" s="161" t="s">
        <v>301</v>
      </c>
      <c r="D49" s="163">
        <v>5</v>
      </c>
      <c r="E49" s="136">
        <f t="shared" si="6"/>
        <v>150</v>
      </c>
      <c r="F49" s="136">
        <v>18</v>
      </c>
      <c r="G49" s="137">
        <v>8</v>
      </c>
      <c r="H49" s="136">
        <v>6</v>
      </c>
      <c r="I49" s="137">
        <v>4</v>
      </c>
      <c r="J49" s="136">
        <f t="shared" si="7"/>
        <v>132</v>
      </c>
      <c r="K49" s="204"/>
      <c r="L49" s="205"/>
      <c r="M49" s="203"/>
      <c r="N49" s="140"/>
      <c r="O49" s="129"/>
      <c r="P49" s="205"/>
      <c r="Q49" s="134"/>
      <c r="R49" s="301"/>
      <c r="S49" s="138"/>
      <c r="T49" s="205"/>
      <c r="U49" s="134"/>
      <c r="V49" s="140"/>
      <c r="W49" s="138"/>
      <c r="X49" s="205"/>
      <c r="Y49" s="134"/>
      <c r="Z49" s="140"/>
      <c r="AA49" s="138"/>
      <c r="AB49" s="205"/>
      <c r="AC49" s="134"/>
      <c r="AD49" s="140"/>
      <c r="AE49" s="129"/>
      <c r="AF49" s="205"/>
      <c r="AG49" s="130"/>
      <c r="AH49" s="140"/>
      <c r="AI49" s="129">
        <v>8</v>
      </c>
      <c r="AJ49" s="205">
        <v>6</v>
      </c>
      <c r="AK49" s="134">
        <v>4</v>
      </c>
      <c r="AL49" s="140">
        <v>5</v>
      </c>
      <c r="AM49" s="138"/>
      <c r="AN49" s="122"/>
      <c r="AO49" s="134"/>
      <c r="AP49" s="136"/>
      <c r="AQ49" s="129"/>
      <c r="AR49" s="205"/>
      <c r="AS49" s="134"/>
      <c r="AT49" s="140"/>
      <c r="AU49" s="138"/>
      <c r="AV49" s="122"/>
      <c r="AW49" s="134"/>
      <c r="AX49" s="136"/>
      <c r="AY49" s="344">
        <v>7</v>
      </c>
      <c r="AZ49" s="140"/>
      <c r="BA49" s="197"/>
    </row>
    <row r="50" spans="1:53" s="154" customFormat="1" ht="63.75" customHeight="1" x14ac:dyDescent="0.3">
      <c r="A50" s="241" t="s">
        <v>164</v>
      </c>
      <c r="B50" s="325" t="s">
        <v>302</v>
      </c>
      <c r="C50" s="161" t="s">
        <v>303</v>
      </c>
      <c r="D50" s="163">
        <v>5</v>
      </c>
      <c r="E50" s="136">
        <f t="shared" si="6"/>
        <v>150</v>
      </c>
      <c r="F50" s="136">
        <v>18</v>
      </c>
      <c r="G50" s="137">
        <v>8</v>
      </c>
      <c r="H50" s="136">
        <v>6</v>
      </c>
      <c r="I50" s="137">
        <v>4</v>
      </c>
      <c r="J50" s="136">
        <f t="shared" si="7"/>
        <v>132</v>
      </c>
      <c r="K50" s="204"/>
      <c r="L50" s="205"/>
      <c r="M50" s="203"/>
      <c r="N50" s="140"/>
      <c r="O50" s="129"/>
      <c r="P50" s="205"/>
      <c r="Q50" s="134"/>
      <c r="R50" s="301"/>
      <c r="S50" s="138"/>
      <c r="T50" s="205"/>
      <c r="U50" s="134"/>
      <c r="V50" s="140"/>
      <c r="W50" s="138"/>
      <c r="X50" s="205"/>
      <c r="Y50" s="134"/>
      <c r="Z50" s="140"/>
      <c r="AA50" s="138"/>
      <c r="AB50" s="205"/>
      <c r="AC50" s="134"/>
      <c r="AD50" s="140"/>
      <c r="AE50" s="129"/>
      <c r="AF50" s="205"/>
      <c r="AG50" s="130"/>
      <c r="AH50" s="140"/>
      <c r="AI50" s="129"/>
      <c r="AJ50" s="205"/>
      <c r="AK50" s="134"/>
      <c r="AL50" s="140"/>
      <c r="AM50" s="138">
        <v>8</v>
      </c>
      <c r="AN50" s="122">
        <v>6</v>
      </c>
      <c r="AO50" s="134">
        <v>4</v>
      </c>
      <c r="AP50" s="140">
        <v>5</v>
      </c>
      <c r="AQ50" s="129"/>
      <c r="AR50" s="205"/>
      <c r="AS50" s="134"/>
      <c r="AT50" s="140"/>
      <c r="AU50" s="138"/>
      <c r="AV50" s="122"/>
      <c r="AW50" s="134"/>
      <c r="AX50" s="136"/>
      <c r="AY50" s="344">
        <v>8</v>
      </c>
      <c r="AZ50" s="140"/>
      <c r="BA50" s="197"/>
    </row>
    <row r="51" spans="1:53" s="154" customFormat="1" ht="67.5" customHeight="1" x14ac:dyDescent="0.3">
      <c r="A51" s="241" t="s">
        <v>165</v>
      </c>
      <c r="B51" s="324" t="s">
        <v>304</v>
      </c>
      <c r="C51" s="161" t="s">
        <v>297</v>
      </c>
      <c r="D51" s="163">
        <v>5</v>
      </c>
      <c r="E51" s="136">
        <f t="shared" si="6"/>
        <v>150</v>
      </c>
      <c r="F51" s="136">
        <v>18</v>
      </c>
      <c r="G51" s="137">
        <v>8</v>
      </c>
      <c r="H51" s="136"/>
      <c r="I51" s="137">
        <v>10</v>
      </c>
      <c r="J51" s="136">
        <f t="shared" si="7"/>
        <v>132</v>
      </c>
      <c r="K51" s="204"/>
      <c r="L51" s="205"/>
      <c r="M51" s="203"/>
      <c r="N51" s="140"/>
      <c r="O51" s="129"/>
      <c r="P51" s="205"/>
      <c r="Q51" s="134"/>
      <c r="R51" s="301"/>
      <c r="S51" s="138"/>
      <c r="T51" s="205"/>
      <c r="U51" s="134"/>
      <c r="V51" s="140"/>
      <c r="W51" s="138"/>
      <c r="X51" s="205"/>
      <c r="Y51" s="134"/>
      <c r="Z51" s="140"/>
      <c r="AA51" s="138"/>
      <c r="AB51" s="205"/>
      <c r="AC51" s="134"/>
      <c r="AD51" s="140"/>
      <c r="AE51" s="129"/>
      <c r="AF51" s="205"/>
      <c r="AG51" s="130"/>
      <c r="AH51" s="140"/>
      <c r="AI51" s="129"/>
      <c r="AJ51" s="205"/>
      <c r="AK51" s="134"/>
      <c r="AL51" s="140"/>
      <c r="AM51" s="138">
        <v>8</v>
      </c>
      <c r="AN51" s="122"/>
      <c r="AO51" s="134">
        <v>10</v>
      </c>
      <c r="AP51" s="140">
        <v>5</v>
      </c>
      <c r="AQ51" s="129"/>
      <c r="AR51" s="205"/>
      <c r="AS51" s="134"/>
      <c r="AT51" s="140"/>
      <c r="AU51" s="138"/>
      <c r="AV51" s="122"/>
      <c r="AW51" s="134"/>
      <c r="AX51" s="136"/>
      <c r="AY51" s="344">
        <v>8</v>
      </c>
      <c r="AZ51" s="140"/>
      <c r="BA51" s="197"/>
    </row>
    <row r="52" spans="1:53" s="154" customFormat="1" ht="56.25" customHeight="1" thickBot="1" x14ac:dyDescent="0.35">
      <c r="A52" s="241" t="s">
        <v>166</v>
      </c>
      <c r="B52" s="324" t="s">
        <v>305</v>
      </c>
      <c r="C52" s="161" t="s">
        <v>291</v>
      </c>
      <c r="D52" s="163">
        <v>5</v>
      </c>
      <c r="E52" s="136">
        <f t="shared" si="6"/>
        <v>150</v>
      </c>
      <c r="F52" s="136">
        <v>18</v>
      </c>
      <c r="G52" s="137">
        <v>8</v>
      </c>
      <c r="H52" s="136"/>
      <c r="I52" s="137">
        <v>10</v>
      </c>
      <c r="J52" s="136">
        <f t="shared" si="7"/>
        <v>132</v>
      </c>
      <c r="K52" s="204"/>
      <c r="L52" s="205"/>
      <c r="M52" s="203"/>
      <c r="N52" s="140"/>
      <c r="O52" s="129"/>
      <c r="P52" s="205"/>
      <c r="Q52" s="134"/>
      <c r="R52" s="301"/>
      <c r="S52" s="138"/>
      <c r="T52" s="205"/>
      <c r="U52" s="134"/>
      <c r="V52" s="140"/>
      <c r="W52" s="138"/>
      <c r="X52" s="205"/>
      <c r="Y52" s="134"/>
      <c r="Z52" s="140"/>
      <c r="AA52" s="138"/>
      <c r="AB52" s="205"/>
      <c r="AC52" s="134"/>
      <c r="AD52" s="342"/>
      <c r="AE52" s="129"/>
      <c r="AF52" s="205"/>
      <c r="AG52" s="130"/>
      <c r="AH52" s="342"/>
      <c r="AI52" s="129"/>
      <c r="AJ52" s="205"/>
      <c r="AK52" s="134"/>
      <c r="AL52" s="342"/>
      <c r="AM52" s="138">
        <v>8</v>
      </c>
      <c r="AN52" s="122"/>
      <c r="AO52" s="134">
        <v>10</v>
      </c>
      <c r="AP52" s="342">
        <v>5</v>
      </c>
      <c r="AQ52" s="129"/>
      <c r="AR52" s="205"/>
      <c r="AS52" s="134"/>
      <c r="AT52" s="342"/>
      <c r="AU52" s="138"/>
      <c r="AV52" s="122"/>
      <c r="AW52" s="134"/>
      <c r="AX52" s="343"/>
      <c r="AY52" s="345">
        <v>8</v>
      </c>
      <c r="AZ52" s="342"/>
      <c r="BA52" s="197"/>
    </row>
    <row r="53" spans="1:53" s="154" customFormat="1" ht="33" customHeight="1" thickBot="1" x14ac:dyDescent="0.35">
      <c r="A53" s="326"/>
      <c r="B53" s="312" t="s">
        <v>178</v>
      </c>
      <c r="C53" s="151"/>
      <c r="D53" s="153">
        <f>SUM(D54:D69)</f>
        <v>40</v>
      </c>
      <c r="E53" s="106">
        <f>SUM(E54:E65)</f>
        <v>900</v>
      </c>
      <c r="F53" s="106"/>
      <c r="G53" s="228"/>
      <c r="H53" s="106"/>
      <c r="I53" s="228"/>
      <c r="J53" s="106"/>
      <c r="K53" s="378">
        <f>SUM(K54:M65)</f>
        <v>0</v>
      </c>
      <c r="L53" s="379"/>
      <c r="M53" s="380"/>
      <c r="N53" s="152">
        <f>SUM(N54:N65)</f>
        <v>0</v>
      </c>
      <c r="O53" s="378">
        <f>SUM(O54:Q65)</f>
        <v>0</v>
      </c>
      <c r="P53" s="379"/>
      <c r="Q53" s="380"/>
      <c r="R53" s="293">
        <f>SUM(R54:R65)</f>
        <v>0</v>
      </c>
      <c r="S53" s="381">
        <f>SUM(S54:U65)</f>
        <v>0</v>
      </c>
      <c r="T53" s="382"/>
      <c r="U53" s="383"/>
      <c r="V53" s="152">
        <f>SUM(V54:V65)</f>
        <v>0</v>
      </c>
      <c r="W53" s="381">
        <f>SUM(W54:Y65)</f>
        <v>0</v>
      </c>
      <c r="X53" s="382"/>
      <c r="Y53" s="383"/>
      <c r="Z53" s="152">
        <f>SUM(Z54:Z65)</f>
        <v>0</v>
      </c>
      <c r="AA53" s="381">
        <f>SUM(AA54:AC65)</f>
        <v>18</v>
      </c>
      <c r="AB53" s="382"/>
      <c r="AC53" s="383"/>
      <c r="AD53" s="152">
        <f>SUM(AD54:AD65)</f>
        <v>5</v>
      </c>
      <c r="AE53" s="378">
        <f>SUM(AE54:AG65)</f>
        <v>18</v>
      </c>
      <c r="AF53" s="379"/>
      <c r="AG53" s="380"/>
      <c r="AH53" s="152">
        <f>SUM(AH54:AH65)</f>
        <v>5</v>
      </c>
      <c r="AI53" s="378">
        <f>SUM(AI54:AK65)</f>
        <v>36</v>
      </c>
      <c r="AJ53" s="379"/>
      <c r="AK53" s="380"/>
      <c r="AL53" s="152">
        <f>SUM(AL54:AL65)</f>
        <v>10</v>
      </c>
      <c r="AM53" s="381">
        <f>SUM(AM54:AO65)</f>
        <v>36</v>
      </c>
      <c r="AN53" s="382"/>
      <c r="AO53" s="383"/>
      <c r="AP53" s="106">
        <f>SUM(AP54:AP65)</f>
        <v>10</v>
      </c>
      <c r="AQ53" s="378">
        <f>SUM(AQ54:AS65)</f>
        <v>0</v>
      </c>
      <c r="AR53" s="379"/>
      <c r="AS53" s="380"/>
      <c r="AT53" s="152">
        <f>SUM(AT54:AT69)</f>
        <v>10</v>
      </c>
      <c r="AU53" s="381">
        <f>SUM(AU54:AW65)</f>
        <v>0</v>
      </c>
      <c r="AV53" s="382"/>
      <c r="AW53" s="383"/>
      <c r="AX53" s="106">
        <f>SUM(AX54:AX65)</f>
        <v>0</v>
      </c>
      <c r="AY53" s="152"/>
      <c r="AZ53" s="153"/>
      <c r="BA53" s="106"/>
    </row>
    <row r="54" spans="1:53" s="154" customFormat="1" ht="64.5" customHeight="1" x14ac:dyDescent="0.3">
      <c r="A54" s="242" t="s">
        <v>134</v>
      </c>
      <c r="B54" s="212" t="s">
        <v>331</v>
      </c>
      <c r="C54" s="465" t="s">
        <v>291</v>
      </c>
      <c r="D54" s="469">
        <v>5</v>
      </c>
      <c r="E54" s="467">
        <f>D54*30</f>
        <v>150</v>
      </c>
      <c r="F54" s="467">
        <v>18</v>
      </c>
      <c r="G54" s="501">
        <v>2</v>
      </c>
      <c r="H54" s="467"/>
      <c r="I54" s="501">
        <v>16</v>
      </c>
      <c r="J54" s="467">
        <f>E54-F54</f>
        <v>132</v>
      </c>
      <c r="K54" s="473"/>
      <c r="L54" s="475"/>
      <c r="M54" s="471"/>
      <c r="N54" s="483"/>
      <c r="O54" s="473"/>
      <c r="P54" s="475"/>
      <c r="Q54" s="471"/>
      <c r="R54" s="492"/>
      <c r="S54" s="506"/>
      <c r="T54" s="503"/>
      <c r="U54" s="504"/>
      <c r="V54" s="551"/>
      <c r="W54" s="506"/>
      <c r="X54" s="503"/>
      <c r="Y54" s="504"/>
      <c r="Z54" s="552"/>
      <c r="AA54" s="502">
        <v>2</v>
      </c>
      <c r="AB54" s="503"/>
      <c r="AC54" s="554">
        <v>16</v>
      </c>
      <c r="AD54" s="505">
        <v>5</v>
      </c>
      <c r="AE54" s="502"/>
      <c r="AF54" s="503"/>
      <c r="AG54" s="554"/>
      <c r="AH54" s="505"/>
      <c r="AI54" s="502"/>
      <c r="AJ54" s="503"/>
      <c r="AK54" s="504"/>
      <c r="AL54" s="505"/>
      <c r="AM54" s="506"/>
      <c r="AN54" s="507"/>
      <c r="AO54" s="504"/>
      <c r="AP54" s="555"/>
      <c r="AQ54" s="502"/>
      <c r="AR54" s="503"/>
      <c r="AS54" s="504"/>
      <c r="AT54" s="505"/>
      <c r="AU54" s="506"/>
      <c r="AV54" s="507"/>
      <c r="AW54" s="504"/>
      <c r="AX54" s="555"/>
      <c r="AY54" s="505">
        <v>5</v>
      </c>
      <c r="AZ54" s="505"/>
      <c r="BA54" s="555"/>
    </row>
    <row r="55" spans="1:53" s="154" customFormat="1" ht="81.75" customHeight="1" x14ac:dyDescent="0.3">
      <c r="A55" s="241" t="s">
        <v>145</v>
      </c>
      <c r="B55" s="327" t="s">
        <v>332</v>
      </c>
      <c r="C55" s="466"/>
      <c r="D55" s="487"/>
      <c r="E55" s="486"/>
      <c r="F55" s="486"/>
      <c r="G55" s="543"/>
      <c r="H55" s="486"/>
      <c r="I55" s="543"/>
      <c r="J55" s="486"/>
      <c r="K55" s="495"/>
      <c r="L55" s="496"/>
      <c r="M55" s="485"/>
      <c r="N55" s="499"/>
      <c r="O55" s="495"/>
      <c r="P55" s="496"/>
      <c r="Q55" s="485"/>
      <c r="R55" s="500"/>
      <c r="S55" s="497"/>
      <c r="T55" s="496"/>
      <c r="U55" s="485"/>
      <c r="V55" s="499"/>
      <c r="W55" s="497"/>
      <c r="X55" s="496"/>
      <c r="Y55" s="485"/>
      <c r="Z55" s="553"/>
      <c r="AA55" s="495"/>
      <c r="AB55" s="496"/>
      <c r="AC55" s="498"/>
      <c r="AD55" s="487"/>
      <c r="AE55" s="495"/>
      <c r="AF55" s="496"/>
      <c r="AG55" s="498"/>
      <c r="AH55" s="487"/>
      <c r="AI55" s="495"/>
      <c r="AJ55" s="496"/>
      <c r="AK55" s="485"/>
      <c r="AL55" s="487"/>
      <c r="AM55" s="497"/>
      <c r="AN55" s="494"/>
      <c r="AO55" s="485"/>
      <c r="AP55" s="486"/>
      <c r="AQ55" s="495"/>
      <c r="AR55" s="496"/>
      <c r="AS55" s="485"/>
      <c r="AT55" s="487"/>
      <c r="AU55" s="497"/>
      <c r="AV55" s="494"/>
      <c r="AW55" s="485"/>
      <c r="AX55" s="486"/>
      <c r="AY55" s="487"/>
      <c r="AZ55" s="487"/>
      <c r="BA55" s="486"/>
    </row>
    <row r="56" spans="1:53" s="154" customFormat="1" ht="91.5" customHeight="1" x14ac:dyDescent="0.3">
      <c r="A56" s="241" t="s">
        <v>146</v>
      </c>
      <c r="B56" s="327" t="s">
        <v>333</v>
      </c>
      <c r="C56" s="463" t="s">
        <v>291</v>
      </c>
      <c r="D56" s="488">
        <v>5</v>
      </c>
      <c r="E56" s="489">
        <f t="shared" ref="E56" si="8">D56*30</f>
        <v>150</v>
      </c>
      <c r="F56" s="489">
        <v>18</v>
      </c>
      <c r="G56" s="490">
        <v>8</v>
      </c>
      <c r="H56" s="489"/>
      <c r="I56" s="490">
        <v>10</v>
      </c>
      <c r="J56" s="489">
        <f t="shared" ref="J56" si="9">E56-F56</f>
        <v>132</v>
      </c>
      <c r="K56" s="473"/>
      <c r="L56" s="475"/>
      <c r="M56" s="471"/>
      <c r="N56" s="483"/>
      <c r="O56" s="473"/>
      <c r="P56" s="475"/>
      <c r="Q56" s="471"/>
      <c r="R56" s="492"/>
      <c r="S56" s="477"/>
      <c r="T56" s="475"/>
      <c r="U56" s="471"/>
      <c r="V56" s="483"/>
      <c r="W56" s="477"/>
      <c r="X56" s="475"/>
      <c r="Y56" s="471"/>
      <c r="Z56" s="483"/>
      <c r="AA56" s="477"/>
      <c r="AB56" s="475"/>
      <c r="AC56" s="471"/>
      <c r="AD56" s="469"/>
      <c r="AE56" s="473">
        <v>8</v>
      </c>
      <c r="AF56" s="475"/>
      <c r="AG56" s="481">
        <v>10</v>
      </c>
      <c r="AH56" s="469">
        <v>5</v>
      </c>
      <c r="AI56" s="473"/>
      <c r="AJ56" s="475"/>
      <c r="AK56" s="471"/>
      <c r="AL56" s="469"/>
      <c r="AM56" s="477"/>
      <c r="AN56" s="479"/>
      <c r="AO56" s="471"/>
      <c r="AP56" s="467"/>
      <c r="AQ56" s="473"/>
      <c r="AR56" s="475"/>
      <c r="AS56" s="471"/>
      <c r="AT56" s="469"/>
      <c r="AU56" s="477"/>
      <c r="AV56" s="479"/>
      <c r="AW56" s="471"/>
      <c r="AX56" s="467"/>
      <c r="AY56" s="469">
        <v>6</v>
      </c>
      <c r="AZ56" s="469"/>
      <c r="BA56" s="467">
        <v>6</v>
      </c>
    </row>
    <row r="57" spans="1:53" s="154" customFormat="1" ht="88.5" customHeight="1" x14ac:dyDescent="0.3">
      <c r="A57" s="241" t="s">
        <v>147</v>
      </c>
      <c r="B57" s="327" t="s">
        <v>334</v>
      </c>
      <c r="C57" s="466"/>
      <c r="D57" s="487"/>
      <c r="E57" s="486"/>
      <c r="F57" s="486"/>
      <c r="G57" s="543"/>
      <c r="H57" s="486"/>
      <c r="I57" s="543"/>
      <c r="J57" s="486"/>
      <c r="K57" s="495"/>
      <c r="L57" s="496"/>
      <c r="M57" s="485"/>
      <c r="N57" s="499"/>
      <c r="O57" s="495"/>
      <c r="P57" s="496"/>
      <c r="Q57" s="485"/>
      <c r="R57" s="500"/>
      <c r="S57" s="497"/>
      <c r="T57" s="496"/>
      <c r="U57" s="485"/>
      <c r="V57" s="499"/>
      <c r="W57" s="497"/>
      <c r="X57" s="496"/>
      <c r="Y57" s="485"/>
      <c r="Z57" s="499"/>
      <c r="AA57" s="497"/>
      <c r="AB57" s="496"/>
      <c r="AC57" s="485"/>
      <c r="AD57" s="487"/>
      <c r="AE57" s="495"/>
      <c r="AF57" s="496"/>
      <c r="AG57" s="498"/>
      <c r="AH57" s="487"/>
      <c r="AI57" s="495"/>
      <c r="AJ57" s="496"/>
      <c r="AK57" s="485"/>
      <c r="AL57" s="487"/>
      <c r="AM57" s="497"/>
      <c r="AN57" s="494"/>
      <c r="AO57" s="485"/>
      <c r="AP57" s="486"/>
      <c r="AQ57" s="495"/>
      <c r="AR57" s="496"/>
      <c r="AS57" s="485"/>
      <c r="AT57" s="487"/>
      <c r="AU57" s="497"/>
      <c r="AV57" s="494"/>
      <c r="AW57" s="485"/>
      <c r="AX57" s="486"/>
      <c r="AY57" s="487"/>
      <c r="AZ57" s="487"/>
      <c r="BA57" s="486"/>
    </row>
    <row r="58" spans="1:53" s="154" customFormat="1" ht="54.75" customHeight="1" x14ac:dyDescent="0.3">
      <c r="A58" s="241" t="s">
        <v>148</v>
      </c>
      <c r="B58" s="327" t="s">
        <v>400</v>
      </c>
      <c r="C58" s="463" t="s">
        <v>291</v>
      </c>
      <c r="D58" s="488">
        <v>5</v>
      </c>
      <c r="E58" s="489">
        <f t="shared" ref="E58" si="10">D58*30</f>
        <v>150</v>
      </c>
      <c r="F58" s="489">
        <v>18</v>
      </c>
      <c r="G58" s="490">
        <v>8</v>
      </c>
      <c r="H58" s="489">
        <v>4</v>
      </c>
      <c r="I58" s="490">
        <v>6</v>
      </c>
      <c r="J58" s="489">
        <f t="shared" ref="J58" si="11">E58-F58</f>
        <v>132</v>
      </c>
      <c r="K58" s="473"/>
      <c r="L58" s="475"/>
      <c r="M58" s="471"/>
      <c r="N58" s="483"/>
      <c r="O58" s="473"/>
      <c r="P58" s="475"/>
      <c r="Q58" s="471"/>
      <c r="R58" s="492"/>
      <c r="S58" s="477"/>
      <c r="T58" s="475"/>
      <c r="U58" s="471"/>
      <c r="V58" s="483"/>
      <c r="W58" s="477"/>
      <c r="X58" s="475"/>
      <c r="Y58" s="471"/>
      <c r="Z58" s="483"/>
      <c r="AA58" s="477"/>
      <c r="AB58" s="475"/>
      <c r="AC58" s="471"/>
      <c r="AD58" s="469"/>
      <c r="AE58" s="473"/>
      <c r="AF58" s="475"/>
      <c r="AG58" s="481"/>
      <c r="AH58" s="469"/>
      <c r="AI58" s="473">
        <v>8</v>
      </c>
      <c r="AJ58" s="475">
        <v>4</v>
      </c>
      <c r="AK58" s="471">
        <v>6</v>
      </c>
      <c r="AL58" s="469">
        <v>5</v>
      </c>
      <c r="AM58" s="477"/>
      <c r="AN58" s="479"/>
      <c r="AO58" s="471"/>
      <c r="AP58" s="467"/>
      <c r="AQ58" s="473"/>
      <c r="AR58" s="475"/>
      <c r="AS58" s="471"/>
      <c r="AT58" s="469"/>
      <c r="AU58" s="477"/>
      <c r="AV58" s="479"/>
      <c r="AW58" s="471"/>
      <c r="AX58" s="467"/>
      <c r="AY58" s="469">
        <v>7</v>
      </c>
      <c r="AZ58" s="469"/>
      <c r="BA58" s="467">
        <v>7</v>
      </c>
    </row>
    <row r="59" spans="1:53" s="154" customFormat="1" ht="86.25" customHeight="1" x14ac:dyDescent="0.3">
      <c r="A59" s="241" t="s">
        <v>149</v>
      </c>
      <c r="B59" s="327" t="s">
        <v>401</v>
      </c>
      <c r="C59" s="466"/>
      <c r="D59" s="487"/>
      <c r="E59" s="486"/>
      <c r="F59" s="486"/>
      <c r="G59" s="543"/>
      <c r="H59" s="486"/>
      <c r="I59" s="543"/>
      <c r="J59" s="486"/>
      <c r="K59" s="495"/>
      <c r="L59" s="496"/>
      <c r="M59" s="485"/>
      <c r="N59" s="499"/>
      <c r="O59" s="495"/>
      <c r="P59" s="496"/>
      <c r="Q59" s="485"/>
      <c r="R59" s="500"/>
      <c r="S59" s="497"/>
      <c r="T59" s="496"/>
      <c r="U59" s="485"/>
      <c r="V59" s="499"/>
      <c r="W59" s="497"/>
      <c r="X59" s="496"/>
      <c r="Y59" s="485"/>
      <c r="Z59" s="499"/>
      <c r="AA59" s="497"/>
      <c r="AB59" s="496"/>
      <c r="AC59" s="485"/>
      <c r="AD59" s="487"/>
      <c r="AE59" s="495"/>
      <c r="AF59" s="496"/>
      <c r="AG59" s="498"/>
      <c r="AH59" s="487"/>
      <c r="AI59" s="495"/>
      <c r="AJ59" s="496"/>
      <c r="AK59" s="485"/>
      <c r="AL59" s="487"/>
      <c r="AM59" s="497"/>
      <c r="AN59" s="494"/>
      <c r="AO59" s="485"/>
      <c r="AP59" s="486"/>
      <c r="AQ59" s="495"/>
      <c r="AR59" s="496"/>
      <c r="AS59" s="485"/>
      <c r="AT59" s="487"/>
      <c r="AU59" s="497"/>
      <c r="AV59" s="494"/>
      <c r="AW59" s="485"/>
      <c r="AX59" s="486"/>
      <c r="AY59" s="487"/>
      <c r="AZ59" s="487"/>
      <c r="BA59" s="486"/>
    </row>
    <row r="60" spans="1:53" s="154" customFormat="1" ht="95.25" customHeight="1" x14ac:dyDescent="0.3">
      <c r="A60" s="241" t="s">
        <v>150</v>
      </c>
      <c r="B60" s="327" t="s">
        <v>339</v>
      </c>
      <c r="C60" s="463" t="s">
        <v>291</v>
      </c>
      <c r="D60" s="488">
        <v>5</v>
      </c>
      <c r="E60" s="489">
        <f t="shared" ref="E60" si="12">D60*30</f>
        <v>150</v>
      </c>
      <c r="F60" s="489">
        <v>18</v>
      </c>
      <c r="G60" s="490">
        <v>2</v>
      </c>
      <c r="H60" s="489"/>
      <c r="I60" s="490">
        <v>16</v>
      </c>
      <c r="J60" s="489">
        <f t="shared" ref="J60" si="13">E60-F60</f>
        <v>132</v>
      </c>
      <c r="K60" s="473"/>
      <c r="L60" s="475"/>
      <c r="M60" s="471"/>
      <c r="N60" s="483"/>
      <c r="O60" s="473"/>
      <c r="P60" s="475"/>
      <c r="Q60" s="471"/>
      <c r="R60" s="492"/>
      <c r="S60" s="477"/>
      <c r="T60" s="475"/>
      <c r="U60" s="471"/>
      <c r="V60" s="483"/>
      <c r="W60" s="477"/>
      <c r="X60" s="475"/>
      <c r="Y60" s="471"/>
      <c r="Z60" s="483"/>
      <c r="AA60" s="477"/>
      <c r="AB60" s="475"/>
      <c r="AC60" s="471"/>
      <c r="AD60" s="469"/>
      <c r="AE60" s="473"/>
      <c r="AF60" s="475"/>
      <c r="AG60" s="481"/>
      <c r="AH60" s="469"/>
      <c r="AI60" s="473">
        <v>2</v>
      </c>
      <c r="AJ60" s="475"/>
      <c r="AK60" s="471">
        <v>16</v>
      </c>
      <c r="AL60" s="469">
        <v>5</v>
      </c>
      <c r="AM60" s="477"/>
      <c r="AN60" s="479"/>
      <c r="AO60" s="471"/>
      <c r="AP60" s="467"/>
      <c r="AQ60" s="473"/>
      <c r="AR60" s="475"/>
      <c r="AS60" s="471"/>
      <c r="AT60" s="469"/>
      <c r="AU60" s="477"/>
      <c r="AV60" s="479"/>
      <c r="AW60" s="471"/>
      <c r="AX60" s="467"/>
      <c r="AY60" s="469">
        <v>7</v>
      </c>
      <c r="AZ60" s="469"/>
      <c r="BA60" s="467"/>
    </row>
    <row r="61" spans="1:53" s="154" customFormat="1" ht="94.5" customHeight="1" x14ac:dyDescent="0.3">
      <c r="A61" s="241" t="s">
        <v>151</v>
      </c>
      <c r="B61" s="328" t="s">
        <v>340</v>
      </c>
      <c r="C61" s="466"/>
      <c r="D61" s="469"/>
      <c r="E61" s="467"/>
      <c r="F61" s="467"/>
      <c r="G61" s="501"/>
      <c r="H61" s="467"/>
      <c r="I61" s="501"/>
      <c r="J61" s="467"/>
      <c r="K61" s="495"/>
      <c r="L61" s="496"/>
      <c r="M61" s="485"/>
      <c r="N61" s="499"/>
      <c r="O61" s="495"/>
      <c r="P61" s="496"/>
      <c r="Q61" s="485"/>
      <c r="R61" s="500"/>
      <c r="S61" s="497"/>
      <c r="T61" s="496"/>
      <c r="U61" s="485"/>
      <c r="V61" s="499"/>
      <c r="W61" s="497"/>
      <c r="X61" s="496"/>
      <c r="Y61" s="485"/>
      <c r="Z61" s="499"/>
      <c r="AA61" s="497"/>
      <c r="AB61" s="496"/>
      <c r="AC61" s="485"/>
      <c r="AD61" s="487"/>
      <c r="AE61" s="495"/>
      <c r="AF61" s="496"/>
      <c r="AG61" s="498"/>
      <c r="AH61" s="487"/>
      <c r="AI61" s="495"/>
      <c r="AJ61" s="496"/>
      <c r="AK61" s="485"/>
      <c r="AL61" s="487"/>
      <c r="AM61" s="497"/>
      <c r="AN61" s="494"/>
      <c r="AO61" s="485"/>
      <c r="AP61" s="486"/>
      <c r="AQ61" s="495"/>
      <c r="AR61" s="496"/>
      <c r="AS61" s="485"/>
      <c r="AT61" s="487"/>
      <c r="AU61" s="497"/>
      <c r="AV61" s="494"/>
      <c r="AW61" s="485"/>
      <c r="AX61" s="486"/>
      <c r="AY61" s="487"/>
      <c r="AZ61" s="487"/>
      <c r="BA61" s="486"/>
    </row>
    <row r="62" spans="1:53" s="154" customFormat="1" ht="78" customHeight="1" x14ac:dyDescent="0.3">
      <c r="A62" s="241" t="s">
        <v>202</v>
      </c>
      <c r="B62" s="327" t="s">
        <v>402</v>
      </c>
      <c r="C62" s="463" t="s">
        <v>291</v>
      </c>
      <c r="D62" s="488">
        <v>5</v>
      </c>
      <c r="E62" s="489">
        <f t="shared" ref="E62" si="14">D62*30</f>
        <v>150</v>
      </c>
      <c r="F62" s="489">
        <v>18</v>
      </c>
      <c r="G62" s="490">
        <v>8</v>
      </c>
      <c r="H62" s="489"/>
      <c r="I62" s="490">
        <v>10</v>
      </c>
      <c r="J62" s="489">
        <f t="shared" ref="J62" si="15">E62-F62</f>
        <v>132</v>
      </c>
      <c r="K62" s="473"/>
      <c r="L62" s="475"/>
      <c r="M62" s="471"/>
      <c r="N62" s="483"/>
      <c r="O62" s="473"/>
      <c r="P62" s="475"/>
      <c r="Q62" s="471"/>
      <c r="R62" s="492"/>
      <c r="S62" s="477"/>
      <c r="T62" s="475"/>
      <c r="U62" s="471"/>
      <c r="V62" s="483"/>
      <c r="W62" s="477"/>
      <c r="X62" s="475"/>
      <c r="Y62" s="471"/>
      <c r="Z62" s="483"/>
      <c r="AA62" s="477"/>
      <c r="AB62" s="475"/>
      <c r="AC62" s="471"/>
      <c r="AD62" s="469"/>
      <c r="AE62" s="473"/>
      <c r="AF62" s="475"/>
      <c r="AG62" s="481"/>
      <c r="AH62" s="469"/>
      <c r="AI62" s="473"/>
      <c r="AJ62" s="475"/>
      <c r="AK62" s="471"/>
      <c r="AL62" s="469"/>
      <c r="AM62" s="477">
        <v>8</v>
      </c>
      <c r="AN62" s="479"/>
      <c r="AO62" s="471">
        <v>10</v>
      </c>
      <c r="AP62" s="469">
        <v>5</v>
      </c>
      <c r="AQ62" s="473"/>
      <c r="AR62" s="475"/>
      <c r="AS62" s="471"/>
      <c r="AT62" s="469"/>
      <c r="AU62" s="477"/>
      <c r="AV62" s="479"/>
      <c r="AW62" s="471"/>
      <c r="AX62" s="467"/>
      <c r="AY62" s="469">
        <v>8</v>
      </c>
      <c r="AZ62" s="469"/>
      <c r="BA62" s="467"/>
    </row>
    <row r="63" spans="1:53" s="154" customFormat="1" ht="86.25" customHeight="1" x14ac:dyDescent="0.3">
      <c r="A63" s="241" t="s">
        <v>203</v>
      </c>
      <c r="B63" s="328" t="s">
        <v>403</v>
      </c>
      <c r="C63" s="466"/>
      <c r="D63" s="469"/>
      <c r="E63" s="467"/>
      <c r="F63" s="467"/>
      <c r="G63" s="501"/>
      <c r="H63" s="467"/>
      <c r="I63" s="501"/>
      <c r="J63" s="467"/>
      <c r="K63" s="495"/>
      <c r="L63" s="496"/>
      <c r="M63" s="485"/>
      <c r="N63" s="499"/>
      <c r="O63" s="495"/>
      <c r="P63" s="496"/>
      <c r="Q63" s="485"/>
      <c r="R63" s="500"/>
      <c r="S63" s="497"/>
      <c r="T63" s="496"/>
      <c r="U63" s="485"/>
      <c r="V63" s="499"/>
      <c r="W63" s="497"/>
      <c r="X63" s="496"/>
      <c r="Y63" s="485"/>
      <c r="Z63" s="499"/>
      <c r="AA63" s="497"/>
      <c r="AB63" s="496"/>
      <c r="AC63" s="485"/>
      <c r="AD63" s="487"/>
      <c r="AE63" s="495"/>
      <c r="AF63" s="496"/>
      <c r="AG63" s="498"/>
      <c r="AH63" s="487"/>
      <c r="AI63" s="495"/>
      <c r="AJ63" s="496"/>
      <c r="AK63" s="485"/>
      <c r="AL63" s="487"/>
      <c r="AM63" s="497"/>
      <c r="AN63" s="494"/>
      <c r="AO63" s="485"/>
      <c r="AP63" s="487"/>
      <c r="AQ63" s="495"/>
      <c r="AR63" s="496"/>
      <c r="AS63" s="485"/>
      <c r="AT63" s="487"/>
      <c r="AU63" s="497"/>
      <c r="AV63" s="494"/>
      <c r="AW63" s="485"/>
      <c r="AX63" s="486"/>
      <c r="AY63" s="487"/>
      <c r="AZ63" s="487"/>
      <c r="BA63" s="486"/>
    </row>
    <row r="64" spans="1:53" s="154" customFormat="1" ht="66.75" customHeight="1" x14ac:dyDescent="0.3">
      <c r="A64" s="241" t="s">
        <v>210</v>
      </c>
      <c r="B64" s="327" t="s">
        <v>335</v>
      </c>
      <c r="C64" s="463" t="s">
        <v>291</v>
      </c>
      <c r="D64" s="488">
        <v>5</v>
      </c>
      <c r="E64" s="489">
        <f t="shared" ref="E64" si="16">D64*30</f>
        <v>150</v>
      </c>
      <c r="F64" s="489">
        <v>18</v>
      </c>
      <c r="G64" s="490">
        <v>8</v>
      </c>
      <c r="H64" s="489">
        <v>4</v>
      </c>
      <c r="I64" s="490">
        <v>6</v>
      </c>
      <c r="J64" s="489">
        <f t="shared" ref="J64" si="17">E64-F64</f>
        <v>132</v>
      </c>
      <c r="K64" s="473"/>
      <c r="L64" s="475"/>
      <c r="M64" s="471"/>
      <c r="N64" s="483"/>
      <c r="O64" s="473"/>
      <c r="P64" s="475"/>
      <c r="Q64" s="471"/>
      <c r="R64" s="492"/>
      <c r="S64" s="477"/>
      <c r="T64" s="475"/>
      <c r="U64" s="471"/>
      <c r="V64" s="483"/>
      <c r="W64" s="477"/>
      <c r="X64" s="475"/>
      <c r="Y64" s="471"/>
      <c r="Z64" s="483"/>
      <c r="AA64" s="477"/>
      <c r="AB64" s="475"/>
      <c r="AC64" s="471"/>
      <c r="AD64" s="469"/>
      <c r="AE64" s="473"/>
      <c r="AF64" s="475"/>
      <c r="AG64" s="481"/>
      <c r="AH64" s="469"/>
      <c r="AI64" s="473"/>
      <c r="AJ64" s="475"/>
      <c r="AK64" s="471"/>
      <c r="AL64" s="469"/>
      <c r="AM64" s="477">
        <v>8</v>
      </c>
      <c r="AN64" s="479">
        <v>4</v>
      </c>
      <c r="AO64" s="471">
        <v>6</v>
      </c>
      <c r="AP64" s="469">
        <v>5</v>
      </c>
      <c r="AQ64" s="473"/>
      <c r="AR64" s="475"/>
      <c r="AS64" s="471"/>
      <c r="AT64" s="469"/>
      <c r="AU64" s="477"/>
      <c r="AV64" s="479"/>
      <c r="AW64" s="471"/>
      <c r="AX64" s="467"/>
      <c r="AY64" s="469">
        <v>8</v>
      </c>
      <c r="AZ64" s="469"/>
      <c r="BA64" s="467">
        <v>8</v>
      </c>
    </row>
    <row r="65" spans="1:53" s="154" customFormat="1" ht="87.75" customHeight="1" thickBot="1" x14ac:dyDescent="0.35">
      <c r="A65" s="243" t="s">
        <v>211</v>
      </c>
      <c r="B65" s="329" t="s">
        <v>336</v>
      </c>
      <c r="C65" s="464"/>
      <c r="D65" s="470"/>
      <c r="E65" s="468"/>
      <c r="F65" s="468"/>
      <c r="G65" s="491"/>
      <c r="H65" s="468"/>
      <c r="I65" s="491"/>
      <c r="J65" s="468"/>
      <c r="K65" s="474"/>
      <c r="L65" s="476"/>
      <c r="M65" s="472"/>
      <c r="N65" s="484"/>
      <c r="O65" s="474"/>
      <c r="P65" s="476"/>
      <c r="Q65" s="472"/>
      <c r="R65" s="493"/>
      <c r="S65" s="478"/>
      <c r="T65" s="476"/>
      <c r="U65" s="472"/>
      <c r="V65" s="484"/>
      <c r="W65" s="478"/>
      <c r="X65" s="476"/>
      <c r="Y65" s="472"/>
      <c r="Z65" s="484"/>
      <c r="AA65" s="478"/>
      <c r="AB65" s="476"/>
      <c r="AC65" s="472"/>
      <c r="AD65" s="470"/>
      <c r="AE65" s="474"/>
      <c r="AF65" s="476"/>
      <c r="AG65" s="482"/>
      <c r="AH65" s="470"/>
      <c r="AI65" s="474"/>
      <c r="AJ65" s="476"/>
      <c r="AK65" s="472"/>
      <c r="AL65" s="470"/>
      <c r="AM65" s="478"/>
      <c r="AN65" s="480"/>
      <c r="AO65" s="472"/>
      <c r="AP65" s="470"/>
      <c r="AQ65" s="474"/>
      <c r="AR65" s="476"/>
      <c r="AS65" s="472"/>
      <c r="AT65" s="470"/>
      <c r="AU65" s="478"/>
      <c r="AV65" s="480"/>
      <c r="AW65" s="472"/>
      <c r="AX65" s="468"/>
      <c r="AY65" s="470"/>
      <c r="AZ65" s="470"/>
      <c r="BA65" s="468"/>
    </row>
    <row r="66" spans="1:53" s="154" customFormat="1" ht="66.75" customHeight="1" thickBot="1" x14ac:dyDescent="0.35">
      <c r="A66" s="243" t="s">
        <v>259</v>
      </c>
      <c r="B66" s="327" t="s">
        <v>337</v>
      </c>
      <c r="C66" s="465" t="s">
        <v>291</v>
      </c>
      <c r="D66" s="488">
        <v>5</v>
      </c>
      <c r="E66" s="489">
        <f t="shared" ref="E66" si="18">D66*30</f>
        <v>150</v>
      </c>
      <c r="F66" s="489">
        <v>18</v>
      </c>
      <c r="G66" s="490">
        <v>8</v>
      </c>
      <c r="H66" s="489"/>
      <c r="I66" s="490">
        <v>10</v>
      </c>
      <c r="J66" s="489">
        <f t="shared" ref="J66" si="19">E66-F66</f>
        <v>132</v>
      </c>
      <c r="K66" s="473"/>
      <c r="L66" s="475"/>
      <c r="M66" s="471"/>
      <c r="N66" s="483"/>
      <c r="O66" s="473"/>
      <c r="P66" s="475"/>
      <c r="Q66" s="471"/>
      <c r="R66" s="492"/>
      <c r="S66" s="477"/>
      <c r="T66" s="475"/>
      <c r="U66" s="471"/>
      <c r="V66" s="483"/>
      <c r="W66" s="477"/>
      <c r="X66" s="475"/>
      <c r="Y66" s="471"/>
      <c r="Z66" s="483"/>
      <c r="AA66" s="477"/>
      <c r="AB66" s="475"/>
      <c r="AC66" s="471"/>
      <c r="AD66" s="469"/>
      <c r="AE66" s="473"/>
      <c r="AF66" s="475"/>
      <c r="AG66" s="481"/>
      <c r="AH66" s="469"/>
      <c r="AI66" s="473"/>
      <c r="AJ66" s="475"/>
      <c r="AK66" s="471"/>
      <c r="AL66" s="469"/>
      <c r="AM66" s="477"/>
      <c r="AN66" s="479"/>
      <c r="AO66" s="471"/>
      <c r="AP66" s="469"/>
      <c r="AQ66" s="473">
        <v>8</v>
      </c>
      <c r="AR66" s="475"/>
      <c r="AS66" s="471">
        <v>10</v>
      </c>
      <c r="AT66" s="469">
        <v>5</v>
      </c>
      <c r="AU66" s="477"/>
      <c r="AV66" s="479"/>
      <c r="AW66" s="471"/>
      <c r="AX66" s="467"/>
      <c r="AY66" s="469">
        <v>9</v>
      </c>
      <c r="AZ66" s="469"/>
      <c r="BA66" s="467"/>
    </row>
    <row r="67" spans="1:53" s="154" customFormat="1" ht="66.75" customHeight="1" thickBot="1" x14ac:dyDescent="0.35">
      <c r="A67" s="243" t="s">
        <v>260</v>
      </c>
      <c r="B67" s="328" t="s">
        <v>338</v>
      </c>
      <c r="C67" s="466"/>
      <c r="D67" s="469"/>
      <c r="E67" s="467"/>
      <c r="F67" s="467"/>
      <c r="G67" s="501"/>
      <c r="H67" s="467"/>
      <c r="I67" s="501"/>
      <c r="J67" s="467"/>
      <c r="K67" s="495"/>
      <c r="L67" s="496"/>
      <c r="M67" s="485"/>
      <c r="N67" s="499"/>
      <c r="O67" s="495"/>
      <c r="P67" s="496"/>
      <c r="Q67" s="485"/>
      <c r="R67" s="500"/>
      <c r="S67" s="497"/>
      <c r="T67" s="496"/>
      <c r="U67" s="485"/>
      <c r="V67" s="499"/>
      <c r="W67" s="497"/>
      <c r="X67" s="496"/>
      <c r="Y67" s="485"/>
      <c r="Z67" s="499"/>
      <c r="AA67" s="497"/>
      <c r="AB67" s="496"/>
      <c r="AC67" s="485"/>
      <c r="AD67" s="487"/>
      <c r="AE67" s="495"/>
      <c r="AF67" s="496"/>
      <c r="AG67" s="498"/>
      <c r="AH67" s="487"/>
      <c r="AI67" s="495"/>
      <c r="AJ67" s="496"/>
      <c r="AK67" s="485"/>
      <c r="AL67" s="487"/>
      <c r="AM67" s="497"/>
      <c r="AN67" s="494"/>
      <c r="AO67" s="485"/>
      <c r="AP67" s="487"/>
      <c r="AQ67" s="495"/>
      <c r="AR67" s="496"/>
      <c r="AS67" s="485"/>
      <c r="AT67" s="487"/>
      <c r="AU67" s="497"/>
      <c r="AV67" s="494"/>
      <c r="AW67" s="485"/>
      <c r="AX67" s="486"/>
      <c r="AY67" s="487"/>
      <c r="AZ67" s="487"/>
      <c r="BA67" s="486"/>
    </row>
    <row r="68" spans="1:53" s="154" customFormat="1" ht="83.25" customHeight="1" thickBot="1" x14ac:dyDescent="0.35">
      <c r="A68" s="243" t="s">
        <v>261</v>
      </c>
      <c r="B68" s="327" t="s">
        <v>404</v>
      </c>
      <c r="C68" s="463" t="s">
        <v>291</v>
      </c>
      <c r="D68" s="488">
        <v>5</v>
      </c>
      <c r="E68" s="489">
        <f t="shared" ref="E68" si="20">D68*30</f>
        <v>150</v>
      </c>
      <c r="F68" s="489">
        <v>18</v>
      </c>
      <c r="G68" s="490">
        <v>8</v>
      </c>
      <c r="H68" s="489"/>
      <c r="I68" s="490">
        <v>10</v>
      </c>
      <c r="J68" s="489">
        <f t="shared" ref="J68" si="21">E68-F68</f>
        <v>132</v>
      </c>
      <c r="K68" s="473"/>
      <c r="L68" s="475"/>
      <c r="M68" s="471"/>
      <c r="N68" s="483"/>
      <c r="O68" s="473"/>
      <c r="P68" s="475"/>
      <c r="Q68" s="471"/>
      <c r="R68" s="492"/>
      <c r="S68" s="477"/>
      <c r="T68" s="475"/>
      <c r="U68" s="471"/>
      <c r="V68" s="483"/>
      <c r="W68" s="477"/>
      <c r="X68" s="475"/>
      <c r="Y68" s="471"/>
      <c r="Z68" s="483"/>
      <c r="AA68" s="477"/>
      <c r="AB68" s="475"/>
      <c r="AC68" s="471"/>
      <c r="AD68" s="469"/>
      <c r="AE68" s="473"/>
      <c r="AF68" s="475"/>
      <c r="AG68" s="481"/>
      <c r="AH68" s="469"/>
      <c r="AI68" s="473"/>
      <c r="AJ68" s="475"/>
      <c r="AK68" s="471"/>
      <c r="AL68" s="469"/>
      <c r="AM68" s="477"/>
      <c r="AN68" s="479"/>
      <c r="AO68" s="471"/>
      <c r="AP68" s="469"/>
      <c r="AQ68" s="473">
        <v>8</v>
      </c>
      <c r="AR68" s="475"/>
      <c r="AS68" s="471">
        <v>10</v>
      </c>
      <c r="AT68" s="469">
        <v>5</v>
      </c>
      <c r="AU68" s="477"/>
      <c r="AV68" s="479"/>
      <c r="AW68" s="471"/>
      <c r="AX68" s="467"/>
      <c r="AY68" s="469">
        <v>9</v>
      </c>
      <c r="AZ68" s="469"/>
      <c r="BA68" s="467"/>
    </row>
    <row r="69" spans="1:53" s="154" customFormat="1" ht="84.75" customHeight="1" thickBot="1" x14ac:dyDescent="0.35">
      <c r="A69" s="243" t="s">
        <v>262</v>
      </c>
      <c r="B69" s="329" t="s">
        <v>405</v>
      </c>
      <c r="C69" s="464"/>
      <c r="D69" s="470"/>
      <c r="E69" s="468"/>
      <c r="F69" s="468"/>
      <c r="G69" s="491"/>
      <c r="H69" s="468"/>
      <c r="I69" s="491"/>
      <c r="J69" s="468"/>
      <c r="K69" s="474"/>
      <c r="L69" s="476"/>
      <c r="M69" s="472"/>
      <c r="N69" s="484"/>
      <c r="O69" s="474"/>
      <c r="P69" s="476"/>
      <c r="Q69" s="472"/>
      <c r="R69" s="493"/>
      <c r="S69" s="478"/>
      <c r="T69" s="476"/>
      <c r="U69" s="472"/>
      <c r="V69" s="484"/>
      <c r="W69" s="478"/>
      <c r="X69" s="476"/>
      <c r="Y69" s="472"/>
      <c r="Z69" s="484"/>
      <c r="AA69" s="478"/>
      <c r="AB69" s="476"/>
      <c r="AC69" s="472"/>
      <c r="AD69" s="470"/>
      <c r="AE69" s="474"/>
      <c r="AF69" s="476"/>
      <c r="AG69" s="482"/>
      <c r="AH69" s="470"/>
      <c r="AI69" s="474"/>
      <c r="AJ69" s="476"/>
      <c r="AK69" s="472"/>
      <c r="AL69" s="470"/>
      <c r="AM69" s="478"/>
      <c r="AN69" s="480"/>
      <c r="AO69" s="472"/>
      <c r="AP69" s="470"/>
      <c r="AQ69" s="474"/>
      <c r="AR69" s="476"/>
      <c r="AS69" s="472"/>
      <c r="AT69" s="470"/>
      <c r="AU69" s="478"/>
      <c r="AV69" s="480"/>
      <c r="AW69" s="472"/>
      <c r="AX69" s="468"/>
      <c r="AY69" s="470"/>
      <c r="AZ69" s="470"/>
      <c r="BA69" s="468"/>
    </row>
    <row r="70" spans="1:53" ht="42.75" customHeight="1" x14ac:dyDescent="0.2">
      <c r="A70" s="267"/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</row>
    <row r="71" spans="1:53" ht="20.25" customHeight="1" x14ac:dyDescent="0.2">
      <c r="A71" s="461" t="s">
        <v>341</v>
      </c>
      <c r="B71" s="461"/>
      <c r="C71" s="461"/>
      <c r="D71" s="461" t="s">
        <v>170</v>
      </c>
      <c r="E71" s="461"/>
      <c r="F71" s="461"/>
      <c r="G71" s="461"/>
      <c r="H71" s="461"/>
      <c r="I71" s="461"/>
      <c r="J71" s="461"/>
      <c r="K71" s="461"/>
      <c r="L71" s="461"/>
      <c r="M71" s="267"/>
      <c r="N71" s="267"/>
      <c r="O71" s="267"/>
      <c r="P71" s="267"/>
      <c r="Q71" s="278"/>
      <c r="R71" s="278"/>
      <c r="S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</row>
    <row r="72" spans="1:53" s="3" customFormat="1" ht="18.75" customHeight="1" x14ac:dyDescent="0.3">
      <c r="A72" s="462" t="s">
        <v>342</v>
      </c>
      <c r="B72" s="462"/>
      <c r="C72" s="462"/>
      <c r="D72" s="93" t="s">
        <v>325</v>
      </c>
      <c r="E72" s="93"/>
      <c r="F72" s="94"/>
      <c r="G72" s="94"/>
      <c r="I72" s="94"/>
      <c r="K72" s="94"/>
      <c r="L72" s="94"/>
      <c r="M72" s="85"/>
      <c r="O72" s="1"/>
      <c r="P72" s="93"/>
      <c r="Q72" s="93"/>
      <c r="S72" s="93"/>
      <c r="U72" s="1"/>
      <c r="V72" s="93"/>
      <c r="W72" s="93"/>
      <c r="X72" s="93" t="s">
        <v>326</v>
      </c>
      <c r="Y72" s="93"/>
      <c r="Z72" s="93"/>
      <c r="AA72" s="93"/>
      <c r="AB72" s="93"/>
      <c r="AC72" s="93"/>
      <c r="AD72" s="93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</row>
    <row r="73" spans="1:53" ht="32.25" customHeight="1" x14ac:dyDescent="0.3">
      <c r="H73" s="93"/>
      <c r="P73" s="93"/>
    </row>
    <row r="74" spans="1:53" ht="20.25" customHeight="1" x14ac:dyDescent="0.2">
      <c r="A74" s="461"/>
      <c r="B74" s="461"/>
      <c r="C74" s="461"/>
      <c r="D74" s="461"/>
      <c r="E74" s="461"/>
      <c r="F74" s="461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557"/>
      <c r="R74" s="557"/>
      <c r="S74" s="557"/>
      <c r="T74" s="557"/>
      <c r="U74" s="557"/>
      <c r="V74" s="557"/>
      <c r="W74" s="557"/>
      <c r="X74" s="557"/>
      <c r="Y74" s="557"/>
      <c r="Z74" s="557"/>
      <c r="AA74" s="557"/>
      <c r="AB74" s="557"/>
      <c r="AC74" s="557"/>
      <c r="AD74" s="557"/>
      <c r="AE74" s="557"/>
      <c r="AF74" s="557"/>
      <c r="AG74" s="557"/>
      <c r="AH74" s="557"/>
      <c r="AI74" s="557"/>
      <c r="AJ74" s="557"/>
      <c r="AK74" s="557"/>
      <c r="AL74" s="557"/>
      <c r="AM74" s="557"/>
      <c r="AN74" s="557"/>
      <c r="AO74" s="557"/>
      <c r="AP74" s="557"/>
      <c r="AQ74" s="557"/>
      <c r="AR74" s="557"/>
      <c r="AS74" s="557"/>
      <c r="AT74" s="557"/>
      <c r="AU74" s="557"/>
      <c r="AV74" s="557"/>
      <c r="AW74" s="557"/>
      <c r="AX74" s="557"/>
      <c r="AY74" s="557"/>
      <c r="AZ74" s="557"/>
      <c r="BA74" s="557"/>
    </row>
    <row r="75" spans="1:53" s="3" customFormat="1" ht="18.75" customHeight="1" x14ac:dyDescent="0.3">
      <c r="A75" s="93"/>
      <c r="B75" s="93"/>
      <c r="C75" s="93"/>
      <c r="D75" s="93"/>
      <c r="E75" s="93"/>
      <c r="F75" s="94"/>
      <c r="G75" s="94"/>
      <c r="I75" s="94"/>
      <c r="K75" s="94"/>
      <c r="L75" s="94"/>
      <c r="M75" s="85"/>
      <c r="O75" s="1"/>
      <c r="P75" s="93"/>
      <c r="Q75" s="93"/>
      <c r="R75" s="99"/>
      <c r="S75" s="93"/>
      <c r="T75" s="93"/>
      <c r="U75" s="1"/>
      <c r="V75" s="93"/>
      <c r="W75" s="93"/>
      <c r="X75" s="93"/>
      <c r="Y75" s="93"/>
      <c r="Z75" s="93"/>
      <c r="AA75" s="93"/>
      <c r="AB75" s="93"/>
      <c r="AC75" s="93"/>
      <c r="AD75" s="93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</row>
    <row r="76" spans="1:53" ht="19.5" customHeight="1" x14ac:dyDescent="0.3">
      <c r="A76" s="443"/>
      <c r="B76" s="443"/>
      <c r="C76" s="443"/>
      <c r="D76" s="443"/>
      <c r="E76" s="443"/>
      <c r="F76" s="443"/>
      <c r="G76" s="443"/>
      <c r="H76" s="443"/>
      <c r="M76" s="93"/>
    </row>
  </sheetData>
  <mergeCells count="653">
    <mergeCell ref="A76:H76"/>
    <mergeCell ref="BA68:BA69"/>
    <mergeCell ref="A71:C71"/>
    <mergeCell ref="D71:L71"/>
    <mergeCell ref="A72:C72"/>
    <mergeCell ref="A74:F74"/>
    <mergeCell ref="Q74:BA74"/>
    <mergeCell ref="AU68:AU69"/>
    <mergeCell ref="AV68:AV69"/>
    <mergeCell ref="AW68:AW69"/>
    <mergeCell ref="AX68:AX69"/>
    <mergeCell ref="AY68:AY69"/>
    <mergeCell ref="AZ68:AZ69"/>
    <mergeCell ref="AO68:AO69"/>
    <mergeCell ref="AP68:AP69"/>
    <mergeCell ref="AQ68:AQ69"/>
    <mergeCell ref="AR68:AR69"/>
    <mergeCell ref="AS68:AS69"/>
    <mergeCell ref="AT68:AT69"/>
    <mergeCell ref="AI68:AI69"/>
    <mergeCell ref="AJ68:AJ69"/>
    <mergeCell ref="AK68:AK69"/>
    <mergeCell ref="AL68:AL69"/>
    <mergeCell ref="AM68:AM69"/>
    <mergeCell ref="AN68:AN69"/>
    <mergeCell ref="AC68:AC69"/>
    <mergeCell ref="AD68:AD69"/>
    <mergeCell ref="AE68:AE69"/>
    <mergeCell ref="AF68:AF69"/>
    <mergeCell ref="AG68:AG69"/>
    <mergeCell ref="AH68:AH69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O68:O69"/>
    <mergeCell ref="P68:P69"/>
    <mergeCell ref="AZ66:AZ67"/>
    <mergeCell ref="BA66:BA67"/>
    <mergeCell ref="C68:C69"/>
    <mergeCell ref="D68:D69"/>
    <mergeCell ref="E68:E69"/>
    <mergeCell ref="F68:F69"/>
    <mergeCell ref="G68:G69"/>
    <mergeCell ref="H68:H69"/>
    <mergeCell ref="I68:I69"/>
    <mergeCell ref="J68:J69"/>
    <mergeCell ref="AT66:AT67"/>
    <mergeCell ref="AU66:AU67"/>
    <mergeCell ref="AV66:AV67"/>
    <mergeCell ref="AW66:AW67"/>
    <mergeCell ref="AX66:AX67"/>
    <mergeCell ref="AY66:AY67"/>
    <mergeCell ref="AN66:AN67"/>
    <mergeCell ref="AO66:AO67"/>
    <mergeCell ref="AP66:AP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Y64:AY65"/>
    <mergeCell ref="AZ64:AZ65"/>
    <mergeCell ref="BA64:BA65"/>
    <mergeCell ref="AU64:AU65"/>
    <mergeCell ref="AV64:AV65"/>
    <mergeCell ref="AW64:AW65"/>
    <mergeCell ref="AX64:AX65"/>
    <mergeCell ref="AD64:AD65"/>
    <mergeCell ref="AE64:AE65"/>
    <mergeCell ref="AF64:AF65"/>
    <mergeCell ref="U64:U65"/>
    <mergeCell ref="V64:V65"/>
    <mergeCell ref="W64:W65"/>
    <mergeCell ref="X64:X65"/>
    <mergeCell ref="Y64:Y65"/>
    <mergeCell ref="Z64:Z65"/>
    <mergeCell ref="O64:O65"/>
    <mergeCell ref="P64:P65"/>
    <mergeCell ref="C66:C67"/>
    <mergeCell ref="D66:D67"/>
    <mergeCell ref="E66:E67"/>
    <mergeCell ref="F66:F67"/>
    <mergeCell ref="G66:G67"/>
    <mergeCell ref="H66:H67"/>
    <mergeCell ref="I66:I67"/>
    <mergeCell ref="AS64:AS65"/>
    <mergeCell ref="AT64:AT65"/>
    <mergeCell ref="AM64:AM65"/>
    <mergeCell ref="AN64:AN65"/>
    <mergeCell ref="AO64:AO65"/>
    <mergeCell ref="AP64:AP65"/>
    <mergeCell ref="AQ64:AQ65"/>
    <mergeCell ref="AR64:AR65"/>
    <mergeCell ref="AG64:AG65"/>
    <mergeCell ref="AH64:AH65"/>
    <mergeCell ref="AI64:AI65"/>
    <mergeCell ref="AJ64:AJ65"/>
    <mergeCell ref="AK64:AK65"/>
    <mergeCell ref="AL64:AL65"/>
    <mergeCell ref="AA64:AA65"/>
    <mergeCell ref="AB64:AB65"/>
    <mergeCell ref="AC64:AC65"/>
    <mergeCell ref="Q64:Q65"/>
    <mergeCell ref="R64:R65"/>
    <mergeCell ref="S64:S65"/>
    <mergeCell ref="T64:T65"/>
    <mergeCell ref="I64:I65"/>
    <mergeCell ref="J64:J65"/>
    <mergeCell ref="K64:K65"/>
    <mergeCell ref="L64:L65"/>
    <mergeCell ref="M64:M65"/>
    <mergeCell ref="N64:N65"/>
    <mergeCell ref="C64:C65"/>
    <mergeCell ref="D64:D65"/>
    <mergeCell ref="E64:E65"/>
    <mergeCell ref="F64:F65"/>
    <mergeCell ref="G64:G65"/>
    <mergeCell ref="H64:H65"/>
    <mergeCell ref="AV62:AV63"/>
    <mergeCell ref="AW62:AW63"/>
    <mergeCell ref="AX62:AX63"/>
    <mergeCell ref="AJ62:AJ63"/>
    <mergeCell ref="AK62:AK63"/>
    <mergeCell ref="AL62:AL63"/>
    <mergeCell ref="AM62:AM63"/>
    <mergeCell ref="AN62:AN63"/>
    <mergeCell ref="AO62:AO63"/>
    <mergeCell ref="AD62:AD63"/>
    <mergeCell ref="AE62:AE63"/>
    <mergeCell ref="AF62:AF63"/>
    <mergeCell ref="AG62:AG63"/>
    <mergeCell ref="AH62:AH63"/>
    <mergeCell ref="AI62:AI63"/>
    <mergeCell ref="X62:X63"/>
    <mergeCell ref="Y62:Y63"/>
    <mergeCell ref="Z62:Z63"/>
    <mergeCell ref="AY62:AY63"/>
    <mergeCell ref="AZ62:AZ63"/>
    <mergeCell ref="BA62:BA63"/>
    <mergeCell ref="AP62:AP63"/>
    <mergeCell ref="AQ62:AQ63"/>
    <mergeCell ref="AR62:AR63"/>
    <mergeCell ref="AS62:AS63"/>
    <mergeCell ref="AT62:AT63"/>
    <mergeCell ref="AU62:AU63"/>
    <mergeCell ref="AA62:AA63"/>
    <mergeCell ref="AB62:AB63"/>
    <mergeCell ref="AC62:AC63"/>
    <mergeCell ref="R62:R63"/>
    <mergeCell ref="S62:S63"/>
    <mergeCell ref="T62:T63"/>
    <mergeCell ref="U62:U63"/>
    <mergeCell ref="V62:V63"/>
    <mergeCell ref="W62:W63"/>
    <mergeCell ref="L62:L63"/>
    <mergeCell ref="M62:M63"/>
    <mergeCell ref="N62:N63"/>
    <mergeCell ref="O62:O63"/>
    <mergeCell ref="P62:P63"/>
    <mergeCell ref="Q62:Q63"/>
    <mergeCell ref="BA60:BA61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AU60:AU61"/>
    <mergeCell ref="AV60:AV61"/>
    <mergeCell ref="AW60:AW61"/>
    <mergeCell ref="AX60:AX61"/>
    <mergeCell ref="AY60:AY61"/>
    <mergeCell ref="AZ60:AZ61"/>
    <mergeCell ref="AO60:AO61"/>
    <mergeCell ref="AP60:AP61"/>
    <mergeCell ref="AQ60:AQ61"/>
    <mergeCell ref="AR60:AR61"/>
    <mergeCell ref="AS60:AS61"/>
    <mergeCell ref="AT60:AT61"/>
    <mergeCell ref="AI60:AI61"/>
    <mergeCell ref="AJ60:AJ61"/>
    <mergeCell ref="AK60:AK61"/>
    <mergeCell ref="AL60:AL61"/>
    <mergeCell ref="AM60:AM61"/>
    <mergeCell ref="AN60:AN61"/>
    <mergeCell ref="AC60:AC61"/>
    <mergeCell ref="AD60:AD61"/>
    <mergeCell ref="AE60:AE61"/>
    <mergeCell ref="AF60:AF61"/>
    <mergeCell ref="AG60:AG61"/>
    <mergeCell ref="AH60:AH61"/>
    <mergeCell ref="W60:W61"/>
    <mergeCell ref="X60:X61"/>
    <mergeCell ref="Y60:Y61"/>
    <mergeCell ref="Z60:Z61"/>
    <mergeCell ref="AA60:AA61"/>
    <mergeCell ref="AB60:AB61"/>
    <mergeCell ref="Q60:Q61"/>
    <mergeCell ref="R60:R61"/>
    <mergeCell ref="S60:S61"/>
    <mergeCell ref="T60:T61"/>
    <mergeCell ref="U60:U61"/>
    <mergeCell ref="V60:V61"/>
    <mergeCell ref="K60:K61"/>
    <mergeCell ref="L60:L61"/>
    <mergeCell ref="M60:M61"/>
    <mergeCell ref="N60:N61"/>
    <mergeCell ref="O60:O61"/>
    <mergeCell ref="P60:P61"/>
    <mergeCell ref="AZ58:AZ59"/>
    <mergeCell ref="BA58:BA59"/>
    <mergeCell ref="C60:C61"/>
    <mergeCell ref="D60:D61"/>
    <mergeCell ref="E60:E61"/>
    <mergeCell ref="F60:F61"/>
    <mergeCell ref="G60:G61"/>
    <mergeCell ref="H60:H61"/>
    <mergeCell ref="I60:I61"/>
    <mergeCell ref="J60:J61"/>
    <mergeCell ref="AT58:AT59"/>
    <mergeCell ref="AU58:AU59"/>
    <mergeCell ref="AV58:AV59"/>
    <mergeCell ref="AW58:AW59"/>
    <mergeCell ref="AX58:AX59"/>
    <mergeCell ref="AY58:AY59"/>
    <mergeCell ref="AN58:AN59"/>
    <mergeCell ref="AO58:AO59"/>
    <mergeCell ref="AP58:AP59"/>
    <mergeCell ref="AQ58:AQ59"/>
    <mergeCell ref="AR58:AR59"/>
    <mergeCell ref="AS58:AS59"/>
    <mergeCell ref="AH58:AH59"/>
    <mergeCell ref="AI58:AI59"/>
    <mergeCell ref="AJ58:AJ59"/>
    <mergeCell ref="AK58:AK59"/>
    <mergeCell ref="AL58:AL59"/>
    <mergeCell ref="AM58:AM5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AY56:AY57"/>
    <mergeCell ref="AZ56:AZ57"/>
    <mergeCell ref="BA56:BA57"/>
    <mergeCell ref="AU56:AU57"/>
    <mergeCell ref="AV56:AV57"/>
    <mergeCell ref="AW56:AW57"/>
    <mergeCell ref="AX56:AX57"/>
    <mergeCell ref="AD56:AD57"/>
    <mergeCell ref="AE56:AE57"/>
    <mergeCell ref="AF56:AF57"/>
    <mergeCell ref="U56:U57"/>
    <mergeCell ref="V56:V57"/>
    <mergeCell ref="W56:W57"/>
    <mergeCell ref="X56:X57"/>
    <mergeCell ref="Y56:Y57"/>
    <mergeCell ref="Z56:Z57"/>
    <mergeCell ref="O56:O57"/>
    <mergeCell ref="P56:P57"/>
    <mergeCell ref="C58:C59"/>
    <mergeCell ref="D58:D59"/>
    <mergeCell ref="E58:E59"/>
    <mergeCell ref="F58:F59"/>
    <mergeCell ref="G58:G59"/>
    <mergeCell ref="H58:H59"/>
    <mergeCell ref="I58:I59"/>
    <mergeCell ref="AS56:AS57"/>
    <mergeCell ref="AT56:AT57"/>
    <mergeCell ref="AM56:AM57"/>
    <mergeCell ref="AN56:AN57"/>
    <mergeCell ref="AO56:AO57"/>
    <mergeCell ref="AP56:AP57"/>
    <mergeCell ref="AQ56:AQ57"/>
    <mergeCell ref="AR56:AR57"/>
    <mergeCell ref="AG56:AG57"/>
    <mergeCell ref="AH56:AH57"/>
    <mergeCell ref="AI56:AI57"/>
    <mergeCell ref="AJ56:AJ57"/>
    <mergeCell ref="AK56:AK57"/>
    <mergeCell ref="AL56:AL57"/>
    <mergeCell ref="AA56:AA57"/>
    <mergeCell ref="AB56:AB57"/>
    <mergeCell ref="AC56:AC57"/>
    <mergeCell ref="Q56:Q57"/>
    <mergeCell ref="R56:R57"/>
    <mergeCell ref="S56:S57"/>
    <mergeCell ref="T56:T57"/>
    <mergeCell ref="I56:I57"/>
    <mergeCell ref="J56:J57"/>
    <mergeCell ref="K56:K57"/>
    <mergeCell ref="L56:L57"/>
    <mergeCell ref="M56:M57"/>
    <mergeCell ref="N56:N57"/>
    <mergeCell ref="AX54:AX55"/>
    <mergeCell ref="AY54:AY55"/>
    <mergeCell ref="AZ54:AZ55"/>
    <mergeCell ref="BA54:BA55"/>
    <mergeCell ref="C56:C57"/>
    <mergeCell ref="D56:D57"/>
    <mergeCell ref="E56:E57"/>
    <mergeCell ref="F56:F57"/>
    <mergeCell ref="G56:G57"/>
    <mergeCell ref="H56:H57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F54:AF55"/>
    <mergeCell ref="AG54:AG55"/>
    <mergeCell ref="AH54:AH55"/>
    <mergeCell ref="AI54:AI55"/>
    <mergeCell ref="AJ54:AJ55"/>
    <mergeCell ref="AK54:AK55"/>
    <mergeCell ref="Z54:Z55"/>
    <mergeCell ref="AA54:AA55"/>
    <mergeCell ref="AB54:AB55"/>
    <mergeCell ref="AC54:AC55"/>
    <mergeCell ref="AD54:AD55"/>
    <mergeCell ref="AE54:AE55"/>
    <mergeCell ref="U54:U55"/>
    <mergeCell ref="V54:V55"/>
    <mergeCell ref="W54:W55"/>
    <mergeCell ref="X54:X55"/>
    <mergeCell ref="Y54:Y55"/>
    <mergeCell ref="N54:N55"/>
    <mergeCell ref="O54:O55"/>
    <mergeCell ref="P54:P55"/>
    <mergeCell ref="Q54:Q55"/>
    <mergeCell ref="R54:R55"/>
    <mergeCell ref="S54:S55"/>
    <mergeCell ref="C54:C55"/>
    <mergeCell ref="D54:D55"/>
    <mergeCell ref="E54:E55"/>
    <mergeCell ref="F54:F55"/>
    <mergeCell ref="G54:G55"/>
    <mergeCell ref="AE37:AG37"/>
    <mergeCell ref="AI37:AK37"/>
    <mergeCell ref="AM37:AO37"/>
    <mergeCell ref="AQ37:AS37"/>
    <mergeCell ref="K53:M53"/>
    <mergeCell ref="O53:Q53"/>
    <mergeCell ref="S53:U53"/>
    <mergeCell ref="W53:Y53"/>
    <mergeCell ref="AA53:AC53"/>
    <mergeCell ref="H54:H55"/>
    <mergeCell ref="I54:I55"/>
    <mergeCell ref="J54:J55"/>
    <mergeCell ref="K54:K55"/>
    <mergeCell ref="L54:L55"/>
    <mergeCell ref="M54:M55"/>
    <mergeCell ref="AE53:AG53"/>
    <mergeCell ref="AI53:AK53"/>
    <mergeCell ref="AM53:AO53"/>
    <mergeCell ref="T54:T55"/>
    <mergeCell ref="AM36:AO36"/>
    <mergeCell ref="AQ36:AS36"/>
    <mergeCell ref="AU36:AW36"/>
    <mergeCell ref="K37:M37"/>
    <mergeCell ref="O37:Q37"/>
    <mergeCell ref="S37:U37"/>
    <mergeCell ref="W37:Y37"/>
    <mergeCell ref="AA37:AC37"/>
    <mergeCell ref="AQ53:AS53"/>
    <mergeCell ref="AU53:AW53"/>
    <mergeCell ref="AU37:AW37"/>
    <mergeCell ref="C33:C34"/>
    <mergeCell ref="B35:BA35"/>
    <mergeCell ref="A36:B36"/>
    <mergeCell ref="K36:M36"/>
    <mergeCell ref="O36:Q36"/>
    <mergeCell ref="S36:U36"/>
    <mergeCell ref="W36:Y36"/>
    <mergeCell ref="AA36:AC36"/>
    <mergeCell ref="AT32:AT34"/>
    <mergeCell ref="AU32:AU34"/>
    <mergeCell ref="AV32:AV34"/>
    <mergeCell ref="AW32:AW34"/>
    <mergeCell ref="AX32:AX34"/>
    <mergeCell ref="AY32:AY34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E36:AG36"/>
    <mergeCell ref="AI36:AK36"/>
    <mergeCell ref="AM32:AM34"/>
    <mergeCell ref="AB32:AB34"/>
    <mergeCell ref="AC32:AC34"/>
    <mergeCell ref="AD32:AD34"/>
    <mergeCell ref="AE32:AE34"/>
    <mergeCell ref="AF32:AF34"/>
    <mergeCell ref="AG32:AG34"/>
    <mergeCell ref="AZ32:AZ34"/>
    <mergeCell ref="BA32:BA34"/>
    <mergeCell ref="J32:J34"/>
    <mergeCell ref="K32:K34"/>
    <mergeCell ref="L32:L34"/>
    <mergeCell ref="M32:M34"/>
    <mergeCell ref="N32:N34"/>
    <mergeCell ref="O32:O34"/>
    <mergeCell ref="AI31:AK31"/>
    <mergeCell ref="AM31:AO31"/>
    <mergeCell ref="AQ31:AS31"/>
    <mergeCell ref="V32:V34"/>
    <mergeCell ref="W32:W34"/>
    <mergeCell ref="X32:X34"/>
    <mergeCell ref="Y32:Y34"/>
    <mergeCell ref="Z32:Z34"/>
    <mergeCell ref="AA32:AA34"/>
    <mergeCell ref="P32:P34"/>
    <mergeCell ref="Q32:Q34"/>
    <mergeCell ref="R32:R34"/>
    <mergeCell ref="S32:S34"/>
    <mergeCell ref="T32:T34"/>
    <mergeCell ref="U32:U34"/>
    <mergeCell ref="AJ32:AJ34"/>
    <mergeCell ref="AK32:AK34"/>
    <mergeCell ref="AL32:AL34"/>
    <mergeCell ref="AY17:AY22"/>
    <mergeCell ref="AU31:AW31"/>
    <mergeCell ref="D32:D34"/>
    <mergeCell ref="E32:E34"/>
    <mergeCell ref="F32:F34"/>
    <mergeCell ref="G32:G34"/>
    <mergeCell ref="H32:H34"/>
    <mergeCell ref="I32:I34"/>
    <mergeCell ref="AI25:AK25"/>
    <mergeCell ref="AM25:AO25"/>
    <mergeCell ref="AQ25:AS25"/>
    <mergeCell ref="AU25:AW25"/>
    <mergeCell ref="K31:M31"/>
    <mergeCell ref="O31:Q31"/>
    <mergeCell ref="S31:U31"/>
    <mergeCell ref="W31:Y31"/>
    <mergeCell ref="AA31:AC31"/>
    <mergeCell ref="AE31:AG31"/>
    <mergeCell ref="K25:M25"/>
    <mergeCell ref="O25:Q25"/>
    <mergeCell ref="S25:U25"/>
    <mergeCell ref="W25:Y25"/>
    <mergeCell ref="AA25:AC25"/>
    <mergeCell ref="AE25:AG25"/>
    <mergeCell ref="N17:N22"/>
    <mergeCell ref="AA24:AC24"/>
    <mergeCell ref="AE24:AG24"/>
    <mergeCell ref="AI24:AK24"/>
    <mergeCell ref="AM24:AO24"/>
    <mergeCell ref="AQ24:AS24"/>
    <mergeCell ref="AU24:AW24"/>
    <mergeCell ref="U17:U22"/>
    <mergeCell ref="V17:V22"/>
    <mergeCell ref="AU15:AW15"/>
    <mergeCell ref="D17:D22"/>
    <mergeCell ref="E17:E22"/>
    <mergeCell ref="F17:F22"/>
    <mergeCell ref="G17:G22"/>
    <mergeCell ref="H17:H22"/>
    <mergeCell ref="C19:C22"/>
    <mergeCell ref="B23:BA23"/>
    <mergeCell ref="A24:B24"/>
    <mergeCell ref="K24:M24"/>
    <mergeCell ref="O24:Q24"/>
    <mergeCell ref="S24:U24"/>
    <mergeCell ref="W24:Y24"/>
    <mergeCell ref="O17:O22"/>
    <mergeCell ref="P17:P22"/>
    <mergeCell ref="Q17:Q22"/>
    <mergeCell ref="R17:R22"/>
    <mergeCell ref="S17:S22"/>
    <mergeCell ref="T17:T22"/>
    <mergeCell ref="I17:I22"/>
    <mergeCell ref="J17:J22"/>
    <mergeCell ref="K17:K22"/>
    <mergeCell ref="L17:L22"/>
    <mergeCell ref="M17:M22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AQ15:AS15"/>
    <mergeCell ref="AM10:AO10"/>
    <mergeCell ref="AQ10:AS10"/>
    <mergeCell ref="AU10:AW10"/>
    <mergeCell ref="K11:M11"/>
    <mergeCell ref="O11:Q11"/>
    <mergeCell ref="S11:U11"/>
    <mergeCell ref="W11:Y11"/>
    <mergeCell ref="AA11:AC11"/>
    <mergeCell ref="AE11:AG11"/>
    <mergeCell ref="AI11:AK11"/>
    <mergeCell ref="AM11:AO11"/>
    <mergeCell ref="AQ11:AS11"/>
    <mergeCell ref="AU11:AW11"/>
    <mergeCell ref="AE10:AG10"/>
    <mergeCell ref="AI10:AK10"/>
    <mergeCell ref="AW7:AW8"/>
    <mergeCell ref="AX7:AX8"/>
    <mergeCell ref="AY7:AY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H7:AH8"/>
    <mergeCell ref="AI7:AI8"/>
    <mergeCell ref="AJ7:AJ8"/>
    <mergeCell ref="Y7:Y8"/>
    <mergeCell ref="Z7:Z8"/>
    <mergeCell ref="AA7:AA8"/>
    <mergeCell ref="A10:B10"/>
    <mergeCell ref="K10:M10"/>
    <mergeCell ref="O10:Q10"/>
    <mergeCell ref="S10:U10"/>
    <mergeCell ref="W10:Y10"/>
    <mergeCell ref="AA10:AC10"/>
    <mergeCell ref="M7:M8"/>
    <mergeCell ref="N7:N8"/>
    <mergeCell ref="O7:O8"/>
    <mergeCell ref="P7:P8"/>
    <mergeCell ref="Q7:Q8"/>
    <mergeCell ref="R7:R8"/>
    <mergeCell ref="AU6:AX6"/>
    <mergeCell ref="G7:G8"/>
    <mergeCell ref="H7:H8"/>
    <mergeCell ref="I7:I8"/>
    <mergeCell ref="K7:K8"/>
    <mergeCell ref="L7:L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C2:BA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X5"/>
    <mergeCell ref="AY5:BA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AI6:AL6"/>
    <mergeCell ref="AM6:AP6"/>
    <mergeCell ref="AQ6:AT6"/>
  </mergeCells>
  <pageMargins left="0.70866141732283472" right="0.70866141732283472" top="0.74803149606299213" bottom="0.74803149606299213" header="0.31496062992125984" footer="0.31496062992125984"/>
  <pageSetup paperSize="9" scale="35" orientation="landscape" verticalDpi="0" r:id="rId1"/>
  <rowBreaks count="2" manualBreakCount="2">
    <brk id="34" max="52" man="1"/>
    <brk id="52" max="5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"/>
  <sheetViews>
    <sheetView view="pageBreakPreview" topLeftCell="A23" zoomScale="70" zoomScaleNormal="25" zoomScaleSheetLayoutView="70" workbookViewId="0">
      <selection activeCell="B39" sqref="B39"/>
    </sheetView>
  </sheetViews>
  <sheetFormatPr defaultRowHeight="12.75" x14ac:dyDescent="0.2"/>
  <cols>
    <col min="1" max="1" width="14.7109375" style="84" customWidth="1"/>
    <col min="2" max="2" width="79.85546875" style="84" customWidth="1"/>
    <col min="3" max="3" width="14.7109375" style="84" customWidth="1"/>
    <col min="4" max="4" width="9.28515625" style="84" customWidth="1"/>
    <col min="5" max="5" width="9.5703125" style="84" customWidth="1"/>
    <col min="6" max="9" width="6.7109375" style="84" customWidth="1"/>
    <col min="10" max="10" width="9.28515625" style="84" customWidth="1"/>
    <col min="11" max="11" width="4.7109375" style="84" customWidth="1"/>
    <col min="12" max="12" width="5.42578125" style="84" customWidth="1"/>
    <col min="13" max="13" width="6" style="84" customWidth="1"/>
    <col min="14" max="16" width="4.7109375" style="84" customWidth="1"/>
    <col min="17" max="17" width="6.140625" style="84" customWidth="1"/>
    <col min="18" max="20" width="4.7109375" style="84" customWidth="1"/>
    <col min="21" max="21" width="6.28515625" style="84" customWidth="1"/>
    <col min="22" max="24" width="4.7109375" style="84" customWidth="1"/>
    <col min="25" max="25" width="6.140625" style="84" customWidth="1"/>
    <col min="26" max="50" width="4.7109375" style="84" customWidth="1"/>
    <col min="51" max="51" width="8.5703125" style="84" customWidth="1"/>
    <col min="52" max="52" width="5.7109375" style="84" customWidth="1"/>
    <col min="53" max="53" width="7.85546875" style="84" customWidth="1"/>
    <col min="54" max="16384" width="9.140625" style="84"/>
  </cols>
  <sheetData>
    <row r="1" spans="1:53" ht="22.5" x14ac:dyDescent="0.3">
      <c r="C1" s="87"/>
    </row>
    <row r="2" spans="1:53" ht="23.25" customHeight="1" x14ac:dyDescent="0.2">
      <c r="C2" s="559" t="s">
        <v>343</v>
      </c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59"/>
      <c r="AK2" s="559"/>
      <c r="AL2" s="559"/>
      <c r="AM2" s="559"/>
      <c r="AN2" s="559"/>
      <c r="AO2" s="559"/>
      <c r="AP2" s="559"/>
      <c r="AQ2" s="559"/>
      <c r="AR2" s="559"/>
      <c r="AS2" s="559"/>
      <c r="AT2" s="559"/>
      <c r="AU2" s="559"/>
      <c r="AV2" s="559"/>
      <c r="AW2" s="559"/>
      <c r="AX2" s="559"/>
      <c r="AY2" s="559"/>
      <c r="AZ2" s="559"/>
      <c r="BA2" s="559"/>
    </row>
    <row r="3" spans="1:53" ht="24.75" customHeight="1" x14ac:dyDescent="0.3">
      <c r="B3" s="88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559"/>
      <c r="AP3" s="559"/>
      <c r="AQ3" s="559"/>
      <c r="AR3" s="559"/>
      <c r="AS3" s="559"/>
      <c r="AT3" s="559"/>
      <c r="AU3" s="559"/>
      <c r="AV3" s="559"/>
      <c r="AW3" s="559"/>
      <c r="AX3" s="559"/>
      <c r="AY3" s="559"/>
      <c r="AZ3" s="559"/>
      <c r="BA3" s="559"/>
    </row>
    <row r="4" spans="1:53" ht="24.75" customHeight="1" thickBot="1" x14ac:dyDescent="0.25">
      <c r="U4" s="29"/>
    </row>
    <row r="5" spans="1:53" s="86" customFormat="1" ht="55.5" customHeight="1" thickBot="1" x14ac:dyDescent="0.3">
      <c r="A5" s="422" t="s">
        <v>95</v>
      </c>
      <c r="B5" s="429" t="s">
        <v>109</v>
      </c>
      <c r="C5" s="396" t="s">
        <v>47</v>
      </c>
      <c r="D5" s="409" t="s">
        <v>114</v>
      </c>
      <c r="E5" s="410"/>
      <c r="F5" s="415" t="s">
        <v>84</v>
      </c>
      <c r="G5" s="416"/>
      <c r="H5" s="416"/>
      <c r="I5" s="416"/>
      <c r="J5" s="417"/>
      <c r="K5" s="385" t="s">
        <v>89</v>
      </c>
      <c r="L5" s="386"/>
      <c r="M5" s="386"/>
      <c r="N5" s="386"/>
      <c r="O5" s="386"/>
      <c r="P5" s="386"/>
      <c r="Q5" s="386"/>
      <c r="R5" s="387"/>
      <c r="S5" s="385" t="s">
        <v>90</v>
      </c>
      <c r="T5" s="386"/>
      <c r="U5" s="386"/>
      <c r="V5" s="386"/>
      <c r="W5" s="386"/>
      <c r="X5" s="386"/>
      <c r="Y5" s="386"/>
      <c r="Z5" s="387"/>
      <c r="AA5" s="385" t="s">
        <v>91</v>
      </c>
      <c r="AB5" s="386"/>
      <c r="AC5" s="386"/>
      <c r="AD5" s="386"/>
      <c r="AE5" s="386"/>
      <c r="AF5" s="386"/>
      <c r="AG5" s="386"/>
      <c r="AH5" s="387"/>
      <c r="AI5" s="385" t="s">
        <v>92</v>
      </c>
      <c r="AJ5" s="386"/>
      <c r="AK5" s="386"/>
      <c r="AL5" s="386"/>
      <c r="AM5" s="386"/>
      <c r="AN5" s="386"/>
      <c r="AO5" s="386"/>
      <c r="AP5" s="387"/>
      <c r="AQ5" s="385" t="s">
        <v>249</v>
      </c>
      <c r="AR5" s="386"/>
      <c r="AS5" s="386"/>
      <c r="AT5" s="386"/>
      <c r="AU5" s="386"/>
      <c r="AV5" s="386"/>
      <c r="AW5" s="386"/>
      <c r="AX5" s="387"/>
      <c r="AY5" s="385" t="s">
        <v>101</v>
      </c>
      <c r="AZ5" s="386"/>
      <c r="BA5" s="425"/>
    </row>
    <row r="6" spans="1:53" s="86" customFormat="1" ht="52.5" customHeight="1" thickBot="1" x14ac:dyDescent="0.3">
      <c r="A6" s="423"/>
      <c r="B6" s="430"/>
      <c r="C6" s="397"/>
      <c r="D6" s="411"/>
      <c r="E6" s="412"/>
      <c r="F6" s="418" t="s">
        <v>94</v>
      </c>
      <c r="G6" s="420" t="s">
        <v>85</v>
      </c>
      <c r="H6" s="421"/>
      <c r="I6" s="421"/>
      <c r="J6" s="406" t="s">
        <v>87</v>
      </c>
      <c r="K6" s="388" t="s">
        <v>248</v>
      </c>
      <c r="L6" s="388"/>
      <c r="M6" s="388"/>
      <c r="N6" s="389"/>
      <c r="O6" s="388" t="s">
        <v>250</v>
      </c>
      <c r="P6" s="388"/>
      <c r="Q6" s="388"/>
      <c r="R6" s="389"/>
      <c r="S6" s="388" t="s">
        <v>251</v>
      </c>
      <c r="T6" s="388"/>
      <c r="U6" s="388"/>
      <c r="V6" s="389"/>
      <c r="W6" s="388" t="s">
        <v>252</v>
      </c>
      <c r="X6" s="388"/>
      <c r="Y6" s="388"/>
      <c r="Z6" s="389"/>
      <c r="AA6" s="388" t="s">
        <v>253</v>
      </c>
      <c r="AB6" s="388"/>
      <c r="AC6" s="388"/>
      <c r="AD6" s="389"/>
      <c r="AE6" s="388" t="s">
        <v>254</v>
      </c>
      <c r="AF6" s="388"/>
      <c r="AG6" s="388"/>
      <c r="AH6" s="389"/>
      <c r="AI6" s="388" t="s">
        <v>255</v>
      </c>
      <c r="AJ6" s="388"/>
      <c r="AK6" s="388"/>
      <c r="AL6" s="389"/>
      <c r="AM6" s="388" t="s">
        <v>256</v>
      </c>
      <c r="AN6" s="388"/>
      <c r="AO6" s="388"/>
      <c r="AP6" s="389"/>
      <c r="AQ6" s="388" t="s">
        <v>257</v>
      </c>
      <c r="AR6" s="388"/>
      <c r="AS6" s="388"/>
      <c r="AT6" s="389"/>
      <c r="AU6" s="388" t="s">
        <v>258</v>
      </c>
      <c r="AV6" s="388"/>
      <c r="AW6" s="388"/>
      <c r="AX6" s="389"/>
      <c r="AY6" s="426"/>
      <c r="AZ6" s="427"/>
      <c r="BA6" s="428"/>
    </row>
    <row r="7" spans="1:53" s="86" customFormat="1" ht="32.25" customHeight="1" thickBot="1" x14ac:dyDescent="0.3">
      <c r="A7" s="423"/>
      <c r="B7" s="430"/>
      <c r="C7" s="397"/>
      <c r="D7" s="413"/>
      <c r="E7" s="414"/>
      <c r="F7" s="418"/>
      <c r="G7" s="390" t="s">
        <v>86</v>
      </c>
      <c r="H7" s="392" t="s">
        <v>93</v>
      </c>
      <c r="I7" s="390" t="s">
        <v>88</v>
      </c>
      <c r="J7" s="407"/>
      <c r="K7" s="390" t="s">
        <v>98</v>
      </c>
      <c r="L7" s="392" t="s">
        <v>99</v>
      </c>
      <c r="M7" s="390" t="s">
        <v>100</v>
      </c>
      <c r="N7" s="394" t="s">
        <v>216</v>
      </c>
      <c r="O7" s="390" t="s">
        <v>98</v>
      </c>
      <c r="P7" s="392" t="s">
        <v>99</v>
      </c>
      <c r="Q7" s="390" t="s">
        <v>100</v>
      </c>
      <c r="R7" s="394" t="s">
        <v>216</v>
      </c>
      <c r="S7" s="390" t="s">
        <v>98</v>
      </c>
      <c r="T7" s="392" t="s">
        <v>99</v>
      </c>
      <c r="U7" s="390" t="s">
        <v>100</v>
      </c>
      <c r="V7" s="394" t="s">
        <v>216</v>
      </c>
      <c r="W7" s="390" t="s">
        <v>98</v>
      </c>
      <c r="X7" s="392" t="s">
        <v>99</v>
      </c>
      <c r="Y7" s="390" t="s">
        <v>100</v>
      </c>
      <c r="Z7" s="394" t="s">
        <v>216</v>
      </c>
      <c r="AA7" s="390" t="s">
        <v>98</v>
      </c>
      <c r="AB7" s="392" t="s">
        <v>99</v>
      </c>
      <c r="AC7" s="390" t="s">
        <v>100</v>
      </c>
      <c r="AD7" s="394" t="s">
        <v>216</v>
      </c>
      <c r="AE7" s="390" t="s">
        <v>98</v>
      </c>
      <c r="AF7" s="392" t="s">
        <v>99</v>
      </c>
      <c r="AG7" s="390" t="s">
        <v>100</v>
      </c>
      <c r="AH7" s="394" t="s">
        <v>216</v>
      </c>
      <c r="AI7" s="390" t="s">
        <v>98</v>
      </c>
      <c r="AJ7" s="392" t="s">
        <v>99</v>
      </c>
      <c r="AK7" s="390" t="s">
        <v>100</v>
      </c>
      <c r="AL7" s="394" t="s">
        <v>216</v>
      </c>
      <c r="AM7" s="390" t="s">
        <v>98</v>
      </c>
      <c r="AN7" s="392" t="s">
        <v>99</v>
      </c>
      <c r="AO7" s="390" t="s">
        <v>100</v>
      </c>
      <c r="AP7" s="394" t="s">
        <v>216</v>
      </c>
      <c r="AQ7" s="390" t="s">
        <v>98</v>
      </c>
      <c r="AR7" s="392" t="s">
        <v>99</v>
      </c>
      <c r="AS7" s="390" t="s">
        <v>100</v>
      </c>
      <c r="AT7" s="394" t="s">
        <v>216</v>
      </c>
      <c r="AU7" s="390" t="s">
        <v>98</v>
      </c>
      <c r="AV7" s="392" t="s">
        <v>99</v>
      </c>
      <c r="AW7" s="390" t="s">
        <v>100</v>
      </c>
      <c r="AX7" s="394" t="s">
        <v>216</v>
      </c>
      <c r="AY7" s="397" t="s">
        <v>102</v>
      </c>
      <c r="AZ7" s="396" t="s">
        <v>103</v>
      </c>
      <c r="BA7" s="397" t="s">
        <v>104</v>
      </c>
    </row>
    <row r="8" spans="1:53" s="86" customFormat="1" ht="136.5" customHeight="1" thickBot="1" x14ac:dyDescent="0.3">
      <c r="A8" s="424"/>
      <c r="B8" s="546"/>
      <c r="C8" s="397"/>
      <c r="D8" s="261" t="s">
        <v>232</v>
      </c>
      <c r="E8" s="261" t="s">
        <v>96</v>
      </c>
      <c r="F8" s="419"/>
      <c r="G8" s="391"/>
      <c r="H8" s="393"/>
      <c r="I8" s="391"/>
      <c r="J8" s="408"/>
      <c r="K8" s="391"/>
      <c r="L8" s="393"/>
      <c r="M8" s="391"/>
      <c r="N8" s="395"/>
      <c r="O8" s="391"/>
      <c r="P8" s="393"/>
      <c r="Q8" s="391"/>
      <c r="R8" s="395"/>
      <c r="S8" s="391"/>
      <c r="T8" s="393"/>
      <c r="U8" s="391"/>
      <c r="V8" s="395"/>
      <c r="W8" s="391"/>
      <c r="X8" s="393"/>
      <c r="Y8" s="391"/>
      <c r="Z8" s="395"/>
      <c r="AA8" s="391"/>
      <c r="AB8" s="393"/>
      <c r="AC8" s="391"/>
      <c r="AD8" s="395"/>
      <c r="AE8" s="391"/>
      <c r="AF8" s="393"/>
      <c r="AG8" s="391"/>
      <c r="AH8" s="395"/>
      <c r="AI8" s="391"/>
      <c r="AJ8" s="393"/>
      <c r="AK8" s="391"/>
      <c r="AL8" s="395"/>
      <c r="AM8" s="391"/>
      <c r="AN8" s="393"/>
      <c r="AO8" s="391"/>
      <c r="AP8" s="395"/>
      <c r="AQ8" s="391"/>
      <c r="AR8" s="393"/>
      <c r="AS8" s="391"/>
      <c r="AT8" s="395"/>
      <c r="AU8" s="391"/>
      <c r="AV8" s="393"/>
      <c r="AW8" s="391"/>
      <c r="AX8" s="395"/>
      <c r="AY8" s="397"/>
      <c r="AZ8" s="550"/>
      <c r="BA8" s="397"/>
    </row>
    <row r="9" spans="1:53" s="1" customFormat="1" ht="23.25" customHeight="1" thickBot="1" x14ac:dyDescent="0.35">
      <c r="A9" s="156" t="s">
        <v>116</v>
      </c>
      <c r="B9" s="547" t="s">
        <v>105</v>
      </c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8"/>
      <c r="W9" s="548"/>
      <c r="X9" s="548"/>
      <c r="Y9" s="548"/>
      <c r="Z9" s="548"/>
      <c r="AA9" s="548"/>
      <c r="AB9" s="548"/>
      <c r="AC9" s="548"/>
      <c r="AD9" s="548"/>
      <c r="AE9" s="548"/>
      <c r="AF9" s="548"/>
      <c r="AG9" s="548"/>
      <c r="AH9" s="548"/>
      <c r="AI9" s="548"/>
      <c r="AJ9" s="548"/>
      <c r="AK9" s="548"/>
      <c r="AL9" s="548"/>
      <c r="AM9" s="548"/>
      <c r="AN9" s="548"/>
      <c r="AO9" s="548"/>
      <c r="AP9" s="548"/>
      <c r="AQ9" s="548"/>
      <c r="AR9" s="548"/>
      <c r="AS9" s="548"/>
      <c r="AT9" s="548"/>
      <c r="AU9" s="548"/>
      <c r="AV9" s="548"/>
      <c r="AW9" s="548"/>
      <c r="AX9" s="548"/>
      <c r="AY9" s="548"/>
      <c r="AZ9" s="548"/>
      <c r="BA9" s="549"/>
    </row>
    <row r="10" spans="1:53" s="94" customFormat="1" ht="45.75" customHeight="1" thickBot="1" x14ac:dyDescent="0.35">
      <c r="A10" s="431" t="s">
        <v>112</v>
      </c>
      <c r="B10" s="405"/>
      <c r="C10" s="159"/>
      <c r="D10" s="160">
        <f>D11+D15</f>
        <v>12</v>
      </c>
      <c r="E10" s="157">
        <f>E11+E15</f>
        <v>300</v>
      </c>
      <c r="F10" s="157"/>
      <c r="G10" s="250"/>
      <c r="H10" s="157"/>
      <c r="I10" s="250"/>
      <c r="J10" s="157"/>
      <c r="K10" s="512">
        <f>K11+K15</f>
        <v>16</v>
      </c>
      <c r="L10" s="513"/>
      <c r="M10" s="514"/>
      <c r="N10" s="157">
        <f>N11+N15</f>
        <v>5</v>
      </c>
      <c r="O10" s="512">
        <f>O11+O15</f>
        <v>0</v>
      </c>
      <c r="P10" s="513"/>
      <c r="Q10" s="514"/>
      <c r="R10" s="307">
        <f>R11+R15</f>
        <v>2</v>
      </c>
      <c r="S10" s="512">
        <f>S11+S15</f>
        <v>16</v>
      </c>
      <c r="T10" s="513"/>
      <c r="U10" s="514"/>
      <c r="V10" s="157">
        <f>V11+V15</f>
        <v>5</v>
      </c>
      <c r="W10" s="512">
        <f>W11+W15</f>
        <v>0</v>
      </c>
      <c r="X10" s="513"/>
      <c r="Y10" s="514"/>
      <c r="Z10" s="157">
        <f>Z11+Z15</f>
        <v>0</v>
      </c>
      <c r="AA10" s="512">
        <f>AA11+AA15</f>
        <v>0</v>
      </c>
      <c r="AB10" s="513"/>
      <c r="AC10" s="514"/>
      <c r="AD10" s="157">
        <f>AD11+AD15</f>
        <v>0</v>
      </c>
      <c r="AE10" s="512">
        <f>AE11+AE15</f>
        <v>0</v>
      </c>
      <c r="AF10" s="513"/>
      <c r="AG10" s="514"/>
      <c r="AH10" s="157">
        <f>AH11+AH15</f>
        <v>0</v>
      </c>
      <c r="AI10" s="512">
        <f>AI11+AI15</f>
        <v>0</v>
      </c>
      <c r="AJ10" s="513"/>
      <c r="AK10" s="514"/>
      <c r="AL10" s="157">
        <f>AL11+AL15</f>
        <v>0</v>
      </c>
      <c r="AM10" s="512">
        <f>AM11+AM15</f>
        <v>0</v>
      </c>
      <c r="AN10" s="513"/>
      <c r="AO10" s="514"/>
      <c r="AP10" s="157">
        <f>AP11+AP15</f>
        <v>0</v>
      </c>
      <c r="AQ10" s="512">
        <f>AQ11+AQ15</f>
        <v>0</v>
      </c>
      <c r="AR10" s="513"/>
      <c r="AS10" s="514"/>
      <c r="AT10" s="157">
        <f>AT11+AT15</f>
        <v>0</v>
      </c>
      <c r="AU10" s="512">
        <f>AU11+AU15</f>
        <v>0</v>
      </c>
      <c r="AV10" s="513"/>
      <c r="AW10" s="514"/>
      <c r="AX10" s="157">
        <f>AX11+AX15</f>
        <v>0</v>
      </c>
      <c r="AY10" s="157"/>
      <c r="AZ10" s="158"/>
      <c r="BA10" s="159"/>
    </row>
    <row r="11" spans="1:53" s="94" customFormat="1" ht="40.5" customHeight="1" thickBot="1" x14ac:dyDescent="0.35">
      <c r="A11" s="308"/>
      <c r="B11" s="309" t="s">
        <v>43</v>
      </c>
      <c r="C11" s="159"/>
      <c r="D11" s="310">
        <f>SUM(D12:D14)</f>
        <v>7</v>
      </c>
      <c r="E11" s="310">
        <f>SUM(E12:E13)</f>
        <v>150</v>
      </c>
      <c r="F11" s="310"/>
      <c r="G11" s="310"/>
      <c r="H11" s="310"/>
      <c r="I11" s="310"/>
      <c r="J11" s="310"/>
      <c r="K11" s="515">
        <f>SUM(K12:M13)</f>
        <v>0</v>
      </c>
      <c r="L11" s="516"/>
      <c r="M11" s="517"/>
      <c r="N11" s="310">
        <f>SUM(N12:N14)</f>
        <v>0</v>
      </c>
      <c r="O11" s="515">
        <f>SUM(O12:Q13)</f>
        <v>0</v>
      </c>
      <c r="P11" s="516"/>
      <c r="Q11" s="517"/>
      <c r="R11" s="310">
        <f>SUM(R12:R14)</f>
        <v>2</v>
      </c>
      <c r="S11" s="515">
        <f>SUM(S12:U13)</f>
        <v>16</v>
      </c>
      <c r="T11" s="516"/>
      <c r="U11" s="517"/>
      <c r="V11" s="310">
        <f>SUM(V12:V13)</f>
        <v>5</v>
      </c>
      <c r="W11" s="515">
        <f>SUM(W12:Y13)</f>
        <v>0</v>
      </c>
      <c r="X11" s="516"/>
      <c r="Y11" s="517"/>
      <c r="Z11" s="310">
        <f>SUM(Z12:Z13)</f>
        <v>0</v>
      </c>
      <c r="AA11" s="515">
        <f>SUM(AA12:AC13)</f>
        <v>0</v>
      </c>
      <c r="AB11" s="516"/>
      <c r="AC11" s="517"/>
      <c r="AD11" s="310">
        <f>SUM(AD12:AD13)</f>
        <v>0</v>
      </c>
      <c r="AE11" s="515">
        <f>SUM(AE12:AG13)</f>
        <v>0</v>
      </c>
      <c r="AF11" s="516"/>
      <c r="AG11" s="517"/>
      <c r="AH11" s="310">
        <f>SUM(AH12:AH13)</f>
        <v>0</v>
      </c>
      <c r="AI11" s="515">
        <f>SUM(AI12:AK13)</f>
        <v>0</v>
      </c>
      <c r="AJ11" s="516"/>
      <c r="AK11" s="517"/>
      <c r="AL11" s="310">
        <f>SUM(AL12:AL13)</f>
        <v>0</v>
      </c>
      <c r="AM11" s="515">
        <f>SUM(AM12:AO13)</f>
        <v>0</v>
      </c>
      <c r="AN11" s="516"/>
      <c r="AO11" s="517"/>
      <c r="AP11" s="310">
        <f>SUM(AP12:AP13)</f>
        <v>0</v>
      </c>
      <c r="AQ11" s="515">
        <f>SUM(AQ12:AS13)</f>
        <v>0</v>
      </c>
      <c r="AR11" s="516"/>
      <c r="AS11" s="517"/>
      <c r="AT11" s="310">
        <f>SUM(AT12:AT13)</f>
        <v>0</v>
      </c>
      <c r="AU11" s="515">
        <f>SUM(AU12:AW13)</f>
        <v>0</v>
      </c>
      <c r="AV11" s="516"/>
      <c r="AW11" s="517"/>
      <c r="AX11" s="310">
        <f>SUM(AX12:AX13)</f>
        <v>0</v>
      </c>
      <c r="AY11" s="160"/>
      <c r="AZ11" s="110"/>
      <c r="BA11" s="159"/>
    </row>
    <row r="12" spans="1:53" s="94" customFormat="1" ht="49.5" customHeight="1" x14ac:dyDescent="0.3">
      <c r="A12" s="172" t="s">
        <v>179</v>
      </c>
      <c r="B12" s="331" t="s">
        <v>174</v>
      </c>
      <c r="C12" s="161" t="s">
        <v>176</v>
      </c>
      <c r="D12" s="162">
        <v>3</v>
      </c>
      <c r="E12" s="163">
        <f>D12*30</f>
        <v>90</v>
      </c>
      <c r="F12" s="163">
        <f t="shared" ref="F12:F14" si="0">G12+H12+I12</f>
        <v>10</v>
      </c>
      <c r="G12" s="164">
        <v>4</v>
      </c>
      <c r="H12" s="163"/>
      <c r="I12" s="164">
        <v>6</v>
      </c>
      <c r="J12" s="163">
        <f t="shared" ref="J12:J14" si="1">E12-F12</f>
        <v>80</v>
      </c>
      <c r="K12" s="168"/>
      <c r="L12" s="174"/>
      <c r="M12" s="175"/>
      <c r="N12" s="162"/>
      <c r="O12" s="168"/>
      <c r="P12" s="174"/>
      <c r="Q12" s="175"/>
      <c r="R12" s="162"/>
      <c r="S12" s="168">
        <v>4</v>
      </c>
      <c r="T12" s="174"/>
      <c r="U12" s="175">
        <v>6</v>
      </c>
      <c r="V12" s="162">
        <v>3</v>
      </c>
      <c r="W12" s="168"/>
      <c r="X12" s="174"/>
      <c r="Y12" s="175"/>
      <c r="Z12" s="162"/>
      <c r="AA12" s="165"/>
      <c r="AB12" s="174"/>
      <c r="AC12" s="169"/>
      <c r="AD12" s="162"/>
      <c r="AE12" s="176"/>
      <c r="AF12" s="174"/>
      <c r="AG12" s="167"/>
      <c r="AH12" s="162"/>
      <c r="AI12" s="176"/>
      <c r="AJ12" s="174"/>
      <c r="AK12" s="169"/>
      <c r="AL12" s="162"/>
      <c r="AM12" s="165"/>
      <c r="AN12" s="166"/>
      <c r="AO12" s="169"/>
      <c r="AP12" s="163"/>
      <c r="AQ12" s="176"/>
      <c r="AR12" s="174"/>
      <c r="AS12" s="169"/>
      <c r="AT12" s="162"/>
      <c r="AU12" s="165"/>
      <c r="AV12" s="166"/>
      <c r="AW12" s="169"/>
      <c r="AX12" s="163"/>
      <c r="AY12" s="177">
        <v>3</v>
      </c>
      <c r="AZ12" s="173"/>
      <c r="BA12" s="276" t="s">
        <v>233</v>
      </c>
    </row>
    <row r="13" spans="1:53" s="94" customFormat="1" ht="31.5" customHeight="1" x14ac:dyDescent="0.3">
      <c r="A13" s="172" t="s">
        <v>181</v>
      </c>
      <c r="B13" s="335" t="s">
        <v>175</v>
      </c>
      <c r="C13" s="161" t="s">
        <v>176</v>
      </c>
      <c r="D13" s="173">
        <v>2</v>
      </c>
      <c r="E13" s="163">
        <f>D13*30</f>
        <v>60</v>
      </c>
      <c r="F13" s="163">
        <f t="shared" si="0"/>
        <v>6</v>
      </c>
      <c r="G13" s="164">
        <v>4</v>
      </c>
      <c r="H13" s="163"/>
      <c r="I13" s="164">
        <v>2</v>
      </c>
      <c r="J13" s="163">
        <f t="shared" si="1"/>
        <v>54</v>
      </c>
      <c r="K13" s="168"/>
      <c r="L13" s="174"/>
      <c r="M13" s="231"/>
      <c r="N13" s="162"/>
      <c r="O13" s="168"/>
      <c r="P13" s="174"/>
      <c r="Q13" s="231"/>
      <c r="R13" s="162"/>
      <c r="S13" s="168">
        <v>4</v>
      </c>
      <c r="T13" s="174"/>
      <c r="U13" s="231">
        <v>2</v>
      </c>
      <c r="V13" s="162">
        <v>2</v>
      </c>
      <c r="W13" s="168"/>
      <c r="X13" s="174"/>
      <c r="Y13" s="330"/>
      <c r="Z13" s="162"/>
      <c r="AA13" s="165"/>
      <c r="AB13" s="174"/>
      <c r="AC13" s="169"/>
      <c r="AD13" s="162"/>
      <c r="AE13" s="176"/>
      <c r="AF13" s="174"/>
      <c r="AG13" s="167"/>
      <c r="AH13" s="162"/>
      <c r="AI13" s="176"/>
      <c r="AJ13" s="174"/>
      <c r="AK13" s="169"/>
      <c r="AL13" s="162"/>
      <c r="AM13" s="165"/>
      <c r="AN13" s="166"/>
      <c r="AO13" s="169"/>
      <c r="AP13" s="163"/>
      <c r="AQ13" s="176"/>
      <c r="AR13" s="174"/>
      <c r="AS13" s="169"/>
      <c r="AT13" s="162"/>
      <c r="AU13" s="165"/>
      <c r="AV13" s="166"/>
      <c r="AW13" s="169"/>
      <c r="AX13" s="163"/>
      <c r="AY13" s="177">
        <v>3</v>
      </c>
      <c r="AZ13" s="173"/>
      <c r="BA13" s="162"/>
    </row>
    <row r="14" spans="1:53" s="94" customFormat="1" ht="49.5" customHeight="1" thickBot="1" x14ac:dyDescent="0.35">
      <c r="A14" s="172" t="s">
        <v>213</v>
      </c>
      <c r="B14" s="199" t="s">
        <v>238</v>
      </c>
      <c r="C14" s="161" t="s">
        <v>176</v>
      </c>
      <c r="D14" s="173">
        <v>2</v>
      </c>
      <c r="E14" s="163">
        <f>D14*30</f>
        <v>60</v>
      </c>
      <c r="F14" s="163">
        <f t="shared" si="0"/>
        <v>6</v>
      </c>
      <c r="G14" s="164">
        <v>4</v>
      </c>
      <c r="H14" s="163"/>
      <c r="I14" s="164">
        <v>2</v>
      </c>
      <c r="J14" s="163">
        <f t="shared" si="1"/>
        <v>54</v>
      </c>
      <c r="K14" s="168"/>
      <c r="L14" s="174"/>
      <c r="M14" s="330"/>
      <c r="N14" s="162"/>
      <c r="O14" s="168">
        <v>4</v>
      </c>
      <c r="P14" s="174"/>
      <c r="Q14" s="231">
        <v>2</v>
      </c>
      <c r="R14" s="162">
        <v>2</v>
      </c>
      <c r="S14" s="168"/>
      <c r="T14" s="174"/>
      <c r="U14" s="231"/>
      <c r="V14" s="162"/>
      <c r="W14" s="168"/>
      <c r="X14" s="174"/>
      <c r="Y14" s="231"/>
      <c r="Z14" s="162"/>
      <c r="AA14" s="165"/>
      <c r="AB14" s="174"/>
      <c r="AC14" s="169"/>
      <c r="AD14" s="162"/>
      <c r="AE14" s="176"/>
      <c r="AF14" s="174"/>
      <c r="AG14" s="167"/>
      <c r="AH14" s="162"/>
      <c r="AI14" s="176"/>
      <c r="AJ14" s="174"/>
      <c r="AK14" s="169"/>
      <c r="AL14" s="162"/>
      <c r="AM14" s="165"/>
      <c r="AN14" s="166"/>
      <c r="AO14" s="169"/>
      <c r="AP14" s="163"/>
      <c r="AQ14" s="176"/>
      <c r="AR14" s="174"/>
      <c r="AS14" s="169"/>
      <c r="AT14" s="162"/>
      <c r="AU14" s="165"/>
      <c r="AV14" s="166"/>
      <c r="AW14" s="169"/>
      <c r="AX14" s="163"/>
      <c r="AY14" s="177">
        <v>2</v>
      </c>
      <c r="AZ14" s="173"/>
      <c r="BA14" s="276" t="s">
        <v>233</v>
      </c>
    </row>
    <row r="15" spans="1:53" s="94" customFormat="1" ht="30" customHeight="1" thickBot="1" x14ac:dyDescent="0.35">
      <c r="A15" s="311"/>
      <c r="B15" s="312" t="s">
        <v>178</v>
      </c>
      <c r="C15" s="159"/>
      <c r="D15" s="249">
        <v>5</v>
      </c>
      <c r="E15" s="249">
        <f>D15*30</f>
        <v>150</v>
      </c>
      <c r="F15" s="249"/>
      <c r="G15" s="249"/>
      <c r="H15" s="249"/>
      <c r="I15" s="249"/>
      <c r="J15" s="249"/>
      <c r="K15" s="515">
        <f>SUM(K16:M22)</f>
        <v>16</v>
      </c>
      <c r="L15" s="516"/>
      <c r="M15" s="517"/>
      <c r="N15" s="160">
        <f>SUM(N16:N22)</f>
        <v>5</v>
      </c>
      <c r="O15" s="515">
        <f>SUM(O17:Q17)</f>
        <v>0</v>
      </c>
      <c r="P15" s="516"/>
      <c r="Q15" s="517"/>
      <c r="R15" s="340">
        <v>0</v>
      </c>
      <c r="S15" s="512">
        <f>SUM(S16:U22)</f>
        <v>0</v>
      </c>
      <c r="T15" s="513"/>
      <c r="U15" s="514"/>
      <c r="V15" s="160">
        <f>SUM(V16:V22)</f>
        <v>0</v>
      </c>
      <c r="W15" s="512">
        <f>SUM(W17:Y17)</f>
        <v>0</v>
      </c>
      <c r="X15" s="513"/>
      <c r="Y15" s="514"/>
      <c r="Z15" s="160">
        <f>SUM(Z17:Z17)</f>
        <v>0</v>
      </c>
      <c r="AA15" s="512">
        <f>SUM(AA17:AC17)</f>
        <v>0</v>
      </c>
      <c r="AB15" s="513"/>
      <c r="AC15" s="514"/>
      <c r="AD15" s="160">
        <f>SUM(AD17:AD17)</f>
        <v>0</v>
      </c>
      <c r="AE15" s="515">
        <f>SUM(AE17:AG17)</f>
        <v>0</v>
      </c>
      <c r="AF15" s="516"/>
      <c r="AG15" s="517"/>
      <c r="AH15" s="160">
        <f>SUM(AH17:AH17)</f>
        <v>0</v>
      </c>
      <c r="AI15" s="515">
        <f>SUM(AI17:AK17)</f>
        <v>0</v>
      </c>
      <c r="AJ15" s="516"/>
      <c r="AK15" s="517"/>
      <c r="AL15" s="160">
        <f>SUM(AL17:AL17)</f>
        <v>0</v>
      </c>
      <c r="AM15" s="512">
        <f>SUM(AM17:AO17)</f>
        <v>0</v>
      </c>
      <c r="AN15" s="513"/>
      <c r="AO15" s="514"/>
      <c r="AP15" s="157">
        <f>SUM(AP17:AP17)</f>
        <v>0</v>
      </c>
      <c r="AQ15" s="515">
        <f>SUM(AQ17:AS17)</f>
        <v>0</v>
      </c>
      <c r="AR15" s="516"/>
      <c r="AS15" s="517"/>
      <c r="AT15" s="160">
        <f>SUM(AT17:AT17)</f>
        <v>0</v>
      </c>
      <c r="AU15" s="512">
        <f>SUM(AU17:AW17)</f>
        <v>0</v>
      </c>
      <c r="AV15" s="513"/>
      <c r="AW15" s="514"/>
      <c r="AX15" s="157">
        <f>SUM(AX17:AX17)</f>
        <v>0</v>
      </c>
      <c r="AY15" s="160"/>
      <c r="AZ15" s="158"/>
      <c r="BA15" s="159"/>
    </row>
    <row r="16" spans="1:53" s="94" customFormat="1" ht="43.5" customHeight="1" x14ac:dyDescent="0.3">
      <c r="A16" s="230" t="s">
        <v>131</v>
      </c>
      <c r="B16" s="143" t="s">
        <v>180</v>
      </c>
      <c r="C16" s="161" t="s">
        <v>215</v>
      </c>
      <c r="D16" s="162">
        <v>3</v>
      </c>
      <c r="E16" s="163">
        <f t="shared" ref="E16:E17" si="2">D16*30</f>
        <v>90</v>
      </c>
      <c r="F16" s="163">
        <f t="shared" ref="F16:F17" si="3">G16+H16+I16</f>
        <v>10</v>
      </c>
      <c r="G16" s="164">
        <v>4</v>
      </c>
      <c r="H16" s="163"/>
      <c r="I16" s="164">
        <v>6</v>
      </c>
      <c r="J16" s="163">
        <f t="shared" ref="J16:J17" si="4">E16-F16</f>
        <v>80</v>
      </c>
      <c r="K16" s="165">
        <v>4</v>
      </c>
      <c r="L16" s="166"/>
      <c r="M16" s="167">
        <v>6</v>
      </c>
      <c r="N16" s="162">
        <v>3</v>
      </c>
      <c r="O16" s="165"/>
      <c r="P16" s="166"/>
      <c r="Q16" s="167"/>
      <c r="R16" s="162"/>
      <c r="S16" s="165"/>
      <c r="T16" s="166"/>
      <c r="U16" s="167"/>
      <c r="V16" s="162"/>
      <c r="W16" s="165"/>
      <c r="X16" s="166"/>
      <c r="Y16" s="167"/>
      <c r="Z16" s="162"/>
      <c r="AA16" s="165"/>
      <c r="AB16" s="166"/>
      <c r="AC16" s="169"/>
      <c r="AD16" s="163"/>
      <c r="AE16" s="170"/>
      <c r="AF16" s="166"/>
      <c r="AG16" s="169" t="s">
        <v>1</v>
      </c>
      <c r="AH16" s="163"/>
      <c r="AI16" s="170"/>
      <c r="AJ16" s="166"/>
      <c r="AK16" s="169"/>
      <c r="AL16" s="163"/>
      <c r="AM16" s="165"/>
      <c r="AN16" s="166"/>
      <c r="AO16" s="169"/>
      <c r="AP16" s="163"/>
      <c r="AQ16" s="170"/>
      <c r="AR16" s="166"/>
      <c r="AS16" s="169"/>
      <c r="AT16" s="163"/>
      <c r="AU16" s="165"/>
      <c r="AV16" s="166"/>
      <c r="AW16" s="169"/>
      <c r="AX16" s="163"/>
      <c r="AY16" s="163">
        <v>1</v>
      </c>
      <c r="AZ16" s="171"/>
      <c r="BA16" s="163"/>
    </row>
    <row r="17" spans="1:53" s="94" customFormat="1" ht="42.75" customHeight="1" x14ac:dyDescent="0.3">
      <c r="A17" s="238" t="s">
        <v>144</v>
      </c>
      <c r="B17" s="236" t="s">
        <v>177</v>
      </c>
      <c r="C17" s="161" t="s">
        <v>183</v>
      </c>
      <c r="D17" s="518">
        <v>2</v>
      </c>
      <c r="E17" s="529">
        <f t="shared" si="2"/>
        <v>60</v>
      </c>
      <c r="F17" s="529">
        <f t="shared" si="3"/>
        <v>6</v>
      </c>
      <c r="G17" s="529">
        <v>4</v>
      </c>
      <c r="H17" s="529"/>
      <c r="I17" s="529">
        <v>2</v>
      </c>
      <c r="J17" s="531">
        <f t="shared" si="4"/>
        <v>54</v>
      </c>
      <c r="K17" s="533">
        <v>4</v>
      </c>
      <c r="L17" s="522"/>
      <c r="M17" s="537">
        <v>2</v>
      </c>
      <c r="N17" s="540">
        <v>2</v>
      </c>
      <c r="O17" s="520"/>
      <c r="P17" s="522"/>
      <c r="Q17" s="526"/>
      <c r="R17" s="518"/>
      <c r="S17" s="520"/>
      <c r="T17" s="522"/>
      <c r="U17" s="524"/>
      <c r="V17" s="518"/>
      <c r="W17" s="183"/>
      <c r="X17" s="181"/>
      <c r="Y17" s="182"/>
      <c r="Z17" s="313"/>
      <c r="AA17" s="183"/>
      <c r="AB17" s="181"/>
      <c r="AC17" s="182"/>
      <c r="AD17" s="177"/>
      <c r="AE17" s="180"/>
      <c r="AF17" s="181"/>
      <c r="AG17" s="184"/>
      <c r="AH17" s="177"/>
      <c r="AI17" s="180"/>
      <c r="AJ17" s="181"/>
      <c r="AK17" s="182"/>
      <c r="AL17" s="177"/>
      <c r="AM17" s="183"/>
      <c r="AN17" s="185"/>
      <c r="AO17" s="182"/>
      <c r="AP17" s="314"/>
      <c r="AQ17" s="180"/>
      <c r="AR17" s="181"/>
      <c r="AS17" s="182"/>
      <c r="AT17" s="177"/>
      <c r="AU17" s="183"/>
      <c r="AV17" s="185"/>
      <c r="AW17" s="182"/>
      <c r="AX17" s="314"/>
      <c r="AY17" s="518">
        <v>1</v>
      </c>
      <c r="AZ17" s="187"/>
      <c r="BA17" s="161"/>
    </row>
    <row r="18" spans="1:53" s="94" customFormat="1" ht="42.75" customHeight="1" x14ac:dyDescent="0.3">
      <c r="A18" s="238" t="s">
        <v>205</v>
      </c>
      <c r="B18" s="143" t="s">
        <v>186</v>
      </c>
      <c r="C18" s="161" t="s">
        <v>215</v>
      </c>
      <c r="D18" s="519"/>
      <c r="E18" s="530"/>
      <c r="F18" s="530"/>
      <c r="G18" s="530"/>
      <c r="H18" s="530"/>
      <c r="I18" s="530"/>
      <c r="J18" s="532"/>
      <c r="K18" s="534"/>
      <c r="L18" s="523"/>
      <c r="M18" s="538"/>
      <c r="N18" s="541"/>
      <c r="O18" s="521"/>
      <c r="P18" s="523"/>
      <c r="Q18" s="527"/>
      <c r="R18" s="519"/>
      <c r="S18" s="521"/>
      <c r="T18" s="523"/>
      <c r="U18" s="525"/>
      <c r="V18" s="519"/>
      <c r="W18" s="232"/>
      <c r="X18" s="181"/>
      <c r="Y18" s="233"/>
      <c r="Z18" s="313"/>
      <c r="AA18" s="232"/>
      <c r="AB18" s="181"/>
      <c r="AC18" s="233"/>
      <c r="AD18" s="177"/>
      <c r="AE18" s="180"/>
      <c r="AF18" s="181"/>
      <c r="AG18" s="234"/>
      <c r="AH18" s="177"/>
      <c r="AI18" s="180"/>
      <c r="AJ18" s="181"/>
      <c r="AK18" s="233"/>
      <c r="AL18" s="177"/>
      <c r="AM18" s="232"/>
      <c r="AN18" s="185"/>
      <c r="AO18" s="233"/>
      <c r="AP18" s="314"/>
      <c r="AQ18" s="180"/>
      <c r="AR18" s="181"/>
      <c r="AS18" s="233"/>
      <c r="AT18" s="177"/>
      <c r="AU18" s="232"/>
      <c r="AV18" s="185"/>
      <c r="AW18" s="233"/>
      <c r="AX18" s="314"/>
      <c r="AY18" s="519"/>
      <c r="AZ18" s="235"/>
      <c r="BA18" s="213"/>
    </row>
    <row r="19" spans="1:53" s="94" customFormat="1" ht="23.25" customHeight="1" x14ac:dyDescent="0.3">
      <c r="A19" s="238" t="s">
        <v>206</v>
      </c>
      <c r="B19" s="143" t="s">
        <v>227</v>
      </c>
      <c r="C19" s="463" t="s">
        <v>176</v>
      </c>
      <c r="D19" s="519"/>
      <c r="E19" s="530"/>
      <c r="F19" s="530"/>
      <c r="G19" s="530"/>
      <c r="H19" s="530"/>
      <c r="I19" s="530"/>
      <c r="J19" s="532"/>
      <c r="K19" s="534"/>
      <c r="L19" s="523"/>
      <c r="M19" s="538"/>
      <c r="N19" s="541"/>
      <c r="O19" s="521"/>
      <c r="P19" s="523"/>
      <c r="Q19" s="527"/>
      <c r="R19" s="519"/>
      <c r="S19" s="521"/>
      <c r="T19" s="523"/>
      <c r="U19" s="525"/>
      <c r="V19" s="519"/>
      <c r="W19" s="165"/>
      <c r="X19" s="174"/>
      <c r="Y19" s="169"/>
      <c r="Z19" s="162"/>
      <c r="AA19" s="165"/>
      <c r="AB19" s="174"/>
      <c r="AC19" s="169"/>
      <c r="AD19" s="162"/>
      <c r="AE19" s="176"/>
      <c r="AF19" s="174"/>
      <c r="AG19" s="167"/>
      <c r="AH19" s="162"/>
      <c r="AI19" s="176"/>
      <c r="AJ19" s="174"/>
      <c r="AK19" s="169"/>
      <c r="AL19" s="162"/>
      <c r="AM19" s="165"/>
      <c r="AN19" s="166"/>
      <c r="AO19" s="169"/>
      <c r="AP19" s="163"/>
      <c r="AQ19" s="176"/>
      <c r="AR19" s="174"/>
      <c r="AS19" s="169"/>
      <c r="AT19" s="162"/>
      <c r="AU19" s="165"/>
      <c r="AV19" s="166"/>
      <c r="AW19" s="169"/>
      <c r="AX19" s="163"/>
      <c r="AY19" s="519"/>
      <c r="AZ19" s="186"/>
      <c r="BA19" s="177"/>
    </row>
    <row r="20" spans="1:53" s="94" customFormat="1" ht="23.25" customHeight="1" x14ac:dyDescent="0.3">
      <c r="A20" s="238" t="s">
        <v>207</v>
      </c>
      <c r="B20" s="143" t="s">
        <v>185</v>
      </c>
      <c r="C20" s="528"/>
      <c r="D20" s="519"/>
      <c r="E20" s="530"/>
      <c r="F20" s="530"/>
      <c r="G20" s="530"/>
      <c r="H20" s="530"/>
      <c r="I20" s="530"/>
      <c r="J20" s="532"/>
      <c r="K20" s="534"/>
      <c r="L20" s="523"/>
      <c r="M20" s="538"/>
      <c r="N20" s="541"/>
      <c r="O20" s="521"/>
      <c r="P20" s="523"/>
      <c r="Q20" s="527"/>
      <c r="R20" s="519"/>
      <c r="S20" s="521"/>
      <c r="T20" s="523"/>
      <c r="U20" s="525"/>
      <c r="V20" s="519"/>
      <c r="W20" s="165"/>
      <c r="X20" s="174"/>
      <c r="Y20" s="169"/>
      <c r="Z20" s="162"/>
      <c r="AA20" s="165"/>
      <c r="AB20" s="174"/>
      <c r="AC20" s="169"/>
      <c r="AD20" s="162"/>
      <c r="AE20" s="176"/>
      <c r="AF20" s="174"/>
      <c r="AG20" s="167"/>
      <c r="AH20" s="162"/>
      <c r="AI20" s="176"/>
      <c r="AJ20" s="174"/>
      <c r="AK20" s="169"/>
      <c r="AL20" s="162"/>
      <c r="AM20" s="165"/>
      <c r="AN20" s="166"/>
      <c r="AO20" s="169"/>
      <c r="AP20" s="163"/>
      <c r="AQ20" s="176"/>
      <c r="AR20" s="174"/>
      <c r="AS20" s="169"/>
      <c r="AT20" s="162"/>
      <c r="AU20" s="165"/>
      <c r="AV20" s="166"/>
      <c r="AW20" s="169"/>
      <c r="AX20" s="163"/>
      <c r="AY20" s="519"/>
      <c r="AZ20" s="186"/>
      <c r="BA20" s="177"/>
    </row>
    <row r="21" spans="1:53" s="94" customFormat="1" ht="23.25" customHeight="1" x14ac:dyDescent="0.3">
      <c r="A21" s="238" t="s">
        <v>208</v>
      </c>
      <c r="B21" s="143" t="s">
        <v>228</v>
      </c>
      <c r="C21" s="528"/>
      <c r="D21" s="519"/>
      <c r="E21" s="530"/>
      <c r="F21" s="530"/>
      <c r="G21" s="530"/>
      <c r="H21" s="530"/>
      <c r="I21" s="530"/>
      <c r="J21" s="532"/>
      <c r="K21" s="534"/>
      <c r="L21" s="523"/>
      <c r="M21" s="538"/>
      <c r="N21" s="541"/>
      <c r="O21" s="521"/>
      <c r="P21" s="523"/>
      <c r="Q21" s="527"/>
      <c r="R21" s="519"/>
      <c r="S21" s="521"/>
      <c r="T21" s="523"/>
      <c r="U21" s="525"/>
      <c r="V21" s="519"/>
      <c r="W21" s="165"/>
      <c r="X21" s="174"/>
      <c r="Y21" s="169"/>
      <c r="Z21" s="162"/>
      <c r="AA21" s="165"/>
      <c r="AB21" s="174"/>
      <c r="AC21" s="169"/>
      <c r="AD21" s="162"/>
      <c r="AE21" s="176"/>
      <c r="AF21" s="174"/>
      <c r="AG21" s="167"/>
      <c r="AH21" s="162"/>
      <c r="AI21" s="176"/>
      <c r="AJ21" s="174"/>
      <c r="AK21" s="169"/>
      <c r="AL21" s="162"/>
      <c r="AM21" s="165"/>
      <c r="AN21" s="166"/>
      <c r="AO21" s="169"/>
      <c r="AP21" s="163"/>
      <c r="AQ21" s="176"/>
      <c r="AR21" s="174"/>
      <c r="AS21" s="169"/>
      <c r="AT21" s="162"/>
      <c r="AU21" s="165"/>
      <c r="AV21" s="166"/>
      <c r="AW21" s="169"/>
      <c r="AX21" s="163"/>
      <c r="AY21" s="519"/>
      <c r="AZ21" s="186"/>
      <c r="BA21" s="177"/>
    </row>
    <row r="22" spans="1:53" s="94" customFormat="1" ht="20.25" customHeight="1" thickBot="1" x14ac:dyDescent="0.35">
      <c r="A22" s="239" t="s">
        <v>209</v>
      </c>
      <c r="B22" s="143" t="s">
        <v>187</v>
      </c>
      <c r="C22" s="528"/>
      <c r="D22" s="519"/>
      <c r="E22" s="530"/>
      <c r="F22" s="530"/>
      <c r="G22" s="530"/>
      <c r="H22" s="530"/>
      <c r="I22" s="530"/>
      <c r="J22" s="532"/>
      <c r="K22" s="535"/>
      <c r="L22" s="536"/>
      <c r="M22" s="539"/>
      <c r="N22" s="542"/>
      <c r="O22" s="521"/>
      <c r="P22" s="523"/>
      <c r="Q22" s="527"/>
      <c r="R22" s="519"/>
      <c r="S22" s="521"/>
      <c r="T22" s="523"/>
      <c r="U22" s="525"/>
      <c r="V22" s="519"/>
      <c r="W22" s="165"/>
      <c r="X22" s="174"/>
      <c r="Y22" s="169"/>
      <c r="Z22" s="162"/>
      <c r="AA22" s="165"/>
      <c r="AB22" s="174"/>
      <c r="AC22" s="169"/>
      <c r="AD22" s="162"/>
      <c r="AE22" s="176"/>
      <c r="AF22" s="174"/>
      <c r="AG22" s="167"/>
      <c r="AH22" s="162"/>
      <c r="AI22" s="176"/>
      <c r="AJ22" s="174"/>
      <c r="AK22" s="169"/>
      <c r="AL22" s="162"/>
      <c r="AM22" s="165"/>
      <c r="AN22" s="166"/>
      <c r="AO22" s="169"/>
      <c r="AP22" s="163"/>
      <c r="AQ22" s="176"/>
      <c r="AR22" s="174"/>
      <c r="AS22" s="169"/>
      <c r="AT22" s="162"/>
      <c r="AU22" s="165"/>
      <c r="AV22" s="166"/>
      <c r="AW22" s="169"/>
      <c r="AX22" s="163"/>
      <c r="AY22" s="519"/>
      <c r="AZ22" s="173"/>
      <c r="BA22" s="162"/>
    </row>
    <row r="23" spans="1:53" s="189" customFormat="1" ht="21.75" customHeight="1" thickBot="1" x14ac:dyDescent="0.35">
      <c r="A23" s="237" t="s">
        <v>121</v>
      </c>
      <c r="B23" s="401" t="s">
        <v>107</v>
      </c>
      <c r="C23" s="402"/>
      <c r="D23" s="544"/>
      <c r="E23" s="544"/>
      <c r="F23" s="544"/>
      <c r="G23" s="544"/>
      <c r="H23" s="544"/>
      <c r="I23" s="544"/>
      <c r="J23" s="544"/>
      <c r="K23" s="545"/>
      <c r="L23" s="545"/>
      <c r="M23" s="545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2"/>
      <c r="AK23" s="402"/>
      <c r="AL23" s="402"/>
      <c r="AM23" s="402"/>
      <c r="AN23" s="402"/>
      <c r="AO23" s="402"/>
      <c r="AP23" s="402"/>
      <c r="AQ23" s="402"/>
      <c r="AR23" s="402"/>
      <c r="AS23" s="402"/>
      <c r="AT23" s="402"/>
      <c r="AU23" s="402"/>
      <c r="AV23" s="402"/>
      <c r="AW23" s="402"/>
      <c r="AX23" s="402"/>
      <c r="AY23" s="402"/>
      <c r="AZ23" s="402"/>
      <c r="BA23" s="403"/>
    </row>
    <row r="24" spans="1:53" s="154" customFormat="1" ht="47.25" customHeight="1" thickBot="1" x14ac:dyDescent="0.35">
      <c r="A24" s="431" t="s">
        <v>112</v>
      </c>
      <c r="B24" s="405"/>
      <c r="C24" s="159"/>
      <c r="D24" s="160">
        <f>D25+D31</f>
        <v>25</v>
      </c>
      <c r="E24" s="157">
        <f>E25+E26</f>
        <v>600</v>
      </c>
      <c r="F24" s="157"/>
      <c r="G24" s="250"/>
      <c r="H24" s="157"/>
      <c r="I24" s="250"/>
      <c r="J24" s="157"/>
      <c r="K24" s="512">
        <f>K25+K31</f>
        <v>18</v>
      </c>
      <c r="L24" s="513"/>
      <c r="M24" s="514"/>
      <c r="N24" s="157">
        <f>N25+N31</f>
        <v>5</v>
      </c>
      <c r="O24" s="512">
        <f>O25+O31</f>
        <v>54</v>
      </c>
      <c r="P24" s="513"/>
      <c r="Q24" s="514"/>
      <c r="R24" s="157">
        <f>R25+R31</f>
        <v>15</v>
      </c>
      <c r="S24" s="512">
        <f>S25+S31</f>
        <v>18</v>
      </c>
      <c r="T24" s="513"/>
      <c r="U24" s="514"/>
      <c r="V24" s="157">
        <f>V25+V31</f>
        <v>5</v>
      </c>
      <c r="W24" s="512">
        <f>W25+W31</f>
        <v>0</v>
      </c>
      <c r="X24" s="513"/>
      <c r="Y24" s="514"/>
      <c r="Z24" s="157">
        <f>Z25+Z31</f>
        <v>0</v>
      </c>
      <c r="AA24" s="512">
        <f>AA25+AA31</f>
        <v>0</v>
      </c>
      <c r="AB24" s="513"/>
      <c r="AC24" s="514"/>
      <c r="AD24" s="157">
        <f>AD25+AD31</f>
        <v>0</v>
      </c>
      <c r="AE24" s="512">
        <f>AE25+AE31</f>
        <v>0</v>
      </c>
      <c r="AF24" s="513"/>
      <c r="AG24" s="514"/>
      <c r="AH24" s="157">
        <f>AH25+AH31</f>
        <v>0</v>
      </c>
      <c r="AI24" s="512">
        <f>AI25+AI31</f>
        <v>0</v>
      </c>
      <c r="AJ24" s="513"/>
      <c r="AK24" s="514"/>
      <c r="AL24" s="157">
        <f>AL25+AL31</f>
        <v>0</v>
      </c>
      <c r="AM24" s="512">
        <f>AM25+AM31</f>
        <v>0</v>
      </c>
      <c r="AN24" s="513"/>
      <c r="AO24" s="514"/>
      <c r="AP24" s="157">
        <f>AP25+AP31</f>
        <v>0</v>
      </c>
      <c r="AQ24" s="512">
        <f>AQ25+AQ31</f>
        <v>0</v>
      </c>
      <c r="AR24" s="513"/>
      <c r="AS24" s="514"/>
      <c r="AT24" s="157">
        <f>AT25+AT31</f>
        <v>0</v>
      </c>
      <c r="AU24" s="512">
        <f>AU25+AU31</f>
        <v>0</v>
      </c>
      <c r="AV24" s="513"/>
      <c r="AW24" s="514"/>
      <c r="AX24" s="157">
        <f>AX25+AX31</f>
        <v>0</v>
      </c>
      <c r="AY24" s="157"/>
      <c r="AZ24" s="158"/>
      <c r="BA24" s="159"/>
    </row>
    <row r="25" spans="1:53" s="154" customFormat="1" ht="40.5" customHeight="1" thickBot="1" x14ac:dyDescent="0.35">
      <c r="A25" s="308"/>
      <c r="B25" s="309" t="s">
        <v>43</v>
      </c>
      <c r="C25" s="159"/>
      <c r="D25" s="310">
        <f>SUM(D27:D30)</f>
        <v>20</v>
      </c>
      <c r="E25" s="310">
        <f>SUM(E27:E30)</f>
        <v>600</v>
      </c>
      <c r="F25" s="310"/>
      <c r="G25" s="310"/>
      <c r="H25" s="310"/>
      <c r="I25" s="310"/>
      <c r="J25" s="310"/>
      <c r="K25" s="515">
        <f>SUM(K27:M30)</f>
        <v>18</v>
      </c>
      <c r="L25" s="516"/>
      <c r="M25" s="517"/>
      <c r="N25" s="310">
        <f>SUM(N27:N30)</f>
        <v>5</v>
      </c>
      <c r="O25" s="515">
        <f>SUM(O27:Q30)</f>
        <v>54</v>
      </c>
      <c r="P25" s="516"/>
      <c r="Q25" s="517"/>
      <c r="R25" s="310">
        <f>SUM(R27:R30)</f>
        <v>15</v>
      </c>
      <c r="S25" s="515">
        <f>SUM(S27:U30)</f>
        <v>0</v>
      </c>
      <c r="T25" s="516"/>
      <c r="U25" s="517"/>
      <c r="V25" s="310">
        <f>SUM(V27:V30)</f>
        <v>0</v>
      </c>
      <c r="W25" s="515">
        <f>SUM(W27:Y30)</f>
        <v>0</v>
      </c>
      <c r="X25" s="516"/>
      <c r="Y25" s="517"/>
      <c r="Z25" s="310">
        <f>SUM(Z27:Z30)</f>
        <v>0</v>
      </c>
      <c r="AA25" s="515">
        <f>SUM(AA27:AC30)</f>
        <v>0</v>
      </c>
      <c r="AB25" s="516"/>
      <c r="AC25" s="517"/>
      <c r="AD25" s="310">
        <f>SUM(AD27:AD30)</f>
        <v>0</v>
      </c>
      <c r="AE25" s="515">
        <f>SUM(AE27:AG30)</f>
        <v>0</v>
      </c>
      <c r="AF25" s="516"/>
      <c r="AG25" s="517"/>
      <c r="AH25" s="310">
        <f>SUM(AH27:AH30)</f>
        <v>0</v>
      </c>
      <c r="AI25" s="515">
        <f>SUM(AI27:AK30)</f>
        <v>0</v>
      </c>
      <c r="AJ25" s="516"/>
      <c r="AK25" s="517"/>
      <c r="AL25" s="310">
        <f>SUM(AL27:AL30)</f>
        <v>0</v>
      </c>
      <c r="AM25" s="515">
        <f>SUM(AM27:AO30)</f>
        <v>0</v>
      </c>
      <c r="AN25" s="516"/>
      <c r="AO25" s="517"/>
      <c r="AP25" s="310">
        <f>SUM(AP27:AP30)</f>
        <v>0</v>
      </c>
      <c r="AQ25" s="515">
        <f>SUM(AQ27:AS30)</f>
        <v>0</v>
      </c>
      <c r="AR25" s="516"/>
      <c r="AS25" s="517"/>
      <c r="AT25" s="310">
        <f>SUM(AT27:AT30)</f>
        <v>0</v>
      </c>
      <c r="AU25" s="515">
        <f>SUM(AU27:AW30)</f>
        <v>0</v>
      </c>
      <c r="AV25" s="516"/>
      <c r="AW25" s="517"/>
      <c r="AX25" s="310">
        <f>SUM(AX27:AX30)</f>
        <v>0</v>
      </c>
      <c r="AY25" s="160"/>
      <c r="AZ25" s="110"/>
      <c r="BA25" s="159"/>
    </row>
    <row r="26" spans="1:53" s="154" customFormat="1" ht="1.5" customHeight="1" x14ac:dyDescent="0.3">
      <c r="A26" s="194"/>
      <c r="B26" s="315"/>
      <c r="C26" s="142"/>
      <c r="D26" s="139"/>
      <c r="E26" s="136"/>
      <c r="F26" s="138"/>
      <c r="G26" s="122"/>
      <c r="H26" s="122"/>
      <c r="I26" s="122"/>
      <c r="J26" s="203"/>
      <c r="K26" s="204"/>
      <c r="L26" s="205"/>
      <c r="M26" s="203"/>
      <c r="N26" s="140"/>
      <c r="O26" s="129"/>
      <c r="P26" s="205"/>
      <c r="Q26" s="134"/>
      <c r="R26" s="301"/>
      <c r="S26" s="129"/>
      <c r="T26" s="205"/>
      <c r="U26" s="134"/>
      <c r="V26" s="301"/>
      <c r="W26" s="138"/>
      <c r="X26" s="205"/>
      <c r="Y26" s="134"/>
      <c r="Z26" s="140"/>
      <c r="AA26" s="138"/>
      <c r="AB26" s="205"/>
      <c r="AC26" s="134"/>
      <c r="AD26" s="140"/>
      <c r="AE26" s="204"/>
      <c r="AF26" s="205"/>
      <c r="AG26" s="130"/>
      <c r="AH26" s="140"/>
      <c r="AI26" s="204"/>
      <c r="AJ26" s="205"/>
      <c r="AK26" s="134"/>
      <c r="AL26" s="140"/>
      <c r="AM26" s="138"/>
      <c r="AN26" s="122"/>
      <c r="AO26" s="134"/>
      <c r="AP26" s="136"/>
      <c r="AQ26" s="204"/>
      <c r="AR26" s="205"/>
      <c r="AS26" s="134"/>
      <c r="AT26" s="140"/>
      <c r="AU26" s="138"/>
      <c r="AV26" s="122"/>
      <c r="AW26" s="134"/>
      <c r="AX26" s="136"/>
      <c r="AY26" s="206"/>
      <c r="AZ26" s="207"/>
      <c r="BA26" s="208"/>
    </row>
    <row r="27" spans="1:53" s="154" customFormat="1" ht="33.75" customHeight="1" x14ac:dyDescent="0.3">
      <c r="A27" s="190" t="s">
        <v>189</v>
      </c>
      <c r="B27" s="191" t="s">
        <v>229</v>
      </c>
      <c r="C27" s="192" t="s">
        <v>184</v>
      </c>
      <c r="D27" s="274">
        <v>5</v>
      </c>
      <c r="E27" s="132">
        <f t="shared" ref="E27:E30" si="5">D27*30</f>
        <v>150</v>
      </c>
      <c r="F27" s="193">
        <f>G27+H27+I27</f>
        <v>18</v>
      </c>
      <c r="G27" s="274">
        <v>8</v>
      </c>
      <c r="H27" s="274"/>
      <c r="I27" s="274">
        <v>10</v>
      </c>
      <c r="J27" s="131">
        <f>E27-F27</f>
        <v>132</v>
      </c>
      <c r="K27" s="124"/>
      <c r="L27" s="104"/>
      <c r="M27" s="125"/>
      <c r="N27" s="274"/>
      <c r="O27" s="124">
        <v>8</v>
      </c>
      <c r="P27" s="104"/>
      <c r="Q27" s="125">
        <v>10</v>
      </c>
      <c r="R27" s="274">
        <v>5</v>
      </c>
      <c r="S27" s="124"/>
      <c r="T27" s="104"/>
      <c r="U27" s="125"/>
      <c r="V27" s="274"/>
      <c r="W27" s="105"/>
      <c r="X27" s="104"/>
      <c r="Y27" s="123"/>
      <c r="Z27" s="274"/>
      <c r="AA27" s="124"/>
      <c r="AB27" s="104"/>
      <c r="AC27" s="125"/>
      <c r="AD27" s="274"/>
      <c r="AE27" s="126"/>
      <c r="AF27" s="104"/>
      <c r="AG27" s="125"/>
      <c r="AH27" s="274"/>
      <c r="AI27" s="126"/>
      <c r="AJ27" s="104"/>
      <c r="AK27" s="125"/>
      <c r="AL27" s="274"/>
      <c r="AM27" s="124"/>
      <c r="AN27" s="104"/>
      <c r="AO27" s="125"/>
      <c r="AP27" s="274"/>
      <c r="AQ27" s="126"/>
      <c r="AR27" s="104"/>
      <c r="AS27" s="125"/>
      <c r="AT27" s="274"/>
      <c r="AU27" s="124"/>
      <c r="AV27" s="104"/>
      <c r="AW27" s="125"/>
      <c r="AX27" s="274"/>
      <c r="AY27" s="276">
        <v>2</v>
      </c>
      <c r="AZ27" s="127"/>
      <c r="BA27" s="276"/>
    </row>
    <row r="28" spans="1:53" s="154" customFormat="1" ht="21.75" customHeight="1" x14ac:dyDescent="0.3">
      <c r="A28" s="194" t="s">
        <v>190</v>
      </c>
      <c r="B28" s="195" t="s">
        <v>230</v>
      </c>
      <c r="C28" s="196" t="s">
        <v>188</v>
      </c>
      <c r="D28" s="136">
        <v>5</v>
      </c>
      <c r="E28" s="137">
        <f t="shared" si="5"/>
        <v>150</v>
      </c>
      <c r="F28" s="141">
        <f>G28+H28+I28</f>
        <v>20</v>
      </c>
      <c r="G28" s="136">
        <v>8</v>
      </c>
      <c r="H28" s="136">
        <v>8</v>
      </c>
      <c r="I28" s="136">
        <v>4</v>
      </c>
      <c r="J28" s="197">
        <f>E28-F28</f>
        <v>130</v>
      </c>
      <c r="K28" s="138"/>
      <c r="L28" s="122"/>
      <c r="M28" s="134"/>
      <c r="N28" s="136"/>
      <c r="O28" s="138">
        <v>8</v>
      </c>
      <c r="P28" s="122">
        <v>8</v>
      </c>
      <c r="Q28" s="134">
        <v>4</v>
      </c>
      <c r="R28" s="136">
        <v>5</v>
      </c>
      <c r="S28" s="126"/>
      <c r="T28" s="124"/>
      <c r="U28" s="131"/>
      <c r="V28" s="274"/>
      <c r="W28" s="124"/>
      <c r="X28" s="124"/>
      <c r="Y28" s="132"/>
      <c r="Z28" s="274"/>
      <c r="AA28" s="124"/>
      <c r="AB28" s="124"/>
      <c r="AC28" s="132"/>
      <c r="AD28" s="274"/>
      <c r="AE28" s="133"/>
      <c r="AF28" s="122"/>
      <c r="AG28" s="134"/>
      <c r="AH28" s="136"/>
      <c r="AI28" s="133"/>
      <c r="AJ28" s="122"/>
      <c r="AK28" s="134"/>
      <c r="AL28" s="136"/>
      <c r="AM28" s="124"/>
      <c r="AN28" s="124"/>
      <c r="AO28" s="132"/>
      <c r="AP28" s="274"/>
      <c r="AQ28" s="133"/>
      <c r="AR28" s="122"/>
      <c r="AS28" s="134"/>
      <c r="AT28" s="136"/>
      <c r="AU28" s="124"/>
      <c r="AV28" s="124"/>
      <c r="AW28" s="132"/>
      <c r="AX28" s="274"/>
      <c r="AY28" s="276">
        <v>2</v>
      </c>
      <c r="AZ28" s="135"/>
      <c r="BA28" s="179"/>
    </row>
    <row r="29" spans="1:53" s="154" customFormat="1" ht="26.25" customHeight="1" x14ac:dyDescent="0.3">
      <c r="A29" s="198" t="s">
        <v>191</v>
      </c>
      <c r="B29" s="199" t="s">
        <v>231</v>
      </c>
      <c r="C29" s="200" t="s">
        <v>399</v>
      </c>
      <c r="D29" s="214">
        <v>5</v>
      </c>
      <c r="E29" s="273">
        <f t="shared" si="5"/>
        <v>150</v>
      </c>
      <c r="F29" s="201">
        <f>G29+H29+I29</f>
        <v>16</v>
      </c>
      <c r="G29" s="214">
        <v>8</v>
      </c>
      <c r="H29" s="214"/>
      <c r="I29" s="214">
        <v>8</v>
      </c>
      <c r="J29" s="202">
        <f>E29-F29</f>
        <v>134</v>
      </c>
      <c r="K29" s="145"/>
      <c r="L29" s="146"/>
      <c r="M29" s="149"/>
      <c r="N29" s="214"/>
      <c r="O29" s="148">
        <v>8</v>
      </c>
      <c r="P29" s="146"/>
      <c r="Q29" s="147">
        <v>8</v>
      </c>
      <c r="R29" s="277">
        <v>5</v>
      </c>
      <c r="S29" s="145"/>
      <c r="T29" s="146"/>
      <c r="U29" s="149"/>
      <c r="V29" s="214"/>
      <c r="W29" s="145"/>
      <c r="X29" s="146"/>
      <c r="Y29" s="149"/>
      <c r="Z29" s="214"/>
      <c r="AA29" s="145"/>
      <c r="AB29" s="146"/>
      <c r="AC29" s="149"/>
      <c r="AD29" s="214"/>
      <c r="AE29" s="150"/>
      <c r="AF29" s="146"/>
      <c r="AG29" s="149"/>
      <c r="AH29" s="214"/>
      <c r="AI29" s="150"/>
      <c r="AJ29" s="146"/>
      <c r="AK29" s="149"/>
      <c r="AL29" s="214"/>
      <c r="AM29" s="145"/>
      <c r="AN29" s="146"/>
      <c r="AO29" s="149"/>
      <c r="AP29" s="214"/>
      <c r="AQ29" s="150"/>
      <c r="AR29" s="146"/>
      <c r="AS29" s="149"/>
      <c r="AT29" s="214"/>
      <c r="AU29" s="145"/>
      <c r="AV29" s="146"/>
      <c r="AW29" s="149"/>
      <c r="AX29" s="214"/>
      <c r="AY29" s="276">
        <v>2</v>
      </c>
      <c r="AZ29" s="144"/>
      <c r="BA29" s="277"/>
    </row>
    <row r="30" spans="1:53" s="154" customFormat="1" ht="69.75" customHeight="1" thickBot="1" x14ac:dyDescent="0.35">
      <c r="A30" s="198" t="s">
        <v>191</v>
      </c>
      <c r="B30" s="199" t="s">
        <v>193</v>
      </c>
      <c r="C30" s="200" t="s">
        <v>192</v>
      </c>
      <c r="D30" s="214">
        <v>5</v>
      </c>
      <c r="E30" s="273">
        <f t="shared" si="5"/>
        <v>150</v>
      </c>
      <c r="F30" s="201">
        <f>G30+H30+I30</f>
        <v>18</v>
      </c>
      <c r="G30" s="214">
        <v>8</v>
      </c>
      <c r="H30" s="214">
        <v>10</v>
      </c>
      <c r="I30" s="214"/>
      <c r="J30" s="202">
        <f>E30-F30</f>
        <v>132</v>
      </c>
      <c r="K30" s="148">
        <v>8</v>
      </c>
      <c r="L30" s="146">
        <v>10</v>
      </c>
      <c r="M30" s="147"/>
      <c r="N30" s="277">
        <v>5</v>
      </c>
      <c r="O30" s="148"/>
      <c r="P30" s="146"/>
      <c r="Q30" s="147"/>
      <c r="R30" s="277"/>
      <c r="S30" s="145"/>
      <c r="T30" s="146"/>
      <c r="U30" s="149"/>
      <c r="V30" s="214"/>
      <c r="W30" s="145"/>
      <c r="X30" s="146"/>
      <c r="Y30" s="149"/>
      <c r="Z30" s="214"/>
      <c r="AA30" s="145"/>
      <c r="AB30" s="146"/>
      <c r="AC30" s="149"/>
      <c r="AD30" s="214"/>
      <c r="AE30" s="150"/>
      <c r="AF30" s="146"/>
      <c r="AG30" s="149"/>
      <c r="AH30" s="214"/>
      <c r="AI30" s="150"/>
      <c r="AJ30" s="146"/>
      <c r="AK30" s="149"/>
      <c r="AL30" s="214"/>
      <c r="AM30" s="145"/>
      <c r="AN30" s="146"/>
      <c r="AO30" s="149"/>
      <c r="AP30" s="214"/>
      <c r="AQ30" s="150"/>
      <c r="AR30" s="146"/>
      <c r="AS30" s="149"/>
      <c r="AT30" s="214"/>
      <c r="AU30" s="145"/>
      <c r="AV30" s="146"/>
      <c r="AW30" s="149"/>
      <c r="AX30" s="214"/>
      <c r="AY30" s="275">
        <v>1</v>
      </c>
      <c r="AZ30" s="144"/>
      <c r="BA30" s="277"/>
    </row>
    <row r="31" spans="1:53" s="154" customFormat="1" ht="29.25" customHeight="1" thickBot="1" x14ac:dyDescent="0.35">
      <c r="A31" s="316"/>
      <c r="B31" s="312" t="s">
        <v>178</v>
      </c>
      <c r="C31" s="151"/>
      <c r="D31" s="153">
        <v>5</v>
      </c>
      <c r="E31" s="152">
        <f>E32*1</f>
        <v>150</v>
      </c>
      <c r="F31" s="317"/>
      <c r="G31" s="318"/>
      <c r="H31" s="319"/>
      <c r="I31" s="319"/>
      <c r="J31" s="260"/>
      <c r="K31" s="378">
        <f>SUM(K33:M34)</f>
        <v>0</v>
      </c>
      <c r="L31" s="379"/>
      <c r="M31" s="380"/>
      <c r="N31" s="152">
        <f>SUM(N33)</f>
        <v>0</v>
      </c>
      <c r="O31" s="378">
        <f>SUM(O32:Q34)</f>
        <v>0</v>
      </c>
      <c r="P31" s="379"/>
      <c r="Q31" s="380"/>
      <c r="R31" s="293">
        <f>SUM(R32)</f>
        <v>0</v>
      </c>
      <c r="S31" s="381">
        <f>SUM(S32:U34)</f>
        <v>18</v>
      </c>
      <c r="T31" s="382"/>
      <c r="U31" s="383"/>
      <c r="V31" s="152">
        <f>SUM(V32)</f>
        <v>5</v>
      </c>
      <c r="W31" s="381">
        <f>SUM(W33:Y34)</f>
        <v>0</v>
      </c>
      <c r="X31" s="382"/>
      <c r="Y31" s="383"/>
      <c r="Z31" s="152">
        <f>SUM(Z33)</f>
        <v>0</v>
      </c>
      <c r="AA31" s="381">
        <f>SUM(AA33:AC34)</f>
        <v>0</v>
      </c>
      <c r="AB31" s="382"/>
      <c r="AC31" s="383"/>
      <c r="AD31" s="152">
        <f>SUM(AD33)</f>
        <v>0</v>
      </c>
      <c r="AE31" s="378">
        <f>SUM(AE33:AG34)</f>
        <v>0</v>
      </c>
      <c r="AF31" s="379"/>
      <c r="AG31" s="380"/>
      <c r="AH31" s="152">
        <f>SUM(AH33)</f>
        <v>0</v>
      </c>
      <c r="AI31" s="378">
        <f>SUM(AI33:AK34)</f>
        <v>0</v>
      </c>
      <c r="AJ31" s="379"/>
      <c r="AK31" s="380"/>
      <c r="AL31" s="152">
        <f>SUM(AL33)</f>
        <v>0</v>
      </c>
      <c r="AM31" s="381">
        <f>SUM(AM33:AO34)</f>
        <v>0</v>
      </c>
      <c r="AN31" s="382"/>
      <c r="AO31" s="383"/>
      <c r="AP31" s="106">
        <f>SUM(AP33)</f>
        <v>0</v>
      </c>
      <c r="AQ31" s="378">
        <f>SUM(AQ33:AS34)</f>
        <v>0</v>
      </c>
      <c r="AR31" s="379"/>
      <c r="AS31" s="380"/>
      <c r="AT31" s="152">
        <f>SUM(AT33)</f>
        <v>0</v>
      </c>
      <c r="AU31" s="381">
        <f>SUM(AU33:AW34)</f>
        <v>0</v>
      </c>
      <c r="AV31" s="382"/>
      <c r="AW31" s="383"/>
      <c r="AX31" s="106">
        <f>SUM(AX33)</f>
        <v>0</v>
      </c>
      <c r="AY31" s="209"/>
      <c r="AZ31" s="210"/>
      <c r="BA31" s="211"/>
    </row>
    <row r="32" spans="1:53" s="154" customFormat="1" ht="0.75" customHeight="1" x14ac:dyDescent="0.3">
      <c r="A32" s="155"/>
      <c r="B32" s="320"/>
      <c r="C32" s="282"/>
      <c r="D32" s="469">
        <v>5</v>
      </c>
      <c r="E32" s="467">
        <f>D32*30</f>
        <v>150</v>
      </c>
      <c r="F32" s="477">
        <v>18</v>
      </c>
      <c r="G32" s="479">
        <v>8</v>
      </c>
      <c r="H32" s="475"/>
      <c r="I32" s="479">
        <v>10</v>
      </c>
      <c r="J32" s="471">
        <f>E32-F32</f>
        <v>132</v>
      </c>
      <c r="K32" s="473"/>
      <c r="L32" s="558"/>
      <c r="M32" s="481"/>
      <c r="N32" s="469"/>
      <c r="O32" s="508"/>
      <c r="P32" s="475"/>
      <c r="Q32" s="481"/>
      <c r="R32" s="556"/>
      <c r="S32" s="508">
        <v>8</v>
      </c>
      <c r="T32" s="475"/>
      <c r="U32" s="481">
        <v>10</v>
      </c>
      <c r="V32" s="556">
        <v>5</v>
      </c>
      <c r="W32" s="510"/>
      <c r="X32" s="479"/>
      <c r="Y32" s="511"/>
      <c r="Z32" s="469"/>
      <c r="AA32" s="510"/>
      <c r="AB32" s="479"/>
      <c r="AC32" s="511"/>
      <c r="AD32" s="469"/>
      <c r="AE32" s="508"/>
      <c r="AF32" s="475"/>
      <c r="AG32" s="509"/>
      <c r="AH32" s="469"/>
      <c r="AI32" s="508"/>
      <c r="AJ32" s="475"/>
      <c r="AK32" s="509"/>
      <c r="AL32" s="469"/>
      <c r="AM32" s="510"/>
      <c r="AN32" s="479"/>
      <c r="AO32" s="511"/>
      <c r="AP32" s="467"/>
      <c r="AQ32" s="508"/>
      <c r="AR32" s="475"/>
      <c r="AS32" s="509"/>
      <c r="AT32" s="469"/>
      <c r="AU32" s="510"/>
      <c r="AV32" s="479"/>
      <c r="AW32" s="511"/>
      <c r="AX32" s="467"/>
      <c r="AY32" s="467">
        <v>3</v>
      </c>
      <c r="AZ32" s="560"/>
      <c r="BA32" s="561"/>
    </row>
    <row r="33" spans="1:53" s="154" customFormat="1" ht="57.75" customHeight="1" x14ac:dyDescent="0.3">
      <c r="A33" s="241" t="s">
        <v>132</v>
      </c>
      <c r="B33" s="335" t="s">
        <v>280</v>
      </c>
      <c r="C33" s="463" t="s">
        <v>282</v>
      </c>
      <c r="D33" s="469"/>
      <c r="E33" s="467"/>
      <c r="F33" s="477"/>
      <c r="G33" s="479"/>
      <c r="H33" s="475"/>
      <c r="I33" s="479"/>
      <c r="J33" s="471"/>
      <c r="K33" s="473"/>
      <c r="L33" s="558"/>
      <c r="M33" s="481"/>
      <c r="N33" s="469"/>
      <c r="O33" s="508"/>
      <c r="P33" s="475"/>
      <c r="Q33" s="481"/>
      <c r="R33" s="556"/>
      <c r="S33" s="508"/>
      <c r="T33" s="475"/>
      <c r="U33" s="481"/>
      <c r="V33" s="556"/>
      <c r="W33" s="510"/>
      <c r="X33" s="479"/>
      <c r="Y33" s="511"/>
      <c r="Z33" s="469"/>
      <c r="AA33" s="510"/>
      <c r="AB33" s="479"/>
      <c r="AC33" s="511"/>
      <c r="AD33" s="469"/>
      <c r="AE33" s="508"/>
      <c r="AF33" s="475"/>
      <c r="AG33" s="509"/>
      <c r="AH33" s="469"/>
      <c r="AI33" s="508"/>
      <c r="AJ33" s="475"/>
      <c r="AK33" s="509"/>
      <c r="AL33" s="469"/>
      <c r="AM33" s="510"/>
      <c r="AN33" s="479"/>
      <c r="AO33" s="511"/>
      <c r="AP33" s="467"/>
      <c r="AQ33" s="508"/>
      <c r="AR33" s="475"/>
      <c r="AS33" s="509"/>
      <c r="AT33" s="469"/>
      <c r="AU33" s="510"/>
      <c r="AV33" s="479"/>
      <c r="AW33" s="511"/>
      <c r="AX33" s="467"/>
      <c r="AY33" s="467"/>
      <c r="AZ33" s="560"/>
      <c r="BA33" s="561"/>
    </row>
    <row r="34" spans="1:53" s="154" customFormat="1" ht="67.5" customHeight="1" thickBot="1" x14ac:dyDescent="0.35">
      <c r="A34" s="241" t="s">
        <v>152</v>
      </c>
      <c r="B34" s="328" t="s">
        <v>281</v>
      </c>
      <c r="C34" s="464"/>
      <c r="D34" s="469"/>
      <c r="E34" s="467"/>
      <c r="F34" s="477"/>
      <c r="G34" s="479"/>
      <c r="H34" s="475"/>
      <c r="I34" s="479"/>
      <c r="J34" s="471"/>
      <c r="K34" s="473"/>
      <c r="L34" s="558"/>
      <c r="M34" s="481"/>
      <c r="N34" s="469"/>
      <c r="O34" s="508"/>
      <c r="P34" s="475"/>
      <c r="Q34" s="481"/>
      <c r="R34" s="556"/>
      <c r="S34" s="508"/>
      <c r="T34" s="475"/>
      <c r="U34" s="481"/>
      <c r="V34" s="556"/>
      <c r="W34" s="510"/>
      <c r="X34" s="479"/>
      <c r="Y34" s="511"/>
      <c r="Z34" s="469"/>
      <c r="AA34" s="510"/>
      <c r="AB34" s="479"/>
      <c r="AC34" s="511"/>
      <c r="AD34" s="469"/>
      <c r="AE34" s="508"/>
      <c r="AF34" s="475"/>
      <c r="AG34" s="509"/>
      <c r="AH34" s="469"/>
      <c r="AI34" s="508"/>
      <c r="AJ34" s="475"/>
      <c r="AK34" s="509"/>
      <c r="AL34" s="469"/>
      <c r="AM34" s="510"/>
      <c r="AN34" s="479"/>
      <c r="AO34" s="511"/>
      <c r="AP34" s="467"/>
      <c r="AQ34" s="508"/>
      <c r="AR34" s="475"/>
      <c r="AS34" s="509"/>
      <c r="AT34" s="469"/>
      <c r="AU34" s="510"/>
      <c r="AV34" s="479"/>
      <c r="AW34" s="511"/>
      <c r="AX34" s="467"/>
      <c r="AY34" s="467"/>
      <c r="AZ34" s="560"/>
      <c r="BA34" s="561"/>
    </row>
    <row r="35" spans="1:53" s="189" customFormat="1" ht="23.25" customHeight="1" thickBot="1" x14ac:dyDescent="0.35">
      <c r="A35" s="107" t="s">
        <v>126</v>
      </c>
      <c r="B35" s="401" t="s">
        <v>48</v>
      </c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2"/>
      <c r="AN35" s="402"/>
      <c r="AO35" s="402"/>
      <c r="AP35" s="402"/>
      <c r="AQ35" s="402"/>
      <c r="AR35" s="402"/>
      <c r="AS35" s="402"/>
      <c r="AT35" s="402"/>
      <c r="AU35" s="402"/>
      <c r="AV35" s="402"/>
      <c r="AW35" s="402"/>
      <c r="AX35" s="402"/>
      <c r="AY35" s="402"/>
      <c r="AZ35" s="402"/>
      <c r="BA35" s="403"/>
    </row>
    <row r="36" spans="1:53" s="154" customFormat="1" ht="19.5" customHeight="1" thickBot="1" x14ac:dyDescent="0.35">
      <c r="A36" s="431" t="s">
        <v>112</v>
      </c>
      <c r="B36" s="405"/>
      <c r="C36" s="151"/>
      <c r="D36" s="152">
        <f>D37+D53</f>
        <v>115</v>
      </c>
      <c r="E36" s="106">
        <f>E37+E53</f>
        <v>3150</v>
      </c>
      <c r="F36" s="106"/>
      <c r="G36" s="228"/>
      <c r="H36" s="106"/>
      <c r="I36" s="228"/>
      <c r="J36" s="106"/>
      <c r="K36" s="381">
        <f>K37+K53</f>
        <v>0</v>
      </c>
      <c r="L36" s="382"/>
      <c r="M36" s="383"/>
      <c r="N36" s="106">
        <f>N37+N53</f>
        <v>0</v>
      </c>
      <c r="O36" s="381">
        <f>O37+O53</f>
        <v>0</v>
      </c>
      <c r="P36" s="382"/>
      <c r="Q36" s="383"/>
      <c r="R36" s="295">
        <f>R37+R53</f>
        <v>0</v>
      </c>
      <c r="S36" s="381">
        <f>S37+S53</f>
        <v>0</v>
      </c>
      <c r="T36" s="382"/>
      <c r="U36" s="383"/>
      <c r="V36" s="106">
        <f>V37+V53</f>
        <v>0</v>
      </c>
      <c r="W36" s="381">
        <f>W37+W53</f>
        <v>72</v>
      </c>
      <c r="X36" s="382"/>
      <c r="Y36" s="383"/>
      <c r="Z36" s="106">
        <f>Z37+Z53</f>
        <v>20</v>
      </c>
      <c r="AA36" s="381">
        <f>AA37+AA53</f>
        <v>54</v>
      </c>
      <c r="AB36" s="382"/>
      <c r="AC36" s="383"/>
      <c r="AD36" s="106">
        <f>AD37+AD53</f>
        <v>15</v>
      </c>
      <c r="AE36" s="381">
        <f>AE37+AE53</f>
        <v>72</v>
      </c>
      <c r="AF36" s="382"/>
      <c r="AG36" s="383"/>
      <c r="AH36" s="106">
        <f>AH37+AH53</f>
        <v>20</v>
      </c>
      <c r="AI36" s="381">
        <f>AI37+AI53</f>
        <v>90</v>
      </c>
      <c r="AJ36" s="382"/>
      <c r="AK36" s="383"/>
      <c r="AL36" s="106">
        <f>AL37+AL53</f>
        <v>25</v>
      </c>
      <c r="AM36" s="381">
        <f>AM37+AM53</f>
        <v>90</v>
      </c>
      <c r="AN36" s="382"/>
      <c r="AO36" s="383"/>
      <c r="AP36" s="106">
        <f>AP37+AP53</f>
        <v>25</v>
      </c>
      <c r="AQ36" s="381">
        <f>AQ37+AQ53</f>
        <v>0</v>
      </c>
      <c r="AR36" s="382"/>
      <c r="AS36" s="383"/>
      <c r="AT36" s="106">
        <f>AT37+AT53</f>
        <v>10</v>
      </c>
      <c r="AU36" s="381">
        <f>AU37+AU53</f>
        <v>0</v>
      </c>
      <c r="AV36" s="382"/>
      <c r="AW36" s="383"/>
      <c r="AX36" s="106">
        <f>AX37+AX53</f>
        <v>0</v>
      </c>
      <c r="AY36" s="106"/>
      <c r="AZ36" s="153"/>
      <c r="BA36" s="106"/>
    </row>
    <row r="37" spans="1:53" s="154" customFormat="1" ht="50.25" customHeight="1" thickBot="1" x14ac:dyDescent="0.35">
      <c r="A37" s="316"/>
      <c r="B37" s="321" t="s">
        <v>43</v>
      </c>
      <c r="C37" s="151"/>
      <c r="D37" s="264">
        <f>SUM(D38:D52)</f>
        <v>75</v>
      </c>
      <c r="E37" s="264">
        <f>SUM(E38:E52)</f>
        <v>2250</v>
      </c>
      <c r="F37" s="264"/>
      <c r="G37" s="264"/>
      <c r="H37" s="264"/>
      <c r="I37" s="264"/>
      <c r="J37" s="264"/>
      <c r="K37" s="381">
        <f>SUM(K38:M52)</f>
        <v>0</v>
      </c>
      <c r="L37" s="382"/>
      <c r="M37" s="383"/>
      <c r="N37" s="106">
        <f>SUM(N38:N52)</f>
        <v>0</v>
      </c>
      <c r="O37" s="381">
        <f>SUM(O38:Q52)</f>
        <v>0</v>
      </c>
      <c r="P37" s="382"/>
      <c r="Q37" s="383"/>
      <c r="R37" s="295">
        <f>SUM(R38:R52)</f>
        <v>0</v>
      </c>
      <c r="S37" s="381">
        <f>SUM(S38:U52)</f>
        <v>0</v>
      </c>
      <c r="T37" s="382"/>
      <c r="U37" s="383"/>
      <c r="V37" s="106">
        <f>SUM(V38:V52)</f>
        <v>0</v>
      </c>
      <c r="W37" s="381">
        <f>SUM(W38:Y52)</f>
        <v>72</v>
      </c>
      <c r="X37" s="382"/>
      <c r="Y37" s="383"/>
      <c r="Z37" s="106">
        <f>SUM(Z38:Z52)</f>
        <v>20</v>
      </c>
      <c r="AA37" s="381">
        <f>SUM(AA38:AC52)</f>
        <v>36</v>
      </c>
      <c r="AB37" s="382"/>
      <c r="AC37" s="383"/>
      <c r="AD37" s="106">
        <f>SUM(AD38:AD52)</f>
        <v>10</v>
      </c>
      <c r="AE37" s="381">
        <f>SUM(AE38:AG52)</f>
        <v>54</v>
      </c>
      <c r="AF37" s="382"/>
      <c r="AG37" s="383"/>
      <c r="AH37" s="106">
        <f>SUM(AH38:AH52)</f>
        <v>15</v>
      </c>
      <c r="AI37" s="381">
        <f>SUM(AI38:AK52)</f>
        <v>54</v>
      </c>
      <c r="AJ37" s="382"/>
      <c r="AK37" s="383"/>
      <c r="AL37" s="106">
        <f>SUM(AL38:AL52)</f>
        <v>15</v>
      </c>
      <c r="AM37" s="381">
        <f>SUM(AM38:AO52)</f>
        <v>54</v>
      </c>
      <c r="AN37" s="382"/>
      <c r="AO37" s="383"/>
      <c r="AP37" s="106">
        <f>SUM(AP38:AP52)</f>
        <v>15</v>
      </c>
      <c r="AQ37" s="381">
        <f>SUM(AQ38:AS52)</f>
        <v>0</v>
      </c>
      <c r="AR37" s="382"/>
      <c r="AS37" s="383"/>
      <c r="AT37" s="106">
        <f>SUM(AT38:AT52)</f>
        <v>0</v>
      </c>
      <c r="AU37" s="381">
        <f>SUM(AU38:AW52)</f>
        <v>0</v>
      </c>
      <c r="AV37" s="382"/>
      <c r="AW37" s="383"/>
      <c r="AX37" s="106">
        <f>SUM(AX38:AX52)</f>
        <v>0</v>
      </c>
      <c r="AY37" s="152"/>
      <c r="AZ37" s="264"/>
      <c r="BA37" s="106"/>
    </row>
    <row r="38" spans="1:53" s="154" customFormat="1" ht="85.5" customHeight="1" x14ac:dyDescent="0.3">
      <c r="A38" s="128" t="s">
        <v>133</v>
      </c>
      <c r="B38" s="339" t="s">
        <v>283</v>
      </c>
      <c r="C38" s="213" t="s">
        <v>284</v>
      </c>
      <c r="D38" s="127">
        <v>5</v>
      </c>
      <c r="E38" s="274">
        <f>D38*30</f>
        <v>150</v>
      </c>
      <c r="F38" s="274">
        <v>18</v>
      </c>
      <c r="G38" s="132">
        <v>8</v>
      </c>
      <c r="H38" s="274">
        <v>10</v>
      </c>
      <c r="I38" s="132"/>
      <c r="J38" s="274">
        <f>E38-F38</f>
        <v>132</v>
      </c>
      <c r="K38" s="271"/>
      <c r="L38" s="269"/>
      <c r="M38" s="270"/>
      <c r="N38" s="276"/>
      <c r="O38" s="105"/>
      <c r="P38" s="269"/>
      <c r="Q38" s="125"/>
      <c r="R38" s="322"/>
      <c r="S38" s="124"/>
      <c r="T38" s="269"/>
      <c r="U38" s="125"/>
      <c r="V38" s="276"/>
      <c r="W38" s="124">
        <v>8</v>
      </c>
      <c r="X38" s="269">
        <v>10</v>
      </c>
      <c r="Y38" s="125"/>
      <c r="Z38" s="276">
        <v>5</v>
      </c>
      <c r="AA38" s="124"/>
      <c r="AB38" s="269"/>
      <c r="AC38" s="125"/>
      <c r="AD38" s="276"/>
      <c r="AE38" s="271"/>
      <c r="AF38" s="269"/>
      <c r="AG38" s="123"/>
      <c r="AH38" s="276"/>
      <c r="AI38" s="271"/>
      <c r="AJ38" s="269"/>
      <c r="AK38" s="125"/>
      <c r="AL38" s="276"/>
      <c r="AM38" s="124"/>
      <c r="AN38" s="104"/>
      <c r="AO38" s="125"/>
      <c r="AP38" s="274"/>
      <c r="AQ38" s="271"/>
      <c r="AR38" s="269"/>
      <c r="AS38" s="125"/>
      <c r="AT38" s="276"/>
      <c r="AU38" s="124"/>
      <c r="AV38" s="104"/>
      <c r="AW38" s="125"/>
      <c r="AX38" s="274"/>
      <c r="AY38" s="276">
        <v>4</v>
      </c>
      <c r="AZ38" s="127"/>
      <c r="BA38" s="274"/>
    </row>
    <row r="39" spans="1:53" s="154" customFormat="1" ht="108.75" customHeight="1" x14ac:dyDescent="0.3">
      <c r="A39" s="241" t="s">
        <v>153</v>
      </c>
      <c r="B39" s="325" t="s">
        <v>285</v>
      </c>
      <c r="C39" s="161" t="s">
        <v>301</v>
      </c>
      <c r="D39" s="163">
        <v>5</v>
      </c>
      <c r="E39" s="136">
        <f t="shared" ref="E39:E52" si="6">D39*30</f>
        <v>150</v>
      </c>
      <c r="F39" s="136">
        <v>18</v>
      </c>
      <c r="G39" s="137">
        <v>8</v>
      </c>
      <c r="H39" s="136"/>
      <c r="I39" s="137">
        <v>10</v>
      </c>
      <c r="J39" s="136">
        <f t="shared" ref="J39:J52" si="7">E39-F39</f>
        <v>132</v>
      </c>
      <c r="K39" s="204"/>
      <c r="L39" s="205"/>
      <c r="M39" s="203"/>
      <c r="N39" s="140"/>
      <c r="O39" s="129"/>
      <c r="P39" s="205"/>
      <c r="Q39" s="134"/>
      <c r="R39" s="301"/>
      <c r="S39" s="138"/>
      <c r="T39" s="205"/>
      <c r="U39" s="134"/>
      <c r="V39" s="140"/>
      <c r="W39" s="138">
        <v>8</v>
      </c>
      <c r="X39" s="205"/>
      <c r="Y39" s="134">
        <v>10</v>
      </c>
      <c r="Z39" s="140">
        <v>5</v>
      </c>
      <c r="AA39" s="138"/>
      <c r="AB39" s="205"/>
      <c r="AC39" s="134"/>
      <c r="AD39" s="140"/>
      <c r="AE39" s="204"/>
      <c r="AF39" s="205"/>
      <c r="AG39" s="130"/>
      <c r="AH39" s="140"/>
      <c r="AI39" s="204"/>
      <c r="AJ39" s="205"/>
      <c r="AK39" s="130"/>
      <c r="AL39" s="140"/>
      <c r="AM39" s="138"/>
      <c r="AN39" s="122"/>
      <c r="AO39" s="134"/>
      <c r="AP39" s="136"/>
      <c r="AQ39" s="204"/>
      <c r="AR39" s="205"/>
      <c r="AS39" s="130"/>
      <c r="AT39" s="140"/>
      <c r="AU39" s="138"/>
      <c r="AV39" s="122"/>
      <c r="AW39" s="134"/>
      <c r="AX39" s="136"/>
      <c r="AY39" s="276">
        <v>4</v>
      </c>
      <c r="AZ39" s="139"/>
      <c r="BA39" s="136"/>
    </row>
    <row r="40" spans="1:53" s="154" customFormat="1" ht="69" customHeight="1" x14ac:dyDescent="0.3">
      <c r="A40" s="241" t="s">
        <v>154</v>
      </c>
      <c r="B40" s="323" t="s">
        <v>286</v>
      </c>
      <c r="C40" s="161" t="s">
        <v>301</v>
      </c>
      <c r="D40" s="139">
        <v>5</v>
      </c>
      <c r="E40" s="136">
        <f t="shared" si="6"/>
        <v>150</v>
      </c>
      <c r="F40" s="136">
        <v>18</v>
      </c>
      <c r="G40" s="137"/>
      <c r="H40" s="136"/>
      <c r="I40" s="137">
        <v>18</v>
      </c>
      <c r="J40" s="136">
        <f t="shared" si="7"/>
        <v>132</v>
      </c>
      <c r="K40" s="204"/>
      <c r="L40" s="205"/>
      <c r="M40" s="203"/>
      <c r="N40" s="140"/>
      <c r="O40" s="129"/>
      <c r="P40" s="205"/>
      <c r="Q40" s="134"/>
      <c r="R40" s="301"/>
      <c r="S40" s="138"/>
      <c r="T40" s="205"/>
      <c r="U40" s="134"/>
      <c r="V40" s="140"/>
      <c r="W40" s="138"/>
      <c r="X40" s="205"/>
      <c r="Y40" s="134">
        <v>18</v>
      </c>
      <c r="Z40" s="140">
        <v>5</v>
      </c>
      <c r="AA40" s="138"/>
      <c r="AB40" s="205"/>
      <c r="AC40" s="134"/>
      <c r="AD40" s="140"/>
      <c r="AE40" s="204"/>
      <c r="AF40" s="205"/>
      <c r="AG40" s="130"/>
      <c r="AH40" s="140"/>
      <c r="AI40" s="204"/>
      <c r="AJ40" s="205"/>
      <c r="AK40" s="134"/>
      <c r="AL40" s="140"/>
      <c r="AM40" s="138"/>
      <c r="AN40" s="122"/>
      <c r="AO40" s="134"/>
      <c r="AP40" s="136"/>
      <c r="AQ40" s="204"/>
      <c r="AR40" s="205"/>
      <c r="AS40" s="134"/>
      <c r="AT40" s="140"/>
      <c r="AU40" s="138"/>
      <c r="AV40" s="122"/>
      <c r="AW40" s="134"/>
      <c r="AX40" s="136"/>
      <c r="AY40" s="276">
        <v>4</v>
      </c>
      <c r="AZ40" s="139"/>
      <c r="BA40" s="136"/>
    </row>
    <row r="41" spans="1:53" s="154" customFormat="1" ht="86.25" customHeight="1" x14ac:dyDescent="0.3">
      <c r="A41" s="241" t="s">
        <v>155</v>
      </c>
      <c r="B41" s="324" t="s">
        <v>287</v>
      </c>
      <c r="C41" s="161" t="s">
        <v>288</v>
      </c>
      <c r="D41" s="139">
        <v>5</v>
      </c>
      <c r="E41" s="136">
        <f t="shared" si="6"/>
        <v>150</v>
      </c>
      <c r="F41" s="136">
        <v>18</v>
      </c>
      <c r="G41" s="137">
        <v>8</v>
      </c>
      <c r="H41" s="136">
        <v>6</v>
      </c>
      <c r="I41" s="137">
        <v>4</v>
      </c>
      <c r="J41" s="136">
        <f t="shared" si="7"/>
        <v>132</v>
      </c>
      <c r="K41" s="204"/>
      <c r="L41" s="205"/>
      <c r="M41" s="203"/>
      <c r="N41" s="140"/>
      <c r="O41" s="129"/>
      <c r="P41" s="205"/>
      <c r="Q41" s="134"/>
      <c r="R41" s="301"/>
      <c r="S41" s="138"/>
      <c r="T41" s="205"/>
      <c r="U41" s="134"/>
      <c r="V41" s="140"/>
      <c r="W41" s="138">
        <v>8</v>
      </c>
      <c r="X41" s="205">
        <v>6</v>
      </c>
      <c r="Y41" s="134">
        <v>4</v>
      </c>
      <c r="Z41" s="140">
        <v>5</v>
      </c>
      <c r="AA41" s="138"/>
      <c r="AB41" s="205"/>
      <c r="AC41" s="134"/>
      <c r="AD41" s="140"/>
      <c r="AE41" s="204"/>
      <c r="AF41" s="205"/>
      <c r="AG41" s="130"/>
      <c r="AH41" s="140"/>
      <c r="AI41" s="204"/>
      <c r="AJ41" s="205"/>
      <c r="AK41" s="134"/>
      <c r="AL41" s="140"/>
      <c r="AM41" s="138"/>
      <c r="AN41" s="122"/>
      <c r="AO41" s="134"/>
      <c r="AP41" s="136"/>
      <c r="AQ41" s="204"/>
      <c r="AR41" s="205"/>
      <c r="AS41" s="134"/>
      <c r="AT41" s="140"/>
      <c r="AU41" s="138"/>
      <c r="AV41" s="122"/>
      <c r="AW41" s="134"/>
      <c r="AX41" s="136"/>
      <c r="AY41" s="276">
        <v>4</v>
      </c>
      <c r="AZ41" s="139"/>
      <c r="BA41" s="136"/>
    </row>
    <row r="42" spans="1:53" s="154" customFormat="1" ht="51" customHeight="1" x14ac:dyDescent="0.3">
      <c r="A42" s="241" t="s">
        <v>156</v>
      </c>
      <c r="B42" s="324" t="s">
        <v>289</v>
      </c>
      <c r="C42" s="161" t="s">
        <v>275</v>
      </c>
      <c r="D42" s="139">
        <v>5</v>
      </c>
      <c r="E42" s="136">
        <f t="shared" si="6"/>
        <v>150</v>
      </c>
      <c r="F42" s="136">
        <v>18</v>
      </c>
      <c r="G42" s="137">
        <v>8</v>
      </c>
      <c r="H42" s="136">
        <v>4</v>
      </c>
      <c r="I42" s="137">
        <v>6</v>
      </c>
      <c r="J42" s="136">
        <f t="shared" si="7"/>
        <v>132</v>
      </c>
      <c r="K42" s="204"/>
      <c r="L42" s="205"/>
      <c r="M42" s="203"/>
      <c r="N42" s="140"/>
      <c r="O42" s="129"/>
      <c r="P42" s="205"/>
      <c r="Q42" s="134"/>
      <c r="R42" s="301"/>
      <c r="S42" s="138"/>
      <c r="T42" s="205"/>
      <c r="U42" s="134"/>
      <c r="V42" s="140"/>
      <c r="W42" s="138"/>
      <c r="X42" s="205"/>
      <c r="Y42" s="134"/>
      <c r="Z42" s="140"/>
      <c r="AA42" s="138">
        <v>8</v>
      </c>
      <c r="AB42" s="205">
        <v>4</v>
      </c>
      <c r="AC42" s="134">
        <v>6</v>
      </c>
      <c r="AD42" s="140">
        <v>5</v>
      </c>
      <c r="AE42" s="204"/>
      <c r="AF42" s="205"/>
      <c r="AG42" s="130"/>
      <c r="AH42" s="140"/>
      <c r="AI42" s="204"/>
      <c r="AJ42" s="205"/>
      <c r="AK42" s="134"/>
      <c r="AL42" s="140"/>
      <c r="AM42" s="138"/>
      <c r="AN42" s="122"/>
      <c r="AO42" s="134"/>
      <c r="AP42" s="136"/>
      <c r="AQ42" s="204"/>
      <c r="AR42" s="205"/>
      <c r="AS42" s="134"/>
      <c r="AT42" s="140"/>
      <c r="AU42" s="138"/>
      <c r="AV42" s="122"/>
      <c r="AW42" s="134"/>
      <c r="AX42" s="136"/>
      <c r="AY42" s="276">
        <v>5</v>
      </c>
      <c r="AZ42" s="139"/>
      <c r="BA42" s="136"/>
    </row>
    <row r="43" spans="1:53" s="154" customFormat="1" ht="51" customHeight="1" x14ac:dyDescent="0.3">
      <c r="A43" s="241" t="s">
        <v>157</v>
      </c>
      <c r="B43" s="323" t="s">
        <v>290</v>
      </c>
      <c r="C43" s="161" t="s">
        <v>291</v>
      </c>
      <c r="D43" s="139">
        <v>5</v>
      </c>
      <c r="E43" s="136">
        <f t="shared" si="6"/>
        <v>150</v>
      </c>
      <c r="F43" s="136">
        <v>18</v>
      </c>
      <c r="G43" s="137">
        <v>8</v>
      </c>
      <c r="H43" s="136">
        <v>6</v>
      </c>
      <c r="I43" s="137">
        <v>4</v>
      </c>
      <c r="J43" s="136">
        <f t="shared" si="7"/>
        <v>132</v>
      </c>
      <c r="K43" s="204"/>
      <c r="L43" s="205"/>
      <c r="M43" s="203"/>
      <c r="N43" s="140"/>
      <c r="O43" s="129"/>
      <c r="P43" s="205"/>
      <c r="Q43" s="134"/>
      <c r="R43" s="301"/>
      <c r="S43" s="138"/>
      <c r="T43" s="205"/>
      <c r="U43" s="134"/>
      <c r="V43" s="140"/>
      <c r="W43" s="138"/>
      <c r="X43" s="205"/>
      <c r="Y43" s="134"/>
      <c r="Z43" s="140"/>
      <c r="AA43" s="138">
        <v>8</v>
      </c>
      <c r="AB43" s="205">
        <v>6</v>
      </c>
      <c r="AC43" s="134">
        <v>4</v>
      </c>
      <c r="AD43" s="140">
        <v>5</v>
      </c>
      <c r="AE43" s="204"/>
      <c r="AF43" s="205"/>
      <c r="AG43" s="130"/>
      <c r="AH43" s="140"/>
      <c r="AI43" s="204"/>
      <c r="AJ43" s="205"/>
      <c r="AK43" s="134"/>
      <c r="AL43" s="140"/>
      <c r="AM43" s="138"/>
      <c r="AN43" s="122"/>
      <c r="AO43" s="134"/>
      <c r="AP43" s="136"/>
      <c r="AQ43" s="204"/>
      <c r="AR43" s="205"/>
      <c r="AS43" s="134"/>
      <c r="AT43" s="140"/>
      <c r="AU43" s="138"/>
      <c r="AV43" s="122"/>
      <c r="AW43" s="134"/>
      <c r="AX43" s="136"/>
      <c r="AY43" s="276">
        <v>5</v>
      </c>
      <c r="AZ43" s="139"/>
      <c r="BA43" s="136"/>
    </row>
    <row r="44" spans="1:53" s="154" customFormat="1" ht="51" customHeight="1" x14ac:dyDescent="0.3">
      <c r="A44" s="241" t="s">
        <v>158</v>
      </c>
      <c r="B44" s="323" t="s">
        <v>292</v>
      </c>
      <c r="C44" s="161" t="s">
        <v>284</v>
      </c>
      <c r="D44" s="139">
        <v>5</v>
      </c>
      <c r="E44" s="136">
        <f t="shared" si="6"/>
        <v>150</v>
      </c>
      <c r="F44" s="136">
        <v>18</v>
      </c>
      <c r="G44" s="137">
        <v>8</v>
      </c>
      <c r="H44" s="136"/>
      <c r="I44" s="137">
        <v>10</v>
      </c>
      <c r="J44" s="136">
        <f t="shared" si="7"/>
        <v>132</v>
      </c>
      <c r="K44" s="204"/>
      <c r="L44" s="205"/>
      <c r="M44" s="203"/>
      <c r="N44" s="140"/>
      <c r="O44" s="129"/>
      <c r="P44" s="205"/>
      <c r="Q44" s="134"/>
      <c r="R44" s="301"/>
      <c r="S44" s="138"/>
      <c r="T44" s="205"/>
      <c r="U44" s="134"/>
      <c r="V44" s="140"/>
      <c r="W44" s="138"/>
      <c r="X44" s="205"/>
      <c r="Y44" s="134"/>
      <c r="Z44" s="140"/>
      <c r="AA44" s="138"/>
      <c r="AB44" s="205"/>
      <c r="AC44" s="134"/>
      <c r="AD44" s="140"/>
      <c r="AE44" s="204">
        <v>8</v>
      </c>
      <c r="AF44" s="205"/>
      <c r="AG44" s="130">
        <v>10</v>
      </c>
      <c r="AH44" s="140">
        <v>5</v>
      </c>
      <c r="AI44" s="204"/>
      <c r="AJ44" s="205"/>
      <c r="AK44" s="134"/>
      <c r="AL44" s="140"/>
      <c r="AM44" s="138"/>
      <c r="AN44" s="122"/>
      <c r="AO44" s="134"/>
      <c r="AP44" s="136"/>
      <c r="AQ44" s="204"/>
      <c r="AR44" s="205"/>
      <c r="AS44" s="134"/>
      <c r="AT44" s="140"/>
      <c r="AU44" s="138"/>
      <c r="AV44" s="122"/>
      <c r="AW44" s="134"/>
      <c r="AX44" s="136"/>
      <c r="AY44" s="276">
        <v>6</v>
      </c>
      <c r="AZ44" s="139"/>
      <c r="BA44" s="136"/>
    </row>
    <row r="45" spans="1:53" s="154" customFormat="1" ht="51" customHeight="1" x14ac:dyDescent="0.3">
      <c r="A45" s="241" t="s">
        <v>159</v>
      </c>
      <c r="B45" s="323" t="s">
        <v>293</v>
      </c>
      <c r="C45" s="161" t="s">
        <v>294</v>
      </c>
      <c r="D45" s="139">
        <v>5</v>
      </c>
      <c r="E45" s="136">
        <f t="shared" si="6"/>
        <v>150</v>
      </c>
      <c r="F45" s="136">
        <v>18</v>
      </c>
      <c r="G45" s="137">
        <v>8</v>
      </c>
      <c r="H45" s="136"/>
      <c r="I45" s="137">
        <v>10</v>
      </c>
      <c r="J45" s="136">
        <f t="shared" si="7"/>
        <v>132</v>
      </c>
      <c r="K45" s="204"/>
      <c r="L45" s="205"/>
      <c r="M45" s="203"/>
      <c r="N45" s="140"/>
      <c r="O45" s="129"/>
      <c r="P45" s="205"/>
      <c r="Q45" s="134"/>
      <c r="R45" s="301"/>
      <c r="S45" s="138"/>
      <c r="T45" s="205"/>
      <c r="U45" s="134"/>
      <c r="V45" s="140"/>
      <c r="W45" s="138"/>
      <c r="X45" s="205"/>
      <c r="Y45" s="134"/>
      <c r="Z45" s="140"/>
      <c r="AA45" s="138"/>
      <c r="AB45" s="205"/>
      <c r="AC45" s="134"/>
      <c r="AD45" s="140"/>
      <c r="AE45" s="204">
        <v>8</v>
      </c>
      <c r="AF45" s="205"/>
      <c r="AG45" s="130">
        <v>10</v>
      </c>
      <c r="AH45" s="140">
        <v>5</v>
      </c>
      <c r="AI45" s="204"/>
      <c r="AJ45" s="205"/>
      <c r="AK45" s="134"/>
      <c r="AL45" s="140"/>
      <c r="AM45" s="138"/>
      <c r="AN45" s="122"/>
      <c r="AO45" s="134"/>
      <c r="AP45" s="136"/>
      <c r="AQ45" s="204"/>
      <c r="AR45" s="205"/>
      <c r="AS45" s="134"/>
      <c r="AT45" s="140"/>
      <c r="AU45" s="138"/>
      <c r="AV45" s="122"/>
      <c r="AW45" s="134"/>
      <c r="AX45" s="136"/>
      <c r="AY45" s="276">
        <v>6</v>
      </c>
      <c r="AZ45" s="139"/>
      <c r="BA45" s="136"/>
    </row>
    <row r="46" spans="1:53" s="154" customFormat="1" ht="51" customHeight="1" x14ac:dyDescent="0.3">
      <c r="A46" s="241" t="s">
        <v>160</v>
      </c>
      <c r="B46" s="324" t="s">
        <v>295</v>
      </c>
      <c r="C46" s="161" t="s">
        <v>291</v>
      </c>
      <c r="D46" s="163">
        <v>5</v>
      </c>
      <c r="E46" s="136">
        <f t="shared" si="6"/>
        <v>150</v>
      </c>
      <c r="F46" s="136">
        <v>18</v>
      </c>
      <c r="G46" s="137">
        <v>8</v>
      </c>
      <c r="H46" s="136"/>
      <c r="I46" s="137">
        <v>10</v>
      </c>
      <c r="J46" s="136">
        <f t="shared" si="7"/>
        <v>132</v>
      </c>
      <c r="K46" s="204"/>
      <c r="L46" s="205"/>
      <c r="M46" s="203"/>
      <c r="N46" s="140"/>
      <c r="O46" s="129"/>
      <c r="P46" s="205"/>
      <c r="Q46" s="134"/>
      <c r="R46" s="301"/>
      <c r="S46" s="138"/>
      <c r="T46" s="205"/>
      <c r="U46" s="134"/>
      <c r="V46" s="140"/>
      <c r="W46" s="138"/>
      <c r="X46" s="205"/>
      <c r="Y46" s="134"/>
      <c r="Z46" s="140"/>
      <c r="AA46" s="138"/>
      <c r="AB46" s="205"/>
      <c r="AC46" s="134"/>
      <c r="AD46" s="140"/>
      <c r="AE46" s="204">
        <v>8</v>
      </c>
      <c r="AF46" s="205"/>
      <c r="AG46" s="130">
        <v>10</v>
      </c>
      <c r="AH46" s="140">
        <v>5</v>
      </c>
      <c r="AI46" s="204"/>
      <c r="AJ46" s="205"/>
      <c r="AK46" s="134"/>
      <c r="AL46" s="140"/>
      <c r="AM46" s="138"/>
      <c r="AN46" s="122"/>
      <c r="AO46" s="134"/>
      <c r="AP46" s="136"/>
      <c r="AQ46" s="204"/>
      <c r="AR46" s="205"/>
      <c r="AS46" s="134"/>
      <c r="AT46" s="140"/>
      <c r="AU46" s="138"/>
      <c r="AV46" s="122"/>
      <c r="AW46" s="134"/>
      <c r="AX46" s="136"/>
      <c r="AY46" s="276">
        <v>6</v>
      </c>
      <c r="AZ46" s="139"/>
      <c r="BA46" s="136"/>
    </row>
    <row r="47" spans="1:53" s="154" customFormat="1" ht="83.25" customHeight="1" x14ac:dyDescent="0.3">
      <c r="A47" s="241" t="s">
        <v>161</v>
      </c>
      <c r="B47" s="324" t="s">
        <v>296</v>
      </c>
      <c r="C47" s="161" t="s">
        <v>297</v>
      </c>
      <c r="D47" s="163">
        <v>5</v>
      </c>
      <c r="E47" s="136">
        <f t="shared" si="6"/>
        <v>150</v>
      </c>
      <c r="F47" s="136">
        <v>18</v>
      </c>
      <c r="G47" s="137">
        <v>8</v>
      </c>
      <c r="H47" s="136"/>
      <c r="I47" s="137">
        <v>10</v>
      </c>
      <c r="J47" s="136">
        <f t="shared" si="7"/>
        <v>132</v>
      </c>
      <c r="K47" s="204"/>
      <c r="L47" s="205"/>
      <c r="M47" s="203"/>
      <c r="N47" s="140"/>
      <c r="O47" s="129"/>
      <c r="P47" s="205"/>
      <c r="Q47" s="134"/>
      <c r="R47" s="301"/>
      <c r="S47" s="138"/>
      <c r="T47" s="205"/>
      <c r="U47" s="134"/>
      <c r="V47" s="140"/>
      <c r="W47" s="138"/>
      <c r="X47" s="205"/>
      <c r="Y47" s="134"/>
      <c r="Z47" s="140"/>
      <c r="AA47" s="138"/>
      <c r="AB47" s="205"/>
      <c r="AC47" s="134"/>
      <c r="AD47" s="140"/>
      <c r="AE47" s="204"/>
      <c r="AF47" s="205"/>
      <c r="AG47" s="130"/>
      <c r="AH47" s="140"/>
      <c r="AI47" s="204">
        <v>8</v>
      </c>
      <c r="AJ47" s="205"/>
      <c r="AK47" s="134">
        <v>10</v>
      </c>
      <c r="AL47" s="140">
        <v>5</v>
      </c>
      <c r="AM47" s="138"/>
      <c r="AN47" s="122"/>
      <c r="AO47" s="134"/>
      <c r="AP47" s="136"/>
      <c r="AQ47" s="204"/>
      <c r="AR47" s="205"/>
      <c r="AS47" s="134"/>
      <c r="AT47" s="140"/>
      <c r="AU47" s="138"/>
      <c r="AV47" s="122"/>
      <c r="AW47" s="134"/>
      <c r="AX47" s="136"/>
      <c r="AY47" s="276">
        <v>7</v>
      </c>
      <c r="AZ47" s="139"/>
      <c r="BA47" s="136"/>
    </row>
    <row r="48" spans="1:53" s="154" customFormat="1" ht="66" customHeight="1" x14ac:dyDescent="0.3">
      <c r="A48" s="241" t="s">
        <v>162</v>
      </c>
      <c r="B48" s="324" t="s">
        <v>298</v>
      </c>
      <c r="C48" s="161" t="s">
        <v>299</v>
      </c>
      <c r="D48" s="163">
        <v>5</v>
      </c>
      <c r="E48" s="136">
        <f t="shared" si="6"/>
        <v>150</v>
      </c>
      <c r="F48" s="136">
        <v>18</v>
      </c>
      <c r="G48" s="137">
        <v>8</v>
      </c>
      <c r="H48" s="136"/>
      <c r="I48" s="137">
        <v>10</v>
      </c>
      <c r="J48" s="136">
        <f t="shared" si="7"/>
        <v>132</v>
      </c>
      <c r="K48" s="204"/>
      <c r="L48" s="205"/>
      <c r="M48" s="203"/>
      <c r="N48" s="140"/>
      <c r="O48" s="129"/>
      <c r="P48" s="205"/>
      <c r="Q48" s="134"/>
      <c r="R48" s="301"/>
      <c r="S48" s="138"/>
      <c r="T48" s="205"/>
      <c r="U48" s="134"/>
      <c r="V48" s="140"/>
      <c r="W48" s="138"/>
      <c r="X48" s="205"/>
      <c r="Y48" s="134"/>
      <c r="Z48" s="140"/>
      <c r="AA48" s="138"/>
      <c r="AB48" s="205"/>
      <c r="AC48" s="134"/>
      <c r="AD48" s="140"/>
      <c r="AE48" s="204"/>
      <c r="AF48" s="205"/>
      <c r="AG48" s="130"/>
      <c r="AH48" s="140"/>
      <c r="AI48" s="204">
        <v>8</v>
      </c>
      <c r="AJ48" s="205"/>
      <c r="AK48" s="130">
        <v>10</v>
      </c>
      <c r="AL48" s="140">
        <v>5</v>
      </c>
      <c r="AM48" s="138"/>
      <c r="AN48" s="122"/>
      <c r="AO48" s="134"/>
      <c r="AP48" s="136"/>
      <c r="AQ48" s="204"/>
      <c r="AR48" s="205"/>
      <c r="AS48" s="130"/>
      <c r="AT48" s="140"/>
      <c r="AU48" s="138"/>
      <c r="AV48" s="122"/>
      <c r="AW48" s="134"/>
      <c r="AX48" s="136"/>
      <c r="AY48" s="276">
        <v>7</v>
      </c>
      <c r="AZ48" s="139"/>
      <c r="BA48" s="136"/>
    </row>
    <row r="49" spans="1:53" s="154" customFormat="1" ht="65.25" customHeight="1" x14ac:dyDescent="0.3">
      <c r="A49" s="241" t="s">
        <v>163</v>
      </c>
      <c r="B49" s="324" t="s">
        <v>300</v>
      </c>
      <c r="C49" s="161" t="s">
        <v>301</v>
      </c>
      <c r="D49" s="163">
        <v>5</v>
      </c>
      <c r="E49" s="136">
        <f t="shared" si="6"/>
        <v>150</v>
      </c>
      <c r="F49" s="136">
        <v>18</v>
      </c>
      <c r="G49" s="137">
        <v>8</v>
      </c>
      <c r="H49" s="136">
        <v>6</v>
      </c>
      <c r="I49" s="137">
        <v>4</v>
      </c>
      <c r="J49" s="136">
        <f t="shared" si="7"/>
        <v>132</v>
      </c>
      <c r="K49" s="204"/>
      <c r="L49" s="205"/>
      <c r="M49" s="203"/>
      <c r="N49" s="140"/>
      <c r="O49" s="129"/>
      <c r="P49" s="205"/>
      <c r="Q49" s="134"/>
      <c r="R49" s="301"/>
      <c r="S49" s="138"/>
      <c r="T49" s="205"/>
      <c r="U49" s="134"/>
      <c r="V49" s="140"/>
      <c r="W49" s="138"/>
      <c r="X49" s="205"/>
      <c r="Y49" s="134"/>
      <c r="Z49" s="140"/>
      <c r="AA49" s="138"/>
      <c r="AB49" s="205"/>
      <c r="AC49" s="134"/>
      <c r="AD49" s="140"/>
      <c r="AE49" s="204"/>
      <c r="AF49" s="205"/>
      <c r="AG49" s="130"/>
      <c r="AH49" s="140"/>
      <c r="AI49" s="204">
        <v>8</v>
      </c>
      <c r="AJ49" s="205">
        <v>6</v>
      </c>
      <c r="AK49" s="134">
        <v>4</v>
      </c>
      <c r="AL49" s="140">
        <v>5</v>
      </c>
      <c r="AM49" s="138"/>
      <c r="AN49" s="122"/>
      <c r="AO49" s="134"/>
      <c r="AP49" s="136"/>
      <c r="AQ49" s="204"/>
      <c r="AR49" s="205"/>
      <c r="AS49" s="134"/>
      <c r="AT49" s="140"/>
      <c r="AU49" s="138"/>
      <c r="AV49" s="122"/>
      <c r="AW49" s="134"/>
      <c r="AX49" s="136"/>
      <c r="AY49" s="276">
        <v>7</v>
      </c>
      <c r="AZ49" s="139"/>
      <c r="BA49" s="136"/>
    </row>
    <row r="50" spans="1:53" s="154" customFormat="1" ht="63.75" customHeight="1" x14ac:dyDescent="0.3">
      <c r="A50" s="241" t="s">
        <v>164</v>
      </c>
      <c r="B50" s="325" t="s">
        <v>302</v>
      </c>
      <c r="C50" s="161" t="s">
        <v>303</v>
      </c>
      <c r="D50" s="163">
        <v>5</v>
      </c>
      <c r="E50" s="136">
        <f t="shared" si="6"/>
        <v>150</v>
      </c>
      <c r="F50" s="136">
        <v>18</v>
      </c>
      <c r="G50" s="137">
        <v>8</v>
      </c>
      <c r="H50" s="136">
        <v>6</v>
      </c>
      <c r="I50" s="137">
        <v>4</v>
      </c>
      <c r="J50" s="136">
        <f t="shared" si="7"/>
        <v>132</v>
      </c>
      <c r="K50" s="204"/>
      <c r="L50" s="205"/>
      <c r="M50" s="203"/>
      <c r="N50" s="140"/>
      <c r="O50" s="129"/>
      <c r="P50" s="205"/>
      <c r="Q50" s="134"/>
      <c r="R50" s="301"/>
      <c r="S50" s="138"/>
      <c r="T50" s="205"/>
      <c r="U50" s="134"/>
      <c r="V50" s="140"/>
      <c r="W50" s="138"/>
      <c r="X50" s="205"/>
      <c r="Y50" s="134"/>
      <c r="Z50" s="140"/>
      <c r="AA50" s="138"/>
      <c r="AB50" s="205"/>
      <c r="AC50" s="134"/>
      <c r="AD50" s="140"/>
      <c r="AE50" s="204"/>
      <c r="AF50" s="205"/>
      <c r="AG50" s="130"/>
      <c r="AH50" s="140"/>
      <c r="AI50" s="204"/>
      <c r="AJ50" s="205"/>
      <c r="AK50" s="134"/>
      <c r="AL50" s="140"/>
      <c r="AM50" s="138">
        <v>8</v>
      </c>
      <c r="AN50" s="122">
        <v>6</v>
      </c>
      <c r="AO50" s="134">
        <v>4</v>
      </c>
      <c r="AP50" s="140">
        <v>5</v>
      </c>
      <c r="AQ50" s="204"/>
      <c r="AR50" s="205"/>
      <c r="AS50" s="134"/>
      <c r="AT50" s="140"/>
      <c r="AU50" s="138"/>
      <c r="AV50" s="122"/>
      <c r="AW50" s="134"/>
      <c r="AX50" s="136"/>
      <c r="AY50" s="276">
        <v>8</v>
      </c>
      <c r="AZ50" s="139"/>
      <c r="BA50" s="136"/>
    </row>
    <row r="51" spans="1:53" s="154" customFormat="1" ht="67.5" customHeight="1" x14ac:dyDescent="0.3">
      <c r="A51" s="241" t="s">
        <v>165</v>
      </c>
      <c r="B51" s="324" t="s">
        <v>304</v>
      </c>
      <c r="C51" s="161" t="s">
        <v>297</v>
      </c>
      <c r="D51" s="163">
        <v>5</v>
      </c>
      <c r="E51" s="136">
        <f t="shared" si="6"/>
        <v>150</v>
      </c>
      <c r="F51" s="136">
        <v>18</v>
      </c>
      <c r="G51" s="137">
        <v>8</v>
      </c>
      <c r="H51" s="136"/>
      <c r="I51" s="137">
        <v>10</v>
      </c>
      <c r="J51" s="136">
        <f t="shared" si="7"/>
        <v>132</v>
      </c>
      <c r="K51" s="204"/>
      <c r="L51" s="205"/>
      <c r="M51" s="203"/>
      <c r="N51" s="140"/>
      <c r="O51" s="129"/>
      <c r="P51" s="205"/>
      <c r="Q51" s="134"/>
      <c r="R51" s="301"/>
      <c r="S51" s="138"/>
      <c r="T51" s="205"/>
      <c r="U51" s="134"/>
      <c r="V51" s="140"/>
      <c r="W51" s="138"/>
      <c r="X51" s="205"/>
      <c r="Y51" s="134"/>
      <c r="Z51" s="140"/>
      <c r="AA51" s="138"/>
      <c r="AB51" s="205"/>
      <c r="AC51" s="134"/>
      <c r="AD51" s="140"/>
      <c r="AE51" s="204"/>
      <c r="AF51" s="205"/>
      <c r="AG51" s="130"/>
      <c r="AH51" s="140"/>
      <c r="AI51" s="204"/>
      <c r="AJ51" s="205"/>
      <c r="AK51" s="134"/>
      <c r="AL51" s="140"/>
      <c r="AM51" s="138">
        <v>8</v>
      </c>
      <c r="AN51" s="122"/>
      <c r="AO51" s="134">
        <v>10</v>
      </c>
      <c r="AP51" s="140">
        <v>5</v>
      </c>
      <c r="AQ51" s="204"/>
      <c r="AR51" s="205"/>
      <c r="AS51" s="134"/>
      <c r="AT51" s="140"/>
      <c r="AU51" s="138"/>
      <c r="AV51" s="122"/>
      <c r="AW51" s="134"/>
      <c r="AX51" s="136"/>
      <c r="AY51" s="276">
        <v>8</v>
      </c>
      <c r="AZ51" s="139"/>
      <c r="BA51" s="136"/>
    </row>
    <row r="52" spans="1:53" s="154" customFormat="1" ht="56.25" customHeight="1" thickBot="1" x14ac:dyDescent="0.35">
      <c r="A52" s="241" t="s">
        <v>166</v>
      </c>
      <c r="B52" s="324" t="s">
        <v>305</v>
      </c>
      <c r="C52" s="161" t="s">
        <v>301</v>
      </c>
      <c r="D52" s="163">
        <v>5</v>
      </c>
      <c r="E52" s="136">
        <f t="shared" si="6"/>
        <v>150</v>
      </c>
      <c r="F52" s="136">
        <v>18</v>
      </c>
      <c r="G52" s="137">
        <v>8</v>
      </c>
      <c r="H52" s="136"/>
      <c r="I52" s="137">
        <v>10</v>
      </c>
      <c r="J52" s="136">
        <f t="shared" si="7"/>
        <v>132</v>
      </c>
      <c r="K52" s="204"/>
      <c r="L52" s="205"/>
      <c r="M52" s="203"/>
      <c r="N52" s="140"/>
      <c r="O52" s="129"/>
      <c r="P52" s="205"/>
      <c r="Q52" s="134"/>
      <c r="R52" s="301"/>
      <c r="S52" s="138"/>
      <c r="T52" s="205"/>
      <c r="U52" s="134"/>
      <c r="V52" s="140"/>
      <c r="W52" s="138"/>
      <c r="X52" s="205"/>
      <c r="Y52" s="134"/>
      <c r="Z52" s="140"/>
      <c r="AA52" s="138"/>
      <c r="AB52" s="205"/>
      <c r="AC52" s="134"/>
      <c r="AD52" s="140"/>
      <c r="AE52" s="204"/>
      <c r="AF52" s="205"/>
      <c r="AG52" s="130"/>
      <c r="AH52" s="140"/>
      <c r="AI52" s="204"/>
      <c r="AJ52" s="205"/>
      <c r="AK52" s="134"/>
      <c r="AL52" s="140"/>
      <c r="AM52" s="138">
        <v>8</v>
      </c>
      <c r="AN52" s="122"/>
      <c r="AO52" s="134">
        <v>10</v>
      </c>
      <c r="AP52" s="140">
        <v>5</v>
      </c>
      <c r="AQ52" s="204"/>
      <c r="AR52" s="205"/>
      <c r="AS52" s="134"/>
      <c r="AT52" s="140"/>
      <c r="AU52" s="138"/>
      <c r="AV52" s="122"/>
      <c r="AW52" s="134"/>
      <c r="AX52" s="136"/>
      <c r="AY52" s="140">
        <v>8</v>
      </c>
      <c r="AZ52" s="139"/>
      <c r="BA52" s="136"/>
    </row>
    <row r="53" spans="1:53" s="154" customFormat="1" ht="19.5" customHeight="1" thickBot="1" x14ac:dyDescent="0.35">
      <c r="A53" s="326"/>
      <c r="B53" s="312" t="s">
        <v>178</v>
      </c>
      <c r="C53" s="151"/>
      <c r="D53" s="153">
        <f>SUM(D54:D69)</f>
        <v>40</v>
      </c>
      <c r="E53" s="106">
        <f>SUM(E54:E65)</f>
        <v>900</v>
      </c>
      <c r="F53" s="106"/>
      <c r="G53" s="228"/>
      <c r="H53" s="106"/>
      <c r="I53" s="228"/>
      <c r="J53" s="106"/>
      <c r="K53" s="378">
        <f>SUM(K54:M65)</f>
        <v>0</v>
      </c>
      <c r="L53" s="379"/>
      <c r="M53" s="380"/>
      <c r="N53" s="152">
        <f>SUM(N54:N65)</f>
        <v>0</v>
      </c>
      <c r="O53" s="378">
        <f>SUM(O54:Q65)</f>
        <v>0</v>
      </c>
      <c r="P53" s="379"/>
      <c r="Q53" s="380"/>
      <c r="R53" s="293">
        <f>SUM(R54:R65)</f>
        <v>0</v>
      </c>
      <c r="S53" s="381">
        <f>SUM(S54:U65)</f>
        <v>0</v>
      </c>
      <c r="T53" s="382"/>
      <c r="U53" s="383"/>
      <c r="V53" s="152">
        <f>SUM(V54:V65)</f>
        <v>0</v>
      </c>
      <c r="W53" s="381">
        <f>SUM(W54:Y65)</f>
        <v>0</v>
      </c>
      <c r="X53" s="382"/>
      <c r="Y53" s="383"/>
      <c r="Z53" s="152">
        <f>SUM(Z54:Z65)</f>
        <v>0</v>
      </c>
      <c r="AA53" s="381">
        <f>SUM(AA54:AC65)</f>
        <v>18</v>
      </c>
      <c r="AB53" s="382"/>
      <c r="AC53" s="383"/>
      <c r="AD53" s="152">
        <f>SUM(AD54:AD65)</f>
        <v>5</v>
      </c>
      <c r="AE53" s="378">
        <f>SUM(AE54:AG65)</f>
        <v>18</v>
      </c>
      <c r="AF53" s="379"/>
      <c r="AG53" s="380"/>
      <c r="AH53" s="152">
        <f>SUM(AH54:AH65)</f>
        <v>5</v>
      </c>
      <c r="AI53" s="378">
        <f>SUM(AI54:AK65)</f>
        <v>36</v>
      </c>
      <c r="AJ53" s="379"/>
      <c r="AK53" s="380"/>
      <c r="AL53" s="152">
        <f>SUM(AL54:AL65)</f>
        <v>10</v>
      </c>
      <c r="AM53" s="381">
        <f>SUM(AM54:AO65)</f>
        <v>36</v>
      </c>
      <c r="AN53" s="382"/>
      <c r="AO53" s="383"/>
      <c r="AP53" s="106">
        <f>SUM(AP54:AP65)</f>
        <v>10</v>
      </c>
      <c r="AQ53" s="378">
        <f>SUM(AQ54:AS65)</f>
        <v>0</v>
      </c>
      <c r="AR53" s="379"/>
      <c r="AS53" s="380"/>
      <c r="AT53" s="152">
        <f>SUM(AT54:AT69)</f>
        <v>10</v>
      </c>
      <c r="AU53" s="381">
        <f>SUM(AU54:AW65)</f>
        <v>0</v>
      </c>
      <c r="AV53" s="382"/>
      <c r="AW53" s="383"/>
      <c r="AX53" s="106">
        <f>SUM(AX54:AX65)</f>
        <v>0</v>
      </c>
      <c r="AY53" s="152"/>
      <c r="AZ53" s="153"/>
      <c r="BA53" s="106"/>
    </row>
    <row r="54" spans="1:53" s="154" customFormat="1" ht="44.25" customHeight="1" x14ac:dyDescent="0.3">
      <c r="A54" s="242" t="s">
        <v>134</v>
      </c>
      <c r="B54" s="212" t="s">
        <v>344</v>
      </c>
      <c r="C54" s="465" t="s">
        <v>301</v>
      </c>
      <c r="D54" s="469">
        <v>5</v>
      </c>
      <c r="E54" s="467">
        <f>D54*30</f>
        <v>150</v>
      </c>
      <c r="F54" s="467">
        <v>18</v>
      </c>
      <c r="G54" s="501">
        <v>2</v>
      </c>
      <c r="H54" s="467"/>
      <c r="I54" s="501">
        <v>16</v>
      </c>
      <c r="J54" s="467">
        <f>E54-F54</f>
        <v>132</v>
      </c>
      <c r="K54" s="473"/>
      <c r="L54" s="475"/>
      <c r="M54" s="471"/>
      <c r="N54" s="483"/>
      <c r="O54" s="473"/>
      <c r="P54" s="475"/>
      <c r="Q54" s="471"/>
      <c r="R54" s="492"/>
      <c r="S54" s="506"/>
      <c r="T54" s="503"/>
      <c r="U54" s="504"/>
      <c r="V54" s="551"/>
      <c r="W54" s="506"/>
      <c r="X54" s="503"/>
      <c r="Y54" s="504"/>
      <c r="Z54" s="552"/>
      <c r="AA54" s="502">
        <v>2</v>
      </c>
      <c r="AB54" s="503"/>
      <c r="AC54" s="554">
        <v>16</v>
      </c>
      <c r="AD54" s="505">
        <v>5</v>
      </c>
      <c r="AE54" s="502"/>
      <c r="AF54" s="503"/>
      <c r="AG54" s="554"/>
      <c r="AH54" s="505"/>
      <c r="AI54" s="502"/>
      <c r="AJ54" s="503"/>
      <c r="AK54" s="504"/>
      <c r="AL54" s="505"/>
      <c r="AM54" s="506"/>
      <c r="AN54" s="507"/>
      <c r="AO54" s="504"/>
      <c r="AP54" s="555"/>
      <c r="AQ54" s="502"/>
      <c r="AR54" s="503"/>
      <c r="AS54" s="504"/>
      <c r="AT54" s="505"/>
      <c r="AU54" s="506"/>
      <c r="AV54" s="507"/>
      <c r="AW54" s="504"/>
      <c r="AX54" s="555"/>
      <c r="AY54" s="505">
        <v>5</v>
      </c>
      <c r="AZ54" s="505"/>
      <c r="BA54" s="555"/>
    </row>
    <row r="55" spans="1:53" s="154" customFormat="1" ht="65.25" customHeight="1" x14ac:dyDescent="0.3">
      <c r="A55" s="241" t="s">
        <v>145</v>
      </c>
      <c r="B55" s="327" t="s">
        <v>345</v>
      </c>
      <c r="C55" s="466"/>
      <c r="D55" s="487"/>
      <c r="E55" s="486"/>
      <c r="F55" s="486"/>
      <c r="G55" s="543"/>
      <c r="H55" s="486"/>
      <c r="I55" s="543"/>
      <c r="J55" s="486"/>
      <c r="K55" s="495"/>
      <c r="L55" s="496"/>
      <c r="M55" s="485"/>
      <c r="N55" s="499"/>
      <c r="O55" s="495"/>
      <c r="P55" s="496"/>
      <c r="Q55" s="485"/>
      <c r="R55" s="500"/>
      <c r="S55" s="497"/>
      <c r="T55" s="496"/>
      <c r="U55" s="485"/>
      <c r="V55" s="499"/>
      <c r="W55" s="497"/>
      <c r="X55" s="496"/>
      <c r="Y55" s="485"/>
      <c r="Z55" s="553"/>
      <c r="AA55" s="495"/>
      <c r="AB55" s="496"/>
      <c r="AC55" s="498"/>
      <c r="AD55" s="487"/>
      <c r="AE55" s="495"/>
      <c r="AF55" s="496"/>
      <c r="AG55" s="498"/>
      <c r="AH55" s="487"/>
      <c r="AI55" s="495"/>
      <c r="AJ55" s="496"/>
      <c r="AK55" s="485"/>
      <c r="AL55" s="487"/>
      <c r="AM55" s="497"/>
      <c r="AN55" s="494"/>
      <c r="AO55" s="485"/>
      <c r="AP55" s="486"/>
      <c r="AQ55" s="495"/>
      <c r="AR55" s="496"/>
      <c r="AS55" s="485"/>
      <c r="AT55" s="487"/>
      <c r="AU55" s="497"/>
      <c r="AV55" s="494"/>
      <c r="AW55" s="485"/>
      <c r="AX55" s="486"/>
      <c r="AY55" s="487"/>
      <c r="AZ55" s="487"/>
      <c r="BA55" s="486"/>
    </row>
    <row r="56" spans="1:53" s="154" customFormat="1" ht="39.75" customHeight="1" x14ac:dyDescent="0.3">
      <c r="A56" s="241" t="s">
        <v>146</v>
      </c>
      <c r="B56" s="327" t="s">
        <v>346</v>
      </c>
      <c r="C56" s="463" t="s">
        <v>301</v>
      </c>
      <c r="D56" s="488">
        <v>5</v>
      </c>
      <c r="E56" s="489">
        <f t="shared" ref="E56" si="8">D56*30</f>
        <v>150</v>
      </c>
      <c r="F56" s="489">
        <v>18</v>
      </c>
      <c r="G56" s="490">
        <v>8</v>
      </c>
      <c r="H56" s="489"/>
      <c r="I56" s="490">
        <v>10</v>
      </c>
      <c r="J56" s="489">
        <f t="shared" ref="J56" si="9">E56-F56</f>
        <v>132</v>
      </c>
      <c r="K56" s="473"/>
      <c r="L56" s="475"/>
      <c r="M56" s="471"/>
      <c r="N56" s="483"/>
      <c r="O56" s="473"/>
      <c r="P56" s="475"/>
      <c r="Q56" s="471"/>
      <c r="R56" s="492"/>
      <c r="S56" s="477"/>
      <c r="T56" s="475"/>
      <c r="U56" s="471"/>
      <c r="V56" s="483"/>
      <c r="W56" s="477"/>
      <c r="X56" s="475"/>
      <c r="Y56" s="471"/>
      <c r="Z56" s="483"/>
      <c r="AA56" s="477"/>
      <c r="AB56" s="475"/>
      <c r="AC56" s="471"/>
      <c r="AD56" s="469"/>
      <c r="AE56" s="473">
        <v>8</v>
      </c>
      <c r="AF56" s="475"/>
      <c r="AG56" s="481">
        <v>10</v>
      </c>
      <c r="AH56" s="469">
        <v>5</v>
      </c>
      <c r="AI56" s="473"/>
      <c r="AJ56" s="475"/>
      <c r="AK56" s="471"/>
      <c r="AL56" s="469"/>
      <c r="AM56" s="477"/>
      <c r="AN56" s="479"/>
      <c r="AO56" s="471"/>
      <c r="AP56" s="467"/>
      <c r="AQ56" s="473"/>
      <c r="AR56" s="475"/>
      <c r="AS56" s="471"/>
      <c r="AT56" s="469"/>
      <c r="AU56" s="477"/>
      <c r="AV56" s="479"/>
      <c r="AW56" s="471"/>
      <c r="AX56" s="467"/>
      <c r="AY56" s="469">
        <v>6</v>
      </c>
      <c r="AZ56" s="469"/>
      <c r="BA56" s="467">
        <v>6</v>
      </c>
    </row>
    <row r="57" spans="1:53" s="154" customFormat="1" ht="51" customHeight="1" x14ac:dyDescent="0.3">
      <c r="A57" s="241" t="s">
        <v>147</v>
      </c>
      <c r="B57" s="327" t="s">
        <v>347</v>
      </c>
      <c r="C57" s="466"/>
      <c r="D57" s="487"/>
      <c r="E57" s="486"/>
      <c r="F57" s="486"/>
      <c r="G57" s="543"/>
      <c r="H57" s="486"/>
      <c r="I57" s="543"/>
      <c r="J57" s="486"/>
      <c r="K57" s="495"/>
      <c r="L57" s="496"/>
      <c r="M57" s="485"/>
      <c r="N57" s="499"/>
      <c r="O57" s="495"/>
      <c r="P57" s="496"/>
      <c r="Q57" s="485"/>
      <c r="R57" s="500"/>
      <c r="S57" s="497"/>
      <c r="T57" s="496"/>
      <c r="U57" s="485"/>
      <c r="V57" s="499"/>
      <c r="W57" s="497"/>
      <c r="X57" s="496"/>
      <c r="Y57" s="485"/>
      <c r="Z57" s="499"/>
      <c r="AA57" s="497"/>
      <c r="AB57" s="496"/>
      <c r="AC57" s="485"/>
      <c r="AD57" s="487"/>
      <c r="AE57" s="495"/>
      <c r="AF57" s="496"/>
      <c r="AG57" s="498"/>
      <c r="AH57" s="487"/>
      <c r="AI57" s="495"/>
      <c r="AJ57" s="496"/>
      <c r="AK57" s="485"/>
      <c r="AL57" s="487"/>
      <c r="AM57" s="497"/>
      <c r="AN57" s="494"/>
      <c r="AO57" s="485"/>
      <c r="AP57" s="486"/>
      <c r="AQ57" s="495"/>
      <c r="AR57" s="496"/>
      <c r="AS57" s="485"/>
      <c r="AT57" s="487"/>
      <c r="AU57" s="497"/>
      <c r="AV57" s="494"/>
      <c r="AW57" s="485"/>
      <c r="AX57" s="486"/>
      <c r="AY57" s="487"/>
      <c r="AZ57" s="487"/>
      <c r="BA57" s="486"/>
    </row>
    <row r="58" spans="1:53" s="154" customFormat="1" ht="66" customHeight="1" x14ac:dyDescent="0.3">
      <c r="A58" s="241" t="s">
        <v>148</v>
      </c>
      <c r="B58" s="327" t="s">
        <v>348</v>
      </c>
      <c r="C58" s="463" t="s">
        <v>301</v>
      </c>
      <c r="D58" s="488">
        <v>5</v>
      </c>
      <c r="E58" s="489">
        <f t="shared" ref="E58" si="10">D58*30</f>
        <v>150</v>
      </c>
      <c r="F58" s="489">
        <v>18</v>
      </c>
      <c r="G58" s="490">
        <v>8</v>
      </c>
      <c r="H58" s="489">
        <v>4</v>
      </c>
      <c r="I58" s="490">
        <v>6</v>
      </c>
      <c r="J58" s="489">
        <f t="shared" ref="J58" si="11">E58-F58</f>
        <v>132</v>
      </c>
      <c r="K58" s="473"/>
      <c r="L58" s="475"/>
      <c r="M58" s="471"/>
      <c r="N58" s="483"/>
      <c r="O58" s="473"/>
      <c r="P58" s="475"/>
      <c r="Q58" s="471"/>
      <c r="R58" s="492"/>
      <c r="S58" s="477"/>
      <c r="T58" s="475"/>
      <c r="U58" s="471"/>
      <c r="V58" s="483"/>
      <c r="W58" s="477"/>
      <c r="X58" s="475"/>
      <c r="Y58" s="471"/>
      <c r="Z58" s="483"/>
      <c r="AA58" s="477"/>
      <c r="AB58" s="475"/>
      <c r="AC58" s="471"/>
      <c r="AD58" s="469"/>
      <c r="AE58" s="473"/>
      <c r="AF58" s="475"/>
      <c r="AG58" s="481"/>
      <c r="AH58" s="469"/>
      <c r="AI58" s="473">
        <v>8</v>
      </c>
      <c r="AJ58" s="475">
        <v>4</v>
      </c>
      <c r="AK58" s="471">
        <v>6</v>
      </c>
      <c r="AL58" s="469">
        <v>5</v>
      </c>
      <c r="AM58" s="477"/>
      <c r="AN58" s="479"/>
      <c r="AO58" s="471"/>
      <c r="AP58" s="467"/>
      <c r="AQ58" s="473"/>
      <c r="AR58" s="475"/>
      <c r="AS58" s="471"/>
      <c r="AT58" s="469"/>
      <c r="AU58" s="477"/>
      <c r="AV58" s="479"/>
      <c r="AW58" s="471"/>
      <c r="AX58" s="467"/>
      <c r="AY58" s="469">
        <v>7</v>
      </c>
      <c r="AZ58" s="469"/>
      <c r="BA58" s="467">
        <v>7</v>
      </c>
    </row>
    <row r="59" spans="1:53" s="154" customFormat="1" ht="86.25" customHeight="1" x14ac:dyDescent="0.3">
      <c r="A59" s="241" t="s">
        <v>149</v>
      </c>
      <c r="B59" s="327" t="s">
        <v>349</v>
      </c>
      <c r="C59" s="466"/>
      <c r="D59" s="487"/>
      <c r="E59" s="486"/>
      <c r="F59" s="486"/>
      <c r="G59" s="543"/>
      <c r="H59" s="486"/>
      <c r="I59" s="543"/>
      <c r="J59" s="486"/>
      <c r="K59" s="495"/>
      <c r="L59" s="496"/>
      <c r="M59" s="485"/>
      <c r="N59" s="499"/>
      <c r="O59" s="495"/>
      <c r="P59" s="496"/>
      <c r="Q59" s="485"/>
      <c r="R59" s="500"/>
      <c r="S59" s="497"/>
      <c r="T59" s="496"/>
      <c r="U59" s="485"/>
      <c r="V59" s="499"/>
      <c r="W59" s="497"/>
      <c r="X59" s="496"/>
      <c r="Y59" s="485"/>
      <c r="Z59" s="499"/>
      <c r="AA59" s="497"/>
      <c r="AB59" s="496"/>
      <c r="AC59" s="485"/>
      <c r="AD59" s="487"/>
      <c r="AE59" s="495"/>
      <c r="AF59" s="496"/>
      <c r="AG59" s="498"/>
      <c r="AH59" s="487"/>
      <c r="AI59" s="495"/>
      <c r="AJ59" s="496"/>
      <c r="AK59" s="485"/>
      <c r="AL59" s="487"/>
      <c r="AM59" s="497"/>
      <c r="AN59" s="494"/>
      <c r="AO59" s="485"/>
      <c r="AP59" s="486"/>
      <c r="AQ59" s="495"/>
      <c r="AR59" s="496"/>
      <c r="AS59" s="485"/>
      <c r="AT59" s="487"/>
      <c r="AU59" s="497"/>
      <c r="AV59" s="494"/>
      <c r="AW59" s="485"/>
      <c r="AX59" s="486"/>
      <c r="AY59" s="487"/>
      <c r="AZ59" s="487"/>
      <c r="BA59" s="486"/>
    </row>
    <row r="60" spans="1:53" s="154" customFormat="1" ht="58.5" customHeight="1" x14ac:dyDescent="0.3">
      <c r="A60" s="241" t="s">
        <v>150</v>
      </c>
      <c r="B60" s="327" t="s">
        <v>350</v>
      </c>
      <c r="C60" s="463" t="s">
        <v>301</v>
      </c>
      <c r="D60" s="488">
        <v>5</v>
      </c>
      <c r="E60" s="489">
        <f t="shared" ref="E60" si="12">D60*30</f>
        <v>150</v>
      </c>
      <c r="F60" s="489">
        <v>18</v>
      </c>
      <c r="G60" s="490">
        <v>2</v>
      </c>
      <c r="H60" s="489"/>
      <c r="I60" s="490">
        <v>16</v>
      </c>
      <c r="J60" s="489">
        <f t="shared" ref="J60" si="13">E60-F60</f>
        <v>132</v>
      </c>
      <c r="K60" s="473"/>
      <c r="L60" s="475"/>
      <c r="M60" s="471"/>
      <c r="N60" s="483"/>
      <c r="O60" s="473"/>
      <c r="P60" s="475"/>
      <c r="Q60" s="471"/>
      <c r="R60" s="492"/>
      <c r="S60" s="477"/>
      <c r="T60" s="475"/>
      <c r="U60" s="471"/>
      <c r="V60" s="483"/>
      <c r="W60" s="477"/>
      <c r="X60" s="475"/>
      <c r="Y60" s="471"/>
      <c r="Z60" s="483"/>
      <c r="AA60" s="477"/>
      <c r="AB60" s="475"/>
      <c r="AC60" s="471"/>
      <c r="AD60" s="469"/>
      <c r="AE60" s="473"/>
      <c r="AF60" s="475"/>
      <c r="AG60" s="481"/>
      <c r="AH60" s="469"/>
      <c r="AI60" s="473">
        <v>2</v>
      </c>
      <c r="AJ60" s="475"/>
      <c r="AK60" s="471">
        <v>16</v>
      </c>
      <c r="AL60" s="469">
        <v>5</v>
      </c>
      <c r="AM60" s="477"/>
      <c r="AN60" s="479"/>
      <c r="AO60" s="471"/>
      <c r="AP60" s="467"/>
      <c r="AQ60" s="473"/>
      <c r="AR60" s="475"/>
      <c r="AS60" s="471"/>
      <c r="AT60" s="469"/>
      <c r="AU60" s="477"/>
      <c r="AV60" s="479"/>
      <c r="AW60" s="471"/>
      <c r="AX60" s="467"/>
      <c r="AY60" s="469">
        <v>7</v>
      </c>
      <c r="AZ60" s="469"/>
      <c r="BA60" s="467"/>
    </row>
    <row r="61" spans="1:53" s="154" customFormat="1" ht="85.5" customHeight="1" x14ac:dyDescent="0.3">
      <c r="A61" s="241" t="s">
        <v>151</v>
      </c>
      <c r="B61" s="328" t="s">
        <v>351</v>
      </c>
      <c r="C61" s="466"/>
      <c r="D61" s="469"/>
      <c r="E61" s="467"/>
      <c r="F61" s="467"/>
      <c r="G61" s="501"/>
      <c r="H61" s="467"/>
      <c r="I61" s="501"/>
      <c r="J61" s="467"/>
      <c r="K61" s="495"/>
      <c r="L61" s="496"/>
      <c r="M61" s="485"/>
      <c r="N61" s="499"/>
      <c r="O61" s="495"/>
      <c r="P61" s="496"/>
      <c r="Q61" s="485"/>
      <c r="R61" s="500"/>
      <c r="S61" s="497"/>
      <c r="T61" s="496"/>
      <c r="U61" s="485"/>
      <c r="V61" s="499"/>
      <c r="W61" s="497"/>
      <c r="X61" s="496"/>
      <c r="Y61" s="485"/>
      <c r="Z61" s="499"/>
      <c r="AA61" s="497"/>
      <c r="AB61" s="496"/>
      <c r="AC61" s="485"/>
      <c r="AD61" s="487"/>
      <c r="AE61" s="495"/>
      <c r="AF61" s="496"/>
      <c r="AG61" s="498"/>
      <c r="AH61" s="487"/>
      <c r="AI61" s="495"/>
      <c r="AJ61" s="496"/>
      <c r="AK61" s="485"/>
      <c r="AL61" s="487"/>
      <c r="AM61" s="497"/>
      <c r="AN61" s="494"/>
      <c r="AO61" s="485"/>
      <c r="AP61" s="486"/>
      <c r="AQ61" s="495"/>
      <c r="AR61" s="496"/>
      <c r="AS61" s="485"/>
      <c r="AT61" s="487"/>
      <c r="AU61" s="497"/>
      <c r="AV61" s="494"/>
      <c r="AW61" s="485"/>
      <c r="AX61" s="486"/>
      <c r="AY61" s="487"/>
      <c r="AZ61" s="487"/>
      <c r="BA61" s="486"/>
    </row>
    <row r="62" spans="1:53" s="154" customFormat="1" ht="45.75" customHeight="1" x14ac:dyDescent="0.3">
      <c r="A62" s="241" t="s">
        <v>202</v>
      </c>
      <c r="B62" s="327" t="s">
        <v>356</v>
      </c>
      <c r="C62" s="463" t="s">
        <v>301</v>
      </c>
      <c r="D62" s="488">
        <v>5</v>
      </c>
      <c r="E62" s="489">
        <f t="shared" ref="E62" si="14">D62*30</f>
        <v>150</v>
      </c>
      <c r="F62" s="489">
        <v>18</v>
      </c>
      <c r="G62" s="490">
        <v>8</v>
      </c>
      <c r="H62" s="489"/>
      <c r="I62" s="490">
        <v>10</v>
      </c>
      <c r="J62" s="489">
        <f t="shared" ref="J62" si="15">E62-F62</f>
        <v>132</v>
      </c>
      <c r="K62" s="473"/>
      <c r="L62" s="475"/>
      <c r="M62" s="471"/>
      <c r="N62" s="483"/>
      <c r="O62" s="473"/>
      <c r="P62" s="475"/>
      <c r="Q62" s="471"/>
      <c r="R62" s="492"/>
      <c r="S62" s="477"/>
      <c r="T62" s="475"/>
      <c r="U62" s="471"/>
      <c r="V62" s="483"/>
      <c r="W62" s="477"/>
      <c r="X62" s="475"/>
      <c r="Y62" s="471"/>
      <c r="Z62" s="483"/>
      <c r="AA62" s="477"/>
      <c r="AB62" s="475"/>
      <c r="AC62" s="471"/>
      <c r="AD62" s="469"/>
      <c r="AE62" s="473"/>
      <c r="AF62" s="475"/>
      <c r="AG62" s="481"/>
      <c r="AH62" s="469"/>
      <c r="AI62" s="473"/>
      <c r="AJ62" s="475"/>
      <c r="AK62" s="471"/>
      <c r="AL62" s="469"/>
      <c r="AM62" s="477">
        <v>8</v>
      </c>
      <c r="AN62" s="479"/>
      <c r="AO62" s="471">
        <v>10</v>
      </c>
      <c r="AP62" s="469">
        <v>5</v>
      </c>
      <c r="AQ62" s="473"/>
      <c r="AR62" s="475"/>
      <c r="AS62" s="471"/>
      <c r="AT62" s="469"/>
      <c r="AU62" s="477"/>
      <c r="AV62" s="479"/>
      <c r="AW62" s="471"/>
      <c r="AX62" s="467"/>
      <c r="AY62" s="469">
        <v>8</v>
      </c>
      <c r="AZ62" s="469"/>
      <c r="BA62" s="467">
        <v>8</v>
      </c>
    </row>
    <row r="63" spans="1:53" s="154" customFormat="1" ht="68.25" customHeight="1" x14ac:dyDescent="0.3">
      <c r="A63" s="241" t="s">
        <v>203</v>
      </c>
      <c r="B63" s="328" t="s">
        <v>357</v>
      </c>
      <c r="C63" s="466"/>
      <c r="D63" s="469"/>
      <c r="E63" s="467"/>
      <c r="F63" s="467"/>
      <c r="G63" s="501"/>
      <c r="H63" s="467"/>
      <c r="I63" s="501"/>
      <c r="J63" s="467"/>
      <c r="K63" s="495"/>
      <c r="L63" s="496"/>
      <c r="M63" s="485"/>
      <c r="N63" s="499"/>
      <c r="O63" s="495"/>
      <c r="P63" s="496"/>
      <c r="Q63" s="485"/>
      <c r="R63" s="500"/>
      <c r="S63" s="497"/>
      <c r="T63" s="496"/>
      <c r="U63" s="485"/>
      <c r="V63" s="499"/>
      <c r="W63" s="497"/>
      <c r="X63" s="496"/>
      <c r="Y63" s="485"/>
      <c r="Z63" s="499"/>
      <c r="AA63" s="497"/>
      <c r="AB63" s="496"/>
      <c r="AC63" s="485"/>
      <c r="AD63" s="487"/>
      <c r="AE63" s="495"/>
      <c r="AF63" s="496"/>
      <c r="AG63" s="498"/>
      <c r="AH63" s="487"/>
      <c r="AI63" s="495"/>
      <c r="AJ63" s="496"/>
      <c r="AK63" s="485"/>
      <c r="AL63" s="487"/>
      <c r="AM63" s="497"/>
      <c r="AN63" s="494"/>
      <c r="AO63" s="485"/>
      <c r="AP63" s="487"/>
      <c r="AQ63" s="495"/>
      <c r="AR63" s="496"/>
      <c r="AS63" s="485"/>
      <c r="AT63" s="487"/>
      <c r="AU63" s="497"/>
      <c r="AV63" s="494"/>
      <c r="AW63" s="485"/>
      <c r="AX63" s="486"/>
      <c r="AY63" s="487"/>
      <c r="AZ63" s="487"/>
      <c r="BA63" s="486"/>
    </row>
    <row r="64" spans="1:53" s="154" customFormat="1" ht="33" customHeight="1" x14ac:dyDescent="0.3">
      <c r="A64" s="241" t="s">
        <v>210</v>
      </c>
      <c r="B64" s="327" t="s">
        <v>352</v>
      </c>
      <c r="C64" s="463" t="s">
        <v>301</v>
      </c>
      <c r="D64" s="488">
        <v>5</v>
      </c>
      <c r="E64" s="489">
        <f t="shared" ref="E64" si="16">D64*30</f>
        <v>150</v>
      </c>
      <c r="F64" s="489">
        <v>18</v>
      </c>
      <c r="G64" s="490">
        <v>8</v>
      </c>
      <c r="H64" s="489">
        <v>4</v>
      </c>
      <c r="I64" s="490">
        <v>6</v>
      </c>
      <c r="J64" s="489">
        <f t="shared" ref="J64" si="17">E64-F64</f>
        <v>132</v>
      </c>
      <c r="K64" s="473"/>
      <c r="L64" s="475"/>
      <c r="M64" s="471"/>
      <c r="N64" s="483"/>
      <c r="O64" s="473"/>
      <c r="P64" s="475"/>
      <c r="Q64" s="471"/>
      <c r="R64" s="492"/>
      <c r="S64" s="477"/>
      <c r="T64" s="475"/>
      <c r="U64" s="471"/>
      <c r="V64" s="483"/>
      <c r="W64" s="477"/>
      <c r="X64" s="475"/>
      <c r="Y64" s="471"/>
      <c r="Z64" s="483"/>
      <c r="AA64" s="477"/>
      <c r="AB64" s="475"/>
      <c r="AC64" s="471"/>
      <c r="AD64" s="469"/>
      <c r="AE64" s="473"/>
      <c r="AF64" s="475"/>
      <c r="AG64" s="481"/>
      <c r="AH64" s="469"/>
      <c r="AI64" s="473"/>
      <c r="AJ64" s="475"/>
      <c r="AK64" s="471"/>
      <c r="AL64" s="469"/>
      <c r="AM64" s="477">
        <v>8</v>
      </c>
      <c r="AN64" s="479">
        <v>4</v>
      </c>
      <c r="AO64" s="471">
        <v>6</v>
      </c>
      <c r="AP64" s="469">
        <v>5</v>
      </c>
      <c r="AQ64" s="473"/>
      <c r="AR64" s="475"/>
      <c r="AS64" s="471"/>
      <c r="AT64" s="469"/>
      <c r="AU64" s="477"/>
      <c r="AV64" s="479"/>
      <c r="AW64" s="471"/>
      <c r="AX64" s="467"/>
      <c r="AY64" s="469">
        <v>8</v>
      </c>
      <c r="AZ64" s="469"/>
      <c r="BA64" s="467">
        <v>8</v>
      </c>
    </row>
    <row r="65" spans="1:53" s="154" customFormat="1" ht="69" customHeight="1" thickBot="1" x14ac:dyDescent="0.35">
      <c r="A65" s="243" t="s">
        <v>211</v>
      </c>
      <c r="B65" s="329" t="s">
        <v>353</v>
      </c>
      <c r="C65" s="464"/>
      <c r="D65" s="470"/>
      <c r="E65" s="468"/>
      <c r="F65" s="468"/>
      <c r="G65" s="491"/>
      <c r="H65" s="468"/>
      <c r="I65" s="491"/>
      <c r="J65" s="468"/>
      <c r="K65" s="474"/>
      <c r="L65" s="476"/>
      <c r="M65" s="472"/>
      <c r="N65" s="484"/>
      <c r="O65" s="474"/>
      <c r="P65" s="476"/>
      <c r="Q65" s="472"/>
      <c r="R65" s="493"/>
      <c r="S65" s="478"/>
      <c r="T65" s="476"/>
      <c r="U65" s="472"/>
      <c r="V65" s="484"/>
      <c r="W65" s="478"/>
      <c r="X65" s="476"/>
      <c r="Y65" s="472"/>
      <c r="Z65" s="484"/>
      <c r="AA65" s="478"/>
      <c r="AB65" s="476"/>
      <c r="AC65" s="472"/>
      <c r="AD65" s="470"/>
      <c r="AE65" s="474"/>
      <c r="AF65" s="476"/>
      <c r="AG65" s="482"/>
      <c r="AH65" s="470"/>
      <c r="AI65" s="474"/>
      <c r="AJ65" s="476"/>
      <c r="AK65" s="472"/>
      <c r="AL65" s="470"/>
      <c r="AM65" s="478"/>
      <c r="AN65" s="480"/>
      <c r="AO65" s="472"/>
      <c r="AP65" s="470"/>
      <c r="AQ65" s="474"/>
      <c r="AR65" s="476"/>
      <c r="AS65" s="472"/>
      <c r="AT65" s="470"/>
      <c r="AU65" s="478"/>
      <c r="AV65" s="480"/>
      <c r="AW65" s="472"/>
      <c r="AX65" s="468"/>
      <c r="AY65" s="470"/>
      <c r="AZ65" s="470"/>
      <c r="BA65" s="468"/>
    </row>
    <row r="66" spans="1:53" s="154" customFormat="1" ht="68.25" customHeight="1" thickBot="1" x14ac:dyDescent="0.35">
      <c r="A66" s="243" t="s">
        <v>259</v>
      </c>
      <c r="B66" s="327" t="s">
        <v>354</v>
      </c>
      <c r="C66" s="465" t="s">
        <v>301</v>
      </c>
      <c r="D66" s="488">
        <v>5</v>
      </c>
      <c r="E66" s="489">
        <f t="shared" ref="E66" si="18">D66*30</f>
        <v>150</v>
      </c>
      <c r="F66" s="489">
        <v>18</v>
      </c>
      <c r="G66" s="490">
        <v>8</v>
      </c>
      <c r="H66" s="489"/>
      <c r="I66" s="490">
        <v>10</v>
      </c>
      <c r="J66" s="489">
        <f t="shared" ref="J66" si="19">E66-F66</f>
        <v>132</v>
      </c>
      <c r="K66" s="473"/>
      <c r="L66" s="475"/>
      <c r="M66" s="471"/>
      <c r="N66" s="483"/>
      <c r="O66" s="473"/>
      <c r="P66" s="475"/>
      <c r="Q66" s="471"/>
      <c r="R66" s="492"/>
      <c r="S66" s="477"/>
      <c r="T66" s="475"/>
      <c r="U66" s="471"/>
      <c r="V66" s="483"/>
      <c r="W66" s="477"/>
      <c r="X66" s="475"/>
      <c r="Y66" s="471"/>
      <c r="Z66" s="483"/>
      <c r="AA66" s="477"/>
      <c r="AB66" s="475"/>
      <c r="AC66" s="471"/>
      <c r="AD66" s="469"/>
      <c r="AE66" s="473"/>
      <c r="AF66" s="475"/>
      <c r="AG66" s="481"/>
      <c r="AH66" s="469"/>
      <c r="AI66" s="473"/>
      <c r="AJ66" s="475"/>
      <c r="AK66" s="471"/>
      <c r="AL66" s="469"/>
      <c r="AM66" s="477"/>
      <c r="AN66" s="479"/>
      <c r="AO66" s="471"/>
      <c r="AP66" s="469"/>
      <c r="AQ66" s="473">
        <v>8</v>
      </c>
      <c r="AR66" s="475"/>
      <c r="AS66" s="471">
        <v>10</v>
      </c>
      <c r="AT66" s="469">
        <v>5</v>
      </c>
      <c r="AU66" s="477"/>
      <c r="AV66" s="479"/>
      <c r="AW66" s="471"/>
      <c r="AX66" s="467"/>
      <c r="AY66" s="469">
        <v>9</v>
      </c>
      <c r="AZ66" s="469"/>
      <c r="BA66" s="467"/>
    </row>
    <row r="67" spans="1:53" s="154" customFormat="1" ht="84" customHeight="1" thickBot="1" x14ac:dyDescent="0.35">
      <c r="A67" s="243" t="s">
        <v>260</v>
      </c>
      <c r="B67" s="328" t="s">
        <v>355</v>
      </c>
      <c r="C67" s="466"/>
      <c r="D67" s="469"/>
      <c r="E67" s="467"/>
      <c r="F67" s="467"/>
      <c r="G67" s="501"/>
      <c r="H67" s="467"/>
      <c r="I67" s="501"/>
      <c r="J67" s="467"/>
      <c r="K67" s="495"/>
      <c r="L67" s="496"/>
      <c r="M67" s="485"/>
      <c r="N67" s="499"/>
      <c r="O67" s="495"/>
      <c r="P67" s="496"/>
      <c r="Q67" s="485"/>
      <c r="R67" s="500"/>
      <c r="S67" s="497"/>
      <c r="T67" s="496"/>
      <c r="U67" s="485"/>
      <c r="V67" s="499"/>
      <c r="W67" s="497"/>
      <c r="X67" s="496"/>
      <c r="Y67" s="485"/>
      <c r="Z67" s="499"/>
      <c r="AA67" s="497"/>
      <c r="AB67" s="496"/>
      <c r="AC67" s="485"/>
      <c r="AD67" s="487"/>
      <c r="AE67" s="495"/>
      <c r="AF67" s="496"/>
      <c r="AG67" s="498"/>
      <c r="AH67" s="487"/>
      <c r="AI67" s="495"/>
      <c r="AJ67" s="496"/>
      <c r="AK67" s="485"/>
      <c r="AL67" s="487"/>
      <c r="AM67" s="497"/>
      <c r="AN67" s="494"/>
      <c r="AO67" s="485"/>
      <c r="AP67" s="487"/>
      <c r="AQ67" s="495"/>
      <c r="AR67" s="496"/>
      <c r="AS67" s="485"/>
      <c r="AT67" s="487"/>
      <c r="AU67" s="497"/>
      <c r="AV67" s="494"/>
      <c r="AW67" s="485"/>
      <c r="AX67" s="486"/>
      <c r="AY67" s="487"/>
      <c r="AZ67" s="487"/>
      <c r="BA67" s="486"/>
    </row>
    <row r="68" spans="1:53" s="154" customFormat="1" ht="56.25" customHeight="1" thickBot="1" x14ac:dyDescent="0.35">
      <c r="A68" s="243" t="s">
        <v>261</v>
      </c>
      <c r="B68" s="327" t="s">
        <v>358</v>
      </c>
      <c r="C68" s="463" t="s">
        <v>301</v>
      </c>
      <c r="D68" s="488">
        <v>5</v>
      </c>
      <c r="E68" s="489">
        <f t="shared" ref="E68" si="20">D68*30</f>
        <v>150</v>
      </c>
      <c r="F68" s="489">
        <v>18</v>
      </c>
      <c r="G68" s="490">
        <v>8</v>
      </c>
      <c r="H68" s="489"/>
      <c r="I68" s="490">
        <v>10</v>
      </c>
      <c r="J68" s="489">
        <f t="shared" ref="J68" si="21">E68-F68</f>
        <v>132</v>
      </c>
      <c r="K68" s="473"/>
      <c r="L68" s="475"/>
      <c r="M68" s="471"/>
      <c r="N68" s="483"/>
      <c r="O68" s="473"/>
      <c r="P68" s="475"/>
      <c r="Q68" s="471"/>
      <c r="R68" s="492"/>
      <c r="S68" s="477"/>
      <c r="T68" s="475"/>
      <c r="U68" s="471"/>
      <c r="V68" s="483"/>
      <c r="W68" s="477"/>
      <c r="X68" s="475"/>
      <c r="Y68" s="471"/>
      <c r="Z68" s="483"/>
      <c r="AA68" s="477"/>
      <c r="AB68" s="475"/>
      <c r="AC68" s="471"/>
      <c r="AD68" s="469"/>
      <c r="AE68" s="473"/>
      <c r="AF68" s="475"/>
      <c r="AG68" s="481"/>
      <c r="AH68" s="469"/>
      <c r="AI68" s="473"/>
      <c r="AJ68" s="475"/>
      <c r="AK68" s="471"/>
      <c r="AL68" s="469"/>
      <c r="AM68" s="477"/>
      <c r="AN68" s="479"/>
      <c r="AO68" s="471"/>
      <c r="AP68" s="469"/>
      <c r="AQ68" s="473">
        <v>8</v>
      </c>
      <c r="AR68" s="475"/>
      <c r="AS68" s="471">
        <v>10</v>
      </c>
      <c r="AT68" s="469">
        <v>5</v>
      </c>
      <c r="AU68" s="477"/>
      <c r="AV68" s="479"/>
      <c r="AW68" s="471"/>
      <c r="AX68" s="467"/>
      <c r="AY68" s="469">
        <v>9</v>
      </c>
      <c r="AZ68" s="469"/>
      <c r="BA68" s="467"/>
    </row>
    <row r="69" spans="1:53" s="154" customFormat="1" ht="64.5" customHeight="1" thickBot="1" x14ac:dyDescent="0.35">
      <c r="A69" s="243" t="s">
        <v>262</v>
      </c>
      <c r="B69" s="329" t="s">
        <v>359</v>
      </c>
      <c r="C69" s="464"/>
      <c r="D69" s="470"/>
      <c r="E69" s="468"/>
      <c r="F69" s="468"/>
      <c r="G69" s="491"/>
      <c r="H69" s="468"/>
      <c r="I69" s="491"/>
      <c r="J69" s="468"/>
      <c r="K69" s="474"/>
      <c r="L69" s="476"/>
      <c r="M69" s="472"/>
      <c r="N69" s="484"/>
      <c r="O69" s="474"/>
      <c r="P69" s="476"/>
      <c r="Q69" s="472"/>
      <c r="R69" s="493"/>
      <c r="S69" s="478"/>
      <c r="T69" s="476"/>
      <c r="U69" s="472"/>
      <c r="V69" s="484"/>
      <c r="W69" s="478"/>
      <c r="X69" s="476"/>
      <c r="Y69" s="472"/>
      <c r="Z69" s="484"/>
      <c r="AA69" s="478"/>
      <c r="AB69" s="476"/>
      <c r="AC69" s="472"/>
      <c r="AD69" s="470"/>
      <c r="AE69" s="474"/>
      <c r="AF69" s="476"/>
      <c r="AG69" s="482"/>
      <c r="AH69" s="470"/>
      <c r="AI69" s="474"/>
      <c r="AJ69" s="476"/>
      <c r="AK69" s="472"/>
      <c r="AL69" s="470"/>
      <c r="AM69" s="478"/>
      <c r="AN69" s="480"/>
      <c r="AO69" s="472"/>
      <c r="AP69" s="470"/>
      <c r="AQ69" s="474"/>
      <c r="AR69" s="476"/>
      <c r="AS69" s="472"/>
      <c r="AT69" s="470"/>
      <c r="AU69" s="478"/>
      <c r="AV69" s="480"/>
      <c r="AW69" s="472"/>
      <c r="AX69" s="468"/>
      <c r="AY69" s="470"/>
      <c r="AZ69" s="470"/>
      <c r="BA69" s="468"/>
    </row>
    <row r="70" spans="1:53" ht="42.75" customHeight="1" x14ac:dyDescent="0.2">
      <c r="A70" s="267"/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</row>
    <row r="71" spans="1:53" ht="20.25" customHeight="1" x14ac:dyDescent="0.2">
      <c r="A71" s="461" t="s">
        <v>360</v>
      </c>
      <c r="B71" s="461"/>
      <c r="C71" s="461"/>
      <c r="D71" s="461" t="s">
        <v>170</v>
      </c>
      <c r="E71" s="461"/>
      <c r="F71" s="461"/>
      <c r="G71" s="461"/>
      <c r="H71" s="461"/>
      <c r="I71" s="461"/>
      <c r="J71" s="461"/>
      <c r="K71" s="461"/>
      <c r="L71" s="461"/>
      <c r="M71" s="267"/>
      <c r="N71" s="267"/>
      <c r="O71" s="267"/>
      <c r="P71" s="267"/>
      <c r="Q71" s="278"/>
      <c r="R71" s="278"/>
      <c r="S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</row>
    <row r="72" spans="1:53" s="3" customFormat="1" ht="18.75" customHeight="1" x14ac:dyDescent="0.3">
      <c r="A72" s="462" t="s">
        <v>361</v>
      </c>
      <c r="B72" s="462"/>
      <c r="C72" s="462"/>
      <c r="D72" s="93" t="s">
        <v>325</v>
      </c>
      <c r="E72" s="93"/>
      <c r="F72" s="94"/>
      <c r="G72" s="94"/>
      <c r="I72" s="94"/>
      <c r="K72" s="94"/>
      <c r="L72" s="94"/>
      <c r="M72" s="85"/>
      <c r="O72" s="1"/>
      <c r="P72" s="93"/>
      <c r="Q72" s="93"/>
      <c r="S72" s="93"/>
      <c r="U72" s="1"/>
      <c r="V72" s="93"/>
      <c r="W72" s="93"/>
      <c r="X72" s="93" t="s">
        <v>326</v>
      </c>
      <c r="Y72" s="93"/>
      <c r="Z72" s="93"/>
      <c r="AA72" s="93"/>
      <c r="AB72" s="93"/>
      <c r="AC72" s="93"/>
      <c r="AD72" s="93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</row>
    <row r="73" spans="1:53" ht="32.25" customHeight="1" x14ac:dyDescent="0.3">
      <c r="H73" s="93"/>
      <c r="P73" s="93"/>
    </row>
    <row r="74" spans="1:53" ht="20.25" customHeight="1" x14ac:dyDescent="0.2">
      <c r="A74" s="461"/>
      <c r="B74" s="461"/>
      <c r="C74" s="461"/>
      <c r="D74" s="461"/>
      <c r="E74" s="461"/>
      <c r="F74" s="461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557"/>
      <c r="R74" s="557"/>
      <c r="S74" s="557"/>
      <c r="T74" s="557"/>
      <c r="U74" s="557"/>
      <c r="V74" s="557"/>
      <c r="W74" s="557"/>
      <c r="X74" s="557"/>
      <c r="Y74" s="557"/>
      <c r="Z74" s="557"/>
      <c r="AA74" s="557"/>
      <c r="AB74" s="557"/>
      <c r="AC74" s="557"/>
      <c r="AD74" s="557"/>
      <c r="AE74" s="557"/>
      <c r="AF74" s="557"/>
      <c r="AG74" s="557"/>
      <c r="AH74" s="557"/>
      <c r="AI74" s="557"/>
      <c r="AJ74" s="557"/>
      <c r="AK74" s="557"/>
      <c r="AL74" s="557"/>
      <c r="AM74" s="557"/>
      <c r="AN74" s="557"/>
      <c r="AO74" s="557"/>
      <c r="AP74" s="557"/>
      <c r="AQ74" s="557"/>
      <c r="AR74" s="557"/>
      <c r="AS74" s="557"/>
      <c r="AT74" s="557"/>
      <c r="AU74" s="557"/>
      <c r="AV74" s="557"/>
      <c r="AW74" s="557"/>
      <c r="AX74" s="557"/>
      <c r="AY74" s="557"/>
      <c r="AZ74" s="557"/>
      <c r="BA74" s="557"/>
    </row>
    <row r="75" spans="1:53" s="3" customFormat="1" ht="18.75" customHeight="1" x14ac:dyDescent="0.3">
      <c r="A75" s="93"/>
      <c r="B75" s="93"/>
      <c r="C75" s="93"/>
      <c r="D75" s="93"/>
      <c r="E75" s="93"/>
      <c r="F75" s="94"/>
      <c r="G75" s="94"/>
      <c r="I75" s="94"/>
      <c r="K75" s="94"/>
      <c r="L75" s="94"/>
      <c r="M75" s="85"/>
      <c r="O75" s="1"/>
      <c r="P75" s="93"/>
      <c r="Q75" s="93"/>
      <c r="R75" s="99"/>
      <c r="S75" s="93"/>
      <c r="T75" s="93"/>
      <c r="U75" s="1"/>
      <c r="V75" s="93"/>
      <c r="W75" s="93"/>
      <c r="X75" s="93"/>
      <c r="Y75" s="93"/>
      <c r="Z75" s="93"/>
      <c r="AA75" s="93"/>
      <c r="AB75" s="93"/>
      <c r="AC75" s="93"/>
      <c r="AD75" s="93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</row>
    <row r="76" spans="1:53" ht="19.5" customHeight="1" x14ac:dyDescent="0.3">
      <c r="A76" s="443"/>
      <c r="B76" s="443"/>
      <c r="C76" s="443"/>
      <c r="D76" s="443"/>
      <c r="E76" s="443"/>
      <c r="F76" s="443"/>
      <c r="G76" s="443"/>
      <c r="H76" s="443"/>
      <c r="M76" s="93"/>
    </row>
  </sheetData>
  <mergeCells count="653">
    <mergeCell ref="A76:H76"/>
    <mergeCell ref="BA68:BA69"/>
    <mergeCell ref="A71:C71"/>
    <mergeCell ref="D71:L71"/>
    <mergeCell ref="A72:C72"/>
    <mergeCell ref="A74:F74"/>
    <mergeCell ref="Q74:BA74"/>
    <mergeCell ref="AU68:AU69"/>
    <mergeCell ref="AV68:AV69"/>
    <mergeCell ref="AW68:AW69"/>
    <mergeCell ref="AX68:AX69"/>
    <mergeCell ref="AY68:AY69"/>
    <mergeCell ref="AZ68:AZ69"/>
    <mergeCell ref="AO68:AO69"/>
    <mergeCell ref="AP68:AP69"/>
    <mergeCell ref="AQ68:AQ69"/>
    <mergeCell ref="AR68:AR69"/>
    <mergeCell ref="AS68:AS69"/>
    <mergeCell ref="AT68:AT69"/>
    <mergeCell ref="AI68:AI69"/>
    <mergeCell ref="AJ68:AJ69"/>
    <mergeCell ref="AK68:AK69"/>
    <mergeCell ref="AL68:AL69"/>
    <mergeCell ref="AM68:AM69"/>
    <mergeCell ref="AN68:AN69"/>
    <mergeCell ref="AC68:AC69"/>
    <mergeCell ref="AD68:AD69"/>
    <mergeCell ref="AE68:AE69"/>
    <mergeCell ref="AF68:AF69"/>
    <mergeCell ref="AG68:AG69"/>
    <mergeCell ref="AH68:AH69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O68:O69"/>
    <mergeCell ref="P68:P69"/>
    <mergeCell ref="AZ66:AZ67"/>
    <mergeCell ref="BA66:BA67"/>
    <mergeCell ref="C68:C69"/>
    <mergeCell ref="D68:D69"/>
    <mergeCell ref="E68:E69"/>
    <mergeCell ref="F68:F69"/>
    <mergeCell ref="G68:G69"/>
    <mergeCell ref="H68:H69"/>
    <mergeCell ref="I68:I69"/>
    <mergeCell ref="J68:J69"/>
    <mergeCell ref="AT66:AT67"/>
    <mergeCell ref="AU66:AU67"/>
    <mergeCell ref="AV66:AV67"/>
    <mergeCell ref="AW66:AW67"/>
    <mergeCell ref="AX66:AX67"/>
    <mergeCell ref="AY66:AY67"/>
    <mergeCell ref="AN66:AN67"/>
    <mergeCell ref="AO66:AO67"/>
    <mergeCell ref="AP66:AP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Y64:AY65"/>
    <mergeCell ref="AZ64:AZ65"/>
    <mergeCell ref="BA64:BA65"/>
    <mergeCell ref="AU64:AU65"/>
    <mergeCell ref="AV64:AV65"/>
    <mergeCell ref="AW64:AW65"/>
    <mergeCell ref="AX64:AX65"/>
    <mergeCell ref="AD64:AD65"/>
    <mergeCell ref="AE64:AE65"/>
    <mergeCell ref="AF64:AF65"/>
    <mergeCell ref="U64:U65"/>
    <mergeCell ref="V64:V65"/>
    <mergeCell ref="W64:W65"/>
    <mergeCell ref="X64:X65"/>
    <mergeCell ref="Y64:Y65"/>
    <mergeCell ref="Z64:Z65"/>
    <mergeCell ref="O64:O65"/>
    <mergeCell ref="P64:P65"/>
    <mergeCell ref="C66:C67"/>
    <mergeCell ref="D66:D67"/>
    <mergeCell ref="E66:E67"/>
    <mergeCell ref="F66:F67"/>
    <mergeCell ref="G66:G67"/>
    <mergeCell ref="H66:H67"/>
    <mergeCell ref="I66:I67"/>
    <mergeCell ref="AS64:AS65"/>
    <mergeCell ref="AT64:AT65"/>
    <mergeCell ref="AM64:AM65"/>
    <mergeCell ref="AN64:AN65"/>
    <mergeCell ref="AO64:AO65"/>
    <mergeCell ref="AP64:AP65"/>
    <mergeCell ref="AQ64:AQ65"/>
    <mergeCell ref="AR64:AR65"/>
    <mergeCell ref="AG64:AG65"/>
    <mergeCell ref="AH64:AH65"/>
    <mergeCell ref="AI64:AI65"/>
    <mergeCell ref="AJ64:AJ65"/>
    <mergeCell ref="AK64:AK65"/>
    <mergeCell ref="AL64:AL65"/>
    <mergeCell ref="AA64:AA65"/>
    <mergeCell ref="AB64:AB65"/>
    <mergeCell ref="AC64:AC65"/>
    <mergeCell ref="Q64:Q65"/>
    <mergeCell ref="R64:R65"/>
    <mergeCell ref="S64:S65"/>
    <mergeCell ref="T64:T65"/>
    <mergeCell ref="I64:I65"/>
    <mergeCell ref="J64:J65"/>
    <mergeCell ref="K64:K65"/>
    <mergeCell ref="L64:L65"/>
    <mergeCell ref="M64:M65"/>
    <mergeCell ref="N64:N65"/>
    <mergeCell ref="C64:C65"/>
    <mergeCell ref="D64:D65"/>
    <mergeCell ref="E64:E65"/>
    <mergeCell ref="F64:F65"/>
    <mergeCell ref="G64:G65"/>
    <mergeCell ref="H64:H65"/>
    <mergeCell ref="AV62:AV63"/>
    <mergeCell ref="AW62:AW63"/>
    <mergeCell ref="AX62:AX63"/>
    <mergeCell ref="AJ62:AJ63"/>
    <mergeCell ref="AK62:AK63"/>
    <mergeCell ref="AL62:AL63"/>
    <mergeCell ref="AM62:AM63"/>
    <mergeCell ref="AN62:AN63"/>
    <mergeCell ref="AO62:AO63"/>
    <mergeCell ref="AD62:AD63"/>
    <mergeCell ref="AE62:AE63"/>
    <mergeCell ref="AF62:AF63"/>
    <mergeCell ref="AG62:AG63"/>
    <mergeCell ref="AH62:AH63"/>
    <mergeCell ref="AI62:AI63"/>
    <mergeCell ref="X62:X63"/>
    <mergeCell ref="Y62:Y63"/>
    <mergeCell ref="Z62:Z63"/>
    <mergeCell ref="AY62:AY63"/>
    <mergeCell ref="AZ62:AZ63"/>
    <mergeCell ref="BA62:BA63"/>
    <mergeCell ref="AP62:AP63"/>
    <mergeCell ref="AQ62:AQ63"/>
    <mergeCell ref="AR62:AR63"/>
    <mergeCell ref="AS62:AS63"/>
    <mergeCell ref="AT62:AT63"/>
    <mergeCell ref="AU62:AU63"/>
    <mergeCell ref="AA62:AA63"/>
    <mergeCell ref="AB62:AB63"/>
    <mergeCell ref="AC62:AC63"/>
    <mergeCell ref="R62:R63"/>
    <mergeCell ref="S62:S63"/>
    <mergeCell ref="T62:T63"/>
    <mergeCell ref="U62:U63"/>
    <mergeCell ref="V62:V63"/>
    <mergeCell ref="W62:W63"/>
    <mergeCell ref="L62:L63"/>
    <mergeCell ref="M62:M63"/>
    <mergeCell ref="N62:N63"/>
    <mergeCell ref="O62:O63"/>
    <mergeCell ref="P62:P63"/>
    <mergeCell ref="Q62:Q63"/>
    <mergeCell ref="BA60:BA61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AU60:AU61"/>
    <mergeCell ref="AV60:AV61"/>
    <mergeCell ref="AW60:AW61"/>
    <mergeCell ref="AX60:AX61"/>
    <mergeCell ref="AY60:AY61"/>
    <mergeCell ref="AZ60:AZ61"/>
    <mergeCell ref="AO60:AO61"/>
    <mergeCell ref="AP60:AP61"/>
    <mergeCell ref="AQ60:AQ61"/>
    <mergeCell ref="AR60:AR61"/>
    <mergeCell ref="AS60:AS61"/>
    <mergeCell ref="AT60:AT61"/>
    <mergeCell ref="AI60:AI61"/>
    <mergeCell ref="AJ60:AJ61"/>
    <mergeCell ref="AK60:AK61"/>
    <mergeCell ref="AL60:AL61"/>
    <mergeCell ref="AM60:AM61"/>
    <mergeCell ref="AN60:AN61"/>
    <mergeCell ref="AC60:AC61"/>
    <mergeCell ref="AD60:AD61"/>
    <mergeCell ref="AE60:AE61"/>
    <mergeCell ref="AF60:AF61"/>
    <mergeCell ref="AG60:AG61"/>
    <mergeCell ref="AH60:AH61"/>
    <mergeCell ref="W60:W61"/>
    <mergeCell ref="X60:X61"/>
    <mergeCell ref="Y60:Y61"/>
    <mergeCell ref="Z60:Z61"/>
    <mergeCell ref="AA60:AA61"/>
    <mergeCell ref="AB60:AB61"/>
    <mergeCell ref="Q60:Q61"/>
    <mergeCell ref="R60:R61"/>
    <mergeCell ref="S60:S61"/>
    <mergeCell ref="T60:T61"/>
    <mergeCell ref="U60:U61"/>
    <mergeCell ref="V60:V61"/>
    <mergeCell ref="K60:K61"/>
    <mergeCell ref="L60:L61"/>
    <mergeCell ref="M60:M61"/>
    <mergeCell ref="N60:N61"/>
    <mergeCell ref="O60:O61"/>
    <mergeCell ref="P60:P61"/>
    <mergeCell ref="AZ58:AZ59"/>
    <mergeCell ref="BA58:BA59"/>
    <mergeCell ref="C60:C61"/>
    <mergeCell ref="D60:D61"/>
    <mergeCell ref="E60:E61"/>
    <mergeCell ref="F60:F61"/>
    <mergeCell ref="G60:G61"/>
    <mergeCell ref="H60:H61"/>
    <mergeCell ref="I60:I61"/>
    <mergeCell ref="J60:J61"/>
    <mergeCell ref="AT58:AT59"/>
    <mergeCell ref="AU58:AU59"/>
    <mergeCell ref="AV58:AV59"/>
    <mergeCell ref="AW58:AW59"/>
    <mergeCell ref="AX58:AX59"/>
    <mergeCell ref="AY58:AY59"/>
    <mergeCell ref="AN58:AN59"/>
    <mergeCell ref="AO58:AO59"/>
    <mergeCell ref="AP58:AP59"/>
    <mergeCell ref="AQ58:AQ59"/>
    <mergeCell ref="AR58:AR59"/>
    <mergeCell ref="AS58:AS59"/>
    <mergeCell ref="AH58:AH59"/>
    <mergeCell ref="AI58:AI59"/>
    <mergeCell ref="AJ58:AJ59"/>
    <mergeCell ref="AK58:AK59"/>
    <mergeCell ref="AL58:AL59"/>
    <mergeCell ref="AM58:AM5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AY56:AY57"/>
    <mergeCell ref="AZ56:AZ57"/>
    <mergeCell ref="BA56:BA57"/>
    <mergeCell ref="AU56:AU57"/>
    <mergeCell ref="AV56:AV57"/>
    <mergeCell ref="AW56:AW57"/>
    <mergeCell ref="AX56:AX57"/>
    <mergeCell ref="AD56:AD57"/>
    <mergeCell ref="AE56:AE57"/>
    <mergeCell ref="AF56:AF57"/>
    <mergeCell ref="U56:U57"/>
    <mergeCell ref="V56:V57"/>
    <mergeCell ref="W56:W57"/>
    <mergeCell ref="X56:X57"/>
    <mergeCell ref="Y56:Y57"/>
    <mergeCell ref="Z56:Z57"/>
    <mergeCell ref="O56:O57"/>
    <mergeCell ref="P56:P57"/>
    <mergeCell ref="C58:C59"/>
    <mergeCell ref="D58:D59"/>
    <mergeCell ref="E58:E59"/>
    <mergeCell ref="F58:F59"/>
    <mergeCell ref="G58:G59"/>
    <mergeCell ref="H58:H59"/>
    <mergeCell ref="I58:I59"/>
    <mergeCell ref="AS56:AS57"/>
    <mergeCell ref="AT56:AT57"/>
    <mergeCell ref="AM56:AM57"/>
    <mergeCell ref="AN56:AN57"/>
    <mergeCell ref="AO56:AO57"/>
    <mergeCell ref="AP56:AP57"/>
    <mergeCell ref="AQ56:AQ57"/>
    <mergeCell ref="AR56:AR57"/>
    <mergeCell ref="AG56:AG57"/>
    <mergeCell ref="AH56:AH57"/>
    <mergeCell ref="AI56:AI57"/>
    <mergeCell ref="AJ56:AJ57"/>
    <mergeCell ref="AK56:AK57"/>
    <mergeCell ref="AL56:AL57"/>
    <mergeCell ref="AA56:AA57"/>
    <mergeCell ref="AB56:AB57"/>
    <mergeCell ref="AC56:AC57"/>
    <mergeCell ref="Q56:Q57"/>
    <mergeCell ref="R56:R57"/>
    <mergeCell ref="S56:S57"/>
    <mergeCell ref="T56:T57"/>
    <mergeCell ref="I56:I57"/>
    <mergeCell ref="J56:J57"/>
    <mergeCell ref="K56:K57"/>
    <mergeCell ref="L56:L57"/>
    <mergeCell ref="M56:M57"/>
    <mergeCell ref="N56:N57"/>
    <mergeCell ref="AX54:AX55"/>
    <mergeCell ref="AY54:AY55"/>
    <mergeCell ref="AZ54:AZ55"/>
    <mergeCell ref="BA54:BA55"/>
    <mergeCell ref="C56:C57"/>
    <mergeCell ref="D56:D57"/>
    <mergeCell ref="E56:E57"/>
    <mergeCell ref="F56:F57"/>
    <mergeCell ref="G56:G57"/>
    <mergeCell ref="H56:H57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F54:AF55"/>
    <mergeCell ref="AG54:AG55"/>
    <mergeCell ref="AH54:AH55"/>
    <mergeCell ref="AI54:AI55"/>
    <mergeCell ref="AJ54:AJ55"/>
    <mergeCell ref="AK54:AK55"/>
    <mergeCell ref="Z54:Z55"/>
    <mergeCell ref="AA54:AA55"/>
    <mergeCell ref="AB54:AB55"/>
    <mergeCell ref="AC54:AC55"/>
    <mergeCell ref="AD54:AD55"/>
    <mergeCell ref="AE54:AE55"/>
    <mergeCell ref="U54:U55"/>
    <mergeCell ref="V54:V55"/>
    <mergeCell ref="W54:W55"/>
    <mergeCell ref="X54:X55"/>
    <mergeCell ref="Y54:Y55"/>
    <mergeCell ref="N54:N55"/>
    <mergeCell ref="O54:O55"/>
    <mergeCell ref="P54:P55"/>
    <mergeCell ref="Q54:Q55"/>
    <mergeCell ref="R54:R55"/>
    <mergeCell ref="S54:S55"/>
    <mergeCell ref="C54:C55"/>
    <mergeCell ref="D54:D55"/>
    <mergeCell ref="E54:E55"/>
    <mergeCell ref="F54:F55"/>
    <mergeCell ref="G54:G55"/>
    <mergeCell ref="AE37:AG37"/>
    <mergeCell ref="AI37:AK37"/>
    <mergeCell ref="AM37:AO37"/>
    <mergeCell ref="AQ37:AS37"/>
    <mergeCell ref="K53:M53"/>
    <mergeCell ref="O53:Q53"/>
    <mergeCell ref="S53:U53"/>
    <mergeCell ref="W53:Y53"/>
    <mergeCell ref="AA53:AC53"/>
    <mergeCell ref="H54:H55"/>
    <mergeCell ref="I54:I55"/>
    <mergeCell ref="J54:J55"/>
    <mergeCell ref="K54:K55"/>
    <mergeCell ref="L54:L55"/>
    <mergeCell ref="M54:M55"/>
    <mergeCell ref="AE53:AG53"/>
    <mergeCell ref="AI53:AK53"/>
    <mergeCell ref="AM53:AO53"/>
    <mergeCell ref="T54:T55"/>
    <mergeCell ref="AM36:AO36"/>
    <mergeCell ref="AQ36:AS36"/>
    <mergeCell ref="AU36:AW36"/>
    <mergeCell ref="K37:M37"/>
    <mergeCell ref="O37:Q37"/>
    <mergeCell ref="S37:U37"/>
    <mergeCell ref="W37:Y37"/>
    <mergeCell ref="AA37:AC37"/>
    <mergeCell ref="AQ53:AS53"/>
    <mergeCell ref="AU53:AW53"/>
    <mergeCell ref="AU37:AW37"/>
    <mergeCell ref="C33:C34"/>
    <mergeCell ref="B35:BA35"/>
    <mergeCell ref="A36:B36"/>
    <mergeCell ref="K36:M36"/>
    <mergeCell ref="O36:Q36"/>
    <mergeCell ref="S36:U36"/>
    <mergeCell ref="W36:Y36"/>
    <mergeCell ref="AA36:AC36"/>
    <mergeCell ref="AT32:AT34"/>
    <mergeCell ref="AU32:AU34"/>
    <mergeCell ref="AV32:AV34"/>
    <mergeCell ref="AW32:AW34"/>
    <mergeCell ref="AX32:AX34"/>
    <mergeCell ref="AY32:AY34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E36:AG36"/>
    <mergeCell ref="AI36:AK36"/>
    <mergeCell ref="AM32:AM34"/>
    <mergeCell ref="AB32:AB34"/>
    <mergeCell ref="AC32:AC34"/>
    <mergeCell ref="AD32:AD34"/>
    <mergeCell ref="AE32:AE34"/>
    <mergeCell ref="AF32:AF34"/>
    <mergeCell ref="AG32:AG34"/>
    <mergeCell ref="AZ32:AZ34"/>
    <mergeCell ref="BA32:BA34"/>
    <mergeCell ref="J32:J34"/>
    <mergeCell ref="K32:K34"/>
    <mergeCell ref="L32:L34"/>
    <mergeCell ref="M32:M34"/>
    <mergeCell ref="N32:N34"/>
    <mergeCell ref="O32:O34"/>
    <mergeCell ref="AI31:AK31"/>
    <mergeCell ref="AM31:AO31"/>
    <mergeCell ref="AQ31:AS31"/>
    <mergeCell ref="V32:V34"/>
    <mergeCell ref="W32:W34"/>
    <mergeCell ref="X32:X34"/>
    <mergeCell ref="Y32:Y34"/>
    <mergeCell ref="Z32:Z34"/>
    <mergeCell ref="AA32:AA34"/>
    <mergeCell ref="P32:P34"/>
    <mergeCell ref="Q32:Q34"/>
    <mergeCell ref="R32:R34"/>
    <mergeCell ref="S32:S34"/>
    <mergeCell ref="T32:T34"/>
    <mergeCell ref="U32:U34"/>
    <mergeCell ref="AJ32:AJ34"/>
    <mergeCell ref="AK32:AK34"/>
    <mergeCell ref="AL32:AL34"/>
    <mergeCell ref="AY17:AY22"/>
    <mergeCell ref="AU31:AW31"/>
    <mergeCell ref="D32:D34"/>
    <mergeCell ref="E32:E34"/>
    <mergeCell ref="F32:F34"/>
    <mergeCell ref="G32:G34"/>
    <mergeCell ref="H32:H34"/>
    <mergeCell ref="I32:I34"/>
    <mergeCell ref="AI25:AK25"/>
    <mergeCell ref="AM25:AO25"/>
    <mergeCell ref="AQ25:AS25"/>
    <mergeCell ref="AU25:AW25"/>
    <mergeCell ref="K31:M31"/>
    <mergeCell ref="O31:Q31"/>
    <mergeCell ref="S31:U31"/>
    <mergeCell ref="W31:Y31"/>
    <mergeCell ref="AA31:AC31"/>
    <mergeCell ref="AE31:AG31"/>
    <mergeCell ref="K25:M25"/>
    <mergeCell ref="O25:Q25"/>
    <mergeCell ref="S25:U25"/>
    <mergeCell ref="W25:Y25"/>
    <mergeCell ref="AA25:AC25"/>
    <mergeCell ref="AE25:AG25"/>
    <mergeCell ref="N17:N22"/>
    <mergeCell ref="AA24:AC24"/>
    <mergeCell ref="AE24:AG24"/>
    <mergeCell ref="AI24:AK24"/>
    <mergeCell ref="AM24:AO24"/>
    <mergeCell ref="AQ24:AS24"/>
    <mergeCell ref="AU24:AW24"/>
    <mergeCell ref="U17:U22"/>
    <mergeCell ref="V17:V22"/>
    <mergeCell ref="AU15:AW15"/>
    <mergeCell ref="D17:D22"/>
    <mergeCell ref="E17:E22"/>
    <mergeCell ref="F17:F22"/>
    <mergeCell ref="G17:G22"/>
    <mergeCell ref="H17:H22"/>
    <mergeCell ref="C19:C22"/>
    <mergeCell ref="B23:BA23"/>
    <mergeCell ref="A24:B24"/>
    <mergeCell ref="K24:M24"/>
    <mergeCell ref="O24:Q24"/>
    <mergeCell ref="S24:U24"/>
    <mergeCell ref="W24:Y24"/>
    <mergeCell ref="O17:O22"/>
    <mergeCell ref="P17:P22"/>
    <mergeCell ref="Q17:Q22"/>
    <mergeCell ref="R17:R22"/>
    <mergeCell ref="S17:S22"/>
    <mergeCell ref="T17:T22"/>
    <mergeCell ref="I17:I22"/>
    <mergeCell ref="J17:J22"/>
    <mergeCell ref="K17:K22"/>
    <mergeCell ref="L17:L22"/>
    <mergeCell ref="M17:M22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AQ15:AS15"/>
    <mergeCell ref="AM10:AO10"/>
    <mergeCell ref="AQ10:AS10"/>
    <mergeCell ref="AU10:AW10"/>
    <mergeCell ref="K11:M11"/>
    <mergeCell ref="O11:Q11"/>
    <mergeCell ref="S11:U11"/>
    <mergeCell ref="W11:Y11"/>
    <mergeCell ref="AA11:AC11"/>
    <mergeCell ref="AE11:AG11"/>
    <mergeCell ref="AI11:AK11"/>
    <mergeCell ref="AM11:AO11"/>
    <mergeCell ref="AQ11:AS11"/>
    <mergeCell ref="AU11:AW11"/>
    <mergeCell ref="AE10:AG10"/>
    <mergeCell ref="AI10:AK10"/>
    <mergeCell ref="AW7:AW8"/>
    <mergeCell ref="AX7:AX8"/>
    <mergeCell ref="AY7:AY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H7:AH8"/>
    <mergeCell ref="AI7:AI8"/>
    <mergeCell ref="AJ7:AJ8"/>
    <mergeCell ref="Y7:Y8"/>
    <mergeCell ref="Z7:Z8"/>
    <mergeCell ref="AA7:AA8"/>
    <mergeCell ref="A10:B10"/>
    <mergeCell ref="K10:M10"/>
    <mergeCell ref="O10:Q10"/>
    <mergeCell ref="S10:U10"/>
    <mergeCell ref="W10:Y10"/>
    <mergeCell ref="AA10:AC10"/>
    <mergeCell ref="M7:M8"/>
    <mergeCell ref="N7:N8"/>
    <mergeCell ref="O7:O8"/>
    <mergeCell ref="P7:P8"/>
    <mergeCell ref="Q7:Q8"/>
    <mergeCell ref="R7:R8"/>
    <mergeCell ref="AU6:AX6"/>
    <mergeCell ref="G7:G8"/>
    <mergeCell ref="H7:H8"/>
    <mergeCell ref="I7:I8"/>
    <mergeCell ref="K7:K8"/>
    <mergeCell ref="L7:L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C2:BA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X5"/>
    <mergeCell ref="AY5:BA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AI6:AL6"/>
    <mergeCell ref="AM6:AP6"/>
    <mergeCell ref="AQ6:AT6"/>
  </mergeCells>
  <pageMargins left="0.7" right="0.7" top="0.75" bottom="0.75" header="0.3" footer="0.3"/>
  <pageSetup paperSize="9" scale="35" orientation="landscape" verticalDpi="0" r:id="rId1"/>
  <rowBreaks count="2" manualBreakCount="2">
    <brk id="34" max="52" man="1"/>
    <brk id="52" max="5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"/>
  <sheetViews>
    <sheetView view="pageBreakPreview" topLeftCell="A10" zoomScale="70" zoomScaleNormal="55" zoomScaleSheetLayoutView="70" workbookViewId="0">
      <selection activeCell="C30" sqref="C30"/>
    </sheetView>
  </sheetViews>
  <sheetFormatPr defaultRowHeight="12.75" x14ac:dyDescent="0.2"/>
  <cols>
    <col min="1" max="1" width="14.7109375" style="84" customWidth="1"/>
    <col min="2" max="2" width="79.85546875" style="84" customWidth="1"/>
    <col min="3" max="3" width="14.7109375" style="84" customWidth="1"/>
    <col min="4" max="4" width="6.7109375" style="84" customWidth="1"/>
    <col min="5" max="5" width="9.5703125" style="84" customWidth="1"/>
    <col min="6" max="10" width="6.7109375" style="84" customWidth="1"/>
    <col min="11" max="12" width="4.7109375" style="84" customWidth="1"/>
    <col min="13" max="13" width="6" style="84" customWidth="1"/>
    <col min="14" max="16" width="4.7109375" style="84" customWidth="1"/>
    <col min="17" max="17" width="6.140625" style="84" customWidth="1"/>
    <col min="18" max="20" width="4.7109375" style="84" customWidth="1"/>
    <col min="21" max="21" width="6.28515625" style="84" customWidth="1"/>
    <col min="22" max="24" width="4.7109375" style="84" customWidth="1"/>
    <col min="25" max="25" width="6.140625" style="84" customWidth="1"/>
    <col min="26" max="50" width="4.7109375" style="84" customWidth="1"/>
    <col min="51" max="51" width="8.5703125" style="84" customWidth="1"/>
    <col min="52" max="52" width="5.7109375" style="84" customWidth="1"/>
    <col min="53" max="53" width="7.85546875" style="84" customWidth="1"/>
    <col min="54" max="16384" width="9.140625" style="84"/>
  </cols>
  <sheetData>
    <row r="1" spans="1:53" ht="22.5" x14ac:dyDescent="0.3">
      <c r="C1" s="87"/>
    </row>
    <row r="2" spans="1:53" ht="23.25" customHeight="1" x14ac:dyDescent="0.2">
      <c r="C2" s="559" t="s">
        <v>362</v>
      </c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59"/>
      <c r="AK2" s="559"/>
      <c r="AL2" s="559"/>
      <c r="AM2" s="559"/>
      <c r="AN2" s="559"/>
      <c r="AO2" s="559"/>
      <c r="AP2" s="559"/>
      <c r="AQ2" s="559"/>
      <c r="AR2" s="559"/>
      <c r="AS2" s="559"/>
      <c r="AT2" s="559"/>
      <c r="AU2" s="559"/>
      <c r="AV2" s="559"/>
      <c r="AW2" s="559"/>
      <c r="AX2" s="559"/>
      <c r="AY2" s="559"/>
      <c r="AZ2" s="559"/>
      <c r="BA2" s="559"/>
    </row>
    <row r="3" spans="1:53" ht="24.75" customHeight="1" x14ac:dyDescent="0.3">
      <c r="B3" s="88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559"/>
      <c r="AP3" s="559"/>
      <c r="AQ3" s="559"/>
      <c r="AR3" s="559"/>
      <c r="AS3" s="559"/>
      <c r="AT3" s="559"/>
      <c r="AU3" s="559"/>
      <c r="AV3" s="559"/>
      <c r="AW3" s="559"/>
      <c r="AX3" s="559"/>
      <c r="AY3" s="559"/>
      <c r="AZ3" s="559"/>
      <c r="BA3" s="559"/>
    </row>
    <row r="4" spans="1:53" ht="24.75" customHeight="1" thickBot="1" x14ac:dyDescent="0.25">
      <c r="U4" s="29"/>
    </row>
    <row r="5" spans="1:53" s="86" customFormat="1" ht="55.5" customHeight="1" thickBot="1" x14ac:dyDescent="0.3">
      <c r="A5" s="422" t="s">
        <v>95</v>
      </c>
      <c r="B5" s="429" t="s">
        <v>109</v>
      </c>
      <c r="C5" s="396" t="s">
        <v>47</v>
      </c>
      <c r="D5" s="409" t="s">
        <v>114</v>
      </c>
      <c r="E5" s="410"/>
      <c r="F5" s="415" t="s">
        <v>84</v>
      </c>
      <c r="G5" s="416"/>
      <c r="H5" s="416"/>
      <c r="I5" s="416"/>
      <c r="J5" s="417"/>
      <c r="K5" s="385" t="s">
        <v>89</v>
      </c>
      <c r="L5" s="386"/>
      <c r="M5" s="386"/>
      <c r="N5" s="386"/>
      <c r="O5" s="386"/>
      <c r="P5" s="386"/>
      <c r="Q5" s="386"/>
      <c r="R5" s="387"/>
      <c r="S5" s="385" t="s">
        <v>90</v>
      </c>
      <c r="T5" s="386"/>
      <c r="U5" s="386"/>
      <c r="V5" s="386"/>
      <c r="W5" s="386"/>
      <c r="X5" s="386"/>
      <c r="Y5" s="386"/>
      <c r="Z5" s="387"/>
      <c r="AA5" s="385" t="s">
        <v>91</v>
      </c>
      <c r="AB5" s="386"/>
      <c r="AC5" s="386"/>
      <c r="AD5" s="386"/>
      <c r="AE5" s="386"/>
      <c r="AF5" s="386"/>
      <c r="AG5" s="386"/>
      <c r="AH5" s="387"/>
      <c r="AI5" s="385" t="s">
        <v>92</v>
      </c>
      <c r="AJ5" s="386"/>
      <c r="AK5" s="386"/>
      <c r="AL5" s="386"/>
      <c r="AM5" s="386"/>
      <c r="AN5" s="386"/>
      <c r="AO5" s="386"/>
      <c r="AP5" s="387"/>
      <c r="AQ5" s="385" t="s">
        <v>249</v>
      </c>
      <c r="AR5" s="386"/>
      <c r="AS5" s="386"/>
      <c r="AT5" s="386"/>
      <c r="AU5" s="386"/>
      <c r="AV5" s="386"/>
      <c r="AW5" s="386"/>
      <c r="AX5" s="387"/>
      <c r="AY5" s="385" t="s">
        <v>101</v>
      </c>
      <c r="AZ5" s="386"/>
      <c r="BA5" s="425"/>
    </row>
    <row r="6" spans="1:53" s="86" customFormat="1" ht="52.5" customHeight="1" thickBot="1" x14ac:dyDescent="0.3">
      <c r="A6" s="423"/>
      <c r="B6" s="430"/>
      <c r="C6" s="397"/>
      <c r="D6" s="411"/>
      <c r="E6" s="412"/>
      <c r="F6" s="418" t="s">
        <v>94</v>
      </c>
      <c r="G6" s="420" t="s">
        <v>85</v>
      </c>
      <c r="H6" s="421"/>
      <c r="I6" s="421"/>
      <c r="J6" s="406" t="s">
        <v>87</v>
      </c>
      <c r="K6" s="388" t="s">
        <v>248</v>
      </c>
      <c r="L6" s="388"/>
      <c r="M6" s="388"/>
      <c r="N6" s="389"/>
      <c r="O6" s="388" t="s">
        <v>250</v>
      </c>
      <c r="P6" s="388"/>
      <c r="Q6" s="388"/>
      <c r="R6" s="389"/>
      <c r="S6" s="388" t="s">
        <v>251</v>
      </c>
      <c r="T6" s="388"/>
      <c r="U6" s="388"/>
      <c r="V6" s="389"/>
      <c r="W6" s="388" t="s">
        <v>252</v>
      </c>
      <c r="X6" s="388"/>
      <c r="Y6" s="388"/>
      <c r="Z6" s="389"/>
      <c r="AA6" s="388" t="s">
        <v>253</v>
      </c>
      <c r="AB6" s="388"/>
      <c r="AC6" s="388"/>
      <c r="AD6" s="389"/>
      <c r="AE6" s="388" t="s">
        <v>254</v>
      </c>
      <c r="AF6" s="388"/>
      <c r="AG6" s="388"/>
      <c r="AH6" s="389"/>
      <c r="AI6" s="388" t="s">
        <v>255</v>
      </c>
      <c r="AJ6" s="388"/>
      <c r="AK6" s="388"/>
      <c r="AL6" s="389"/>
      <c r="AM6" s="388" t="s">
        <v>256</v>
      </c>
      <c r="AN6" s="388"/>
      <c r="AO6" s="388"/>
      <c r="AP6" s="389"/>
      <c r="AQ6" s="388" t="s">
        <v>257</v>
      </c>
      <c r="AR6" s="388"/>
      <c r="AS6" s="388"/>
      <c r="AT6" s="389"/>
      <c r="AU6" s="388" t="s">
        <v>258</v>
      </c>
      <c r="AV6" s="388"/>
      <c r="AW6" s="388"/>
      <c r="AX6" s="389"/>
      <c r="AY6" s="426"/>
      <c r="AZ6" s="427"/>
      <c r="BA6" s="428"/>
    </row>
    <row r="7" spans="1:53" s="86" customFormat="1" ht="32.25" customHeight="1" thickBot="1" x14ac:dyDescent="0.3">
      <c r="A7" s="423"/>
      <c r="B7" s="430"/>
      <c r="C7" s="397"/>
      <c r="D7" s="413"/>
      <c r="E7" s="414"/>
      <c r="F7" s="418"/>
      <c r="G7" s="390" t="s">
        <v>86</v>
      </c>
      <c r="H7" s="392" t="s">
        <v>93</v>
      </c>
      <c r="I7" s="390" t="s">
        <v>88</v>
      </c>
      <c r="J7" s="407"/>
      <c r="K7" s="390" t="s">
        <v>98</v>
      </c>
      <c r="L7" s="392" t="s">
        <v>99</v>
      </c>
      <c r="M7" s="390" t="s">
        <v>100</v>
      </c>
      <c r="N7" s="394" t="s">
        <v>216</v>
      </c>
      <c r="O7" s="390" t="s">
        <v>98</v>
      </c>
      <c r="P7" s="392" t="s">
        <v>99</v>
      </c>
      <c r="Q7" s="390" t="s">
        <v>100</v>
      </c>
      <c r="R7" s="394" t="s">
        <v>216</v>
      </c>
      <c r="S7" s="390" t="s">
        <v>98</v>
      </c>
      <c r="T7" s="392" t="s">
        <v>99</v>
      </c>
      <c r="U7" s="390" t="s">
        <v>100</v>
      </c>
      <c r="V7" s="394" t="s">
        <v>216</v>
      </c>
      <c r="W7" s="390" t="s">
        <v>98</v>
      </c>
      <c r="X7" s="392" t="s">
        <v>99</v>
      </c>
      <c r="Y7" s="390" t="s">
        <v>100</v>
      </c>
      <c r="Z7" s="394" t="s">
        <v>216</v>
      </c>
      <c r="AA7" s="390" t="s">
        <v>98</v>
      </c>
      <c r="AB7" s="392" t="s">
        <v>99</v>
      </c>
      <c r="AC7" s="390" t="s">
        <v>100</v>
      </c>
      <c r="AD7" s="394" t="s">
        <v>216</v>
      </c>
      <c r="AE7" s="390" t="s">
        <v>98</v>
      </c>
      <c r="AF7" s="392" t="s">
        <v>99</v>
      </c>
      <c r="AG7" s="390" t="s">
        <v>100</v>
      </c>
      <c r="AH7" s="394" t="s">
        <v>216</v>
      </c>
      <c r="AI7" s="390" t="s">
        <v>98</v>
      </c>
      <c r="AJ7" s="392" t="s">
        <v>99</v>
      </c>
      <c r="AK7" s="390" t="s">
        <v>100</v>
      </c>
      <c r="AL7" s="394" t="s">
        <v>216</v>
      </c>
      <c r="AM7" s="390" t="s">
        <v>98</v>
      </c>
      <c r="AN7" s="392" t="s">
        <v>99</v>
      </c>
      <c r="AO7" s="390" t="s">
        <v>100</v>
      </c>
      <c r="AP7" s="394" t="s">
        <v>216</v>
      </c>
      <c r="AQ7" s="390" t="s">
        <v>98</v>
      </c>
      <c r="AR7" s="392" t="s">
        <v>99</v>
      </c>
      <c r="AS7" s="390" t="s">
        <v>100</v>
      </c>
      <c r="AT7" s="394" t="s">
        <v>216</v>
      </c>
      <c r="AU7" s="390" t="s">
        <v>98</v>
      </c>
      <c r="AV7" s="392" t="s">
        <v>99</v>
      </c>
      <c r="AW7" s="390" t="s">
        <v>100</v>
      </c>
      <c r="AX7" s="394" t="s">
        <v>216</v>
      </c>
      <c r="AY7" s="397" t="s">
        <v>102</v>
      </c>
      <c r="AZ7" s="396" t="s">
        <v>103</v>
      </c>
      <c r="BA7" s="397" t="s">
        <v>104</v>
      </c>
    </row>
    <row r="8" spans="1:53" s="86" customFormat="1" ht="136.5" customHeight="1" thickBot="1" x14ac:dyDescent="0.3">
      <c r="A8" s="424"/>
      <c r="B8" s="546"/>
      <c r="C8" s="397"/>
      <c r="D8" s="261" t="s">
        <v>232</v>
      </c>
      <c r="E8" s="261" t="s">
        <v>96</v>
      </c>
      <c r="F8" s="419"/>
      <c r="G8" s="391"/>
      <c r="H8" s="393"/>
      <c r="I8" s="391"/>
      <c r="J8" s="408"/>
      <c r="K8" s="391"/>
      <c r="L8" s="393"/>
      <c r="M8" s="391"/>
      <c r="N8" s="395"/>
      <c r="O8" s="391"/>
      <c r="P8" s="393"/>
      <c r="Q8" s="391"/>
      <c r="R8" s="395"/>
      <c r="S8" s="391"/>
      <c r="T8" s="393"/>
      <c r="U8" s="391"/>
      <c r="V8" s="395"/>
      <c r="W8" s="391"/>
      <c r="X8" s="393"/>
      <c r="Y8" s="391"/>
      <c r="Z8" s="395"/>
      <c r="AA8" s="391"/>
      <c r="AB8" s="393"/>
      <c r="AC8" s="391"/>
      <c r="AD8" s="395"/>
      <c r="AE8" s="391"/>
      <c r="AF8" s="393"/>
      <c r="AG8" s="391"/>
      <c r="AH8" s="395"/>
      <c r="AI8" s="391"/>
      <c r="AJ8" s="393"/>
      <c r="AK8" s="391"/>
      <c r="AL8" s="395"/>
      <c r="AM8" s="391"/>
      <c r="AN8" s="393"/>
      <c r="AO8" s="391"/>
      <c r="AP8" s="395"/>
      <c r="AQ8" s="391"/>
      <c r="AR8" s="393"/>
      <c r="AS8" s="391"/>
      <c r="AT8" s="395"/>
      <c r="AU8" s="391"/>
      <c r="AV8" s="393"/>
      <c r="AW8" s="391"/>
      <c r="AX8" s="395"/>
      <c r="AY8" s="397"/>
      <c r="AZ8" s="550"/>
      <c r="BA8" s="397"/>
    </row>
    <row r="9" spans="1:53" s="1" customFormat="1" ht="23.25" customHeight="1" thickBot="1" x14ac:dyDescent="0.35">
      <c r="A9" s="156" t="s">
        <v>116</v>
      </c>
      <c r="B9" s="547" t="s">
        <v>105</v>
      </c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8"/>
      <c r="W9" s="548"/>
      <c r="X9" s="548"/>
      <c r="Y9" s="548"/>
      <c r="Z9" s="548"/>
      <c r="AA9" s="548"/>
      <c r="AB9" s="548"/>
      <c r="AC9" s="548"/>
      <c r="AD9" s="548"/>
      <c r="AE9" s="548"/>
      <c r="AF9" s="548"/>
      <c r="AG9" s="548"/>
      <c r="AH9" s="548"/>
      <c r="AI9" s="548"/>
      <c r="AJ9" s="548"/>
      <c r="AK9" s="548"/>
      <c r="AL9" s="548"/>
      <c r="AM9" s="548"/>
      <c r="AN9" s="548"/>
      <c r="AO9" s="548"/>
      <c r="AP9" s="548"/>
      <c r="AQ9" s="548"/>
      <c r="AR9" s="548"/>
      <c r="AS9" s="548"/>
      <c r="AT9" s="548"/>
      <c r="AU9" s="548"/>
      <c r="AV9" s="548"/>
      <c r="AW9" s="548"/>
      <c r="AX9" s="548"/>
      <c r="AY9" s="548"/>
      <c r="AZ9" s="548"/>
      <c r="BA9" s="549"/>
    </row>
    <row r="10" spans="1:53" s="94" customFormat="1" ht="45.75" customHeight="1" thickBot="1" x14ac:dyDescent="0.35">
      <c r="A10" s="431" t="s">
        <v>112</v>
      </c>
      <c r="B10" s="405"/>
      <c r="C10" s="159"/>
      <c r="D10" s="160">
        <f>D11+D15</f>
        <v>12</v>
      </c>
      <c r="E10" s="157">
        <f>E11+E15</f>
        <v>300</v>
      </c>
      <c r="F10" s="157"/>
      <c r="G10" s="250"/>
      <c r="H10" s="157"/>
      <c r="I10" s="250"/>
      <c r="J10" s="157"/>
      <c r="K10" s="512">
        <f>K11+K15</f>
        <v>16</v>
      </c>
      <c r="L10" s="513"/>
      <c r="M10" s="514"/>
      <c r="N10" s="157">
        <f>N11+N15</f>
        <v>5</v>
      </c>
      <c r="O10" s="512">
        <f>O11+O15</f>
        <v>0</v>
      </c>
      <c r="P10" s="513"/>
      <c r="Q10" s="514"/>
      <c r="R10" s="307">
        <f>R11+R15</f>
        <v>2</v>
      </c>
      <c r="S10" s="512">
        <f>S11+S15</f>
        <v>16</v>
      </c>
      <c r="T10" s="513"/>
      <c r="U10" s="514"/>
      <c r="V10" s="157">
        <f>V11+V15</f>
        <v>5</v>
      </c>
      <c r="W10" s="512">
        <f>W11+W15</f>
        <v>0</v>
      </c>
      <c r="X10" s="513"/>
      <c r="Y10" s="514"/>
      <c r="Z10" s="157">
        <f>Z11+Z15</f>
        <v>0</v>
      </c>
      <c r="AA10" s="512">
        <f>AA11+AA15</f>
        <v>0</v>
      </c>
      <c r="AB10" s="513"/>
      <c r="AC10" s="514"/>
      <c r="AD10" s="157">
        <f>AD11+AD15</f>
        <v>0</v>
      </c>
      <c r="AE10" s="512">
        <f>AE11+AE15</f>
        <v>0</v>
      </c>
      <c r="AF10" s="513"/>
      <c r="AG10" s="514"/>
      <c r="AH10" s="157">
        <f>AH11+AH15</f>
        <v>0</v>
      </c>
      <c r="AI10" s="512">
        <f>AI11+AI15</f>
        <v>0</v>
      </c>
      <c r="AJ10" s="513"/>
      <c r="AK10" s="514"/>
      <c r="AL10" s="157">
        <f>AL11+AL15</f>
        <v>0</v>
      </c>
      <c r="AM10" s="512">
        <f>AM11+AM15</f>
        <v>0</v>
      </c>
      <c r="AN10" s="513"/>
      <c r="AO10" s="514"/>
      <c r="AP10" s="157">
        <f>AP11+AP15</f>
        <v>0</v>
      </c>
      <c r="AQ10" s="512">
        <f>AQ11+AQ15</f>
        <v>0</v>
      </c>
      <c r="AR10" s="513"/>
      <c r="AS10" s="514"/>
      <c r="AT10" s="157">
        <f>AT11+AT15</f>
        <v>0</v>
      </c>
      <c r="AU10" s="512">
        <f>AU11+AU15</f>
        <v>0</v>
      </c>
      <c r="AV10" s="513"/>
      <c r="AW10" s="514"/>
      <c r="AX10" s="157">
        <f>AX11+AX15</f>
        <v>0</v>
      </c>
      <c r="AY10" s="157"/>
      <c r="AZ10" s="158"/>
      <c r="BA10" s="159"/>
    </row>
    <row r="11" spans="1:53" s="94" customFormat="1" ht="40.5" customHeight="1" thickBot="1" x14ac:dyDescent="0.35">
      <c r="A11" s="308"/>
      <c r="B11" s="309" t="s">
        <v>43</v>
      </c>
      <c r="C11" s="159"/>
      <c r="D11" s="310">
        <f>SUM(D12:D14)</f>
        <v>7</v>
      </c>
      <c r="E11" s="310">
        <f>SUM(E12:E13)</f>
        <v>150</v>
      </c>
      <c r="F11" s="310"/>
      <c r="G11" s="310"/>
      <c r="H11" s="310"/>
      <c r="I11" s="310"/>
      <c r="J11" s="310"/>
      <c r="K11" s="515">
        <f>SUM(K12:M13)</f>
        <v>0</v>
      </c>
      <c r="L11" s="516"/>
      <c r="M11" s="517"/>
      <c r="N11" s="310">
        <f>SUM(N12:N14)</f>
        <v>0</v>
      </c>
      <c r="O11" s="515">
        <f>SUM(O12:Q13)</f>
        <v>0</v>
      </c>
      <c r="P11" s="516"/>
      <c r="Q11" s="517"/>
      <c r="R11" s="310">
        <f>SUM(R12:R14)</f>
        <v>2</v>
      </c>
      <c r="S11" s="515">
        <f>SUM(S12:U13)</f>
        <v>16</v>
      </c>
      <c r="T11" s="516"/>
      <c r="U11" s="517"/>
      <c r="V11" s="310">
        <f>SUM(V12:V13)</f>
        <v>5</v>
      </c>
      <c r="W11" s="515">
        <f>SUM(W12:Y13)</f>
        <v>0</v>
      </c>
      <c r="X11" s="516"/>
      <c r="Y11" s="517"/>
      <c r="Z11" s="310">
        <f>SUM(Z12:Z13)</f>
        <v>0</v>
      </c>
      <c r="AA11" s="515">
        <f>SUM(AA12:AC13)</f>
        <v>0</v>
      </c>
      <c r="AB11" s="516"/>
      <c r="AC11" s="517"/>
      <c r="AD11" s="310">
        <f>SUM(AD12:AD13)</f>
        <v>0</v>
      </c>
      <c r="AE11" s="515">
        <f>SUM(AE12:AG13)</f>
        <v>0</v>
      </c>
      <c r="AF11" s="516"/>
      <c r="AG11" s="517"/>
      <c r="AH11" s="310">
        <f>SUM(AH12:AH13)</f>
        <v>0</v>
      </c>
      <c r="AI11" s="515">
        <f>SUM(AI12:AK13)</f>
        <v>0</v>
      </c>
      <c r="AJ11" s="516"/>
      <c r="AK11" s="517"/>
      <c r="AL11" s="310">
        <f>SUM(AL12:AL13)</f>
        <v>0</v>
      </c>
      <c r="AM11" s="515">
        <f>SUM(AM12:AO13)</f>
        <v>0</v>
      </c>
      <c r="AN11" s="516"/>
      <c r="AO11" s="517"/>
      <c r="AP11" s="310">
        <f>SUM(AP12:AP13)</f>
        <v>0</v>
      </c>
      <c r="AQ11" s="515">
        <f>SUM(AQ12:AS13)</f>
        <v>0</v>
      </c>
      <c r="AR11" s="516"/>
      <c r="AS11" s="517"/>
      <c r="AT11" s="310">
        <f>SUM(AT12:AT13)</f>
        <v>0</v>
      </c>
      <c r="AU11" s="515">
        <f>SUM(AU12:AW13)</f>
        <v>0</v>
      </c>
      <c r="AV11" s="516"/>
      <c r="AW11" s="517"/>
      <c r="AX11" s="310">
        <f>SUM(AX12:AX13)</f>
        <v>0</v>
      </c>
      <c r="AY11" s="160"/>
      <c r="AZ11" s="110"/>
      <c r="BA11" s="159"/>
    </row>
    <row r="12" spans="1:53" s="94" customFormat="1" ht="49.5" customHeight="1" x14ac:dyDescent="0.3">
      <c r="A12" s="172" t="s">
        <v>179</v>
      </c>
      <c r="B12" s="331" t="s">
        <v>174</v>
      </c>
      <c r="C12" s="161" t="s">
        <v>176</v>
      </c>
      <c r="D12" s="162">
        <v>3</v>
      </c>
      <c r="E12" s="163">
        <f>D12*30</f>
        <v>90</v>
      </c>
      <c r="F12" s="163">
        <f t="shared" ref="F12:F14" si="0">G12+H12+I12</f>
        <v>10</v>
      </c>
      <c r="G12" s="164">
        <v>4</v>
      </c>
      <c r="H12" s="163"/>
      <c r="I12" s="164">
        <v>6</v>
      </c>
      <c r="J12" s="163">
        <f t="shared" ref="J12:J14" si="1">E12-F12</f>
        <v>80</v>
      </c>
      <c r="K12" s="168"/>
      <c r="L12" s="174"/>
      <c r="M12" s="175"/>
      <c r="N12" s="162"/>
      <c r="O12" s="168"/>
      <c r="P12" s="174"/>
      <c r="Q12" s="175"/>
      <c r="R12" s="162"/>
      <c r="S12" s="168">
        <v>4</v>
      </c>
      <c r="T12" s="174"/>
      <c r="U12" s="175">
        <v>6</v>
      </c>
      <c r="V12" s="162">
        <v>3</v>
      </c>
      <c r="W12" s="168"/>
      <c r="X12" s="174"/>
      <c r="Y12" s="175"/>
      <c r="Z12" s="162"/>
      <c r="AA12" s="165"/>
      <c r="AB12" s="174"/>
      <c r="AC12" s="169"/>
      <c r="AD12" s="162"/>
      <c r="AE12" s="176"/>
      <c r="AF12" s="174"/>
      <c r="AG12" s="167"/>
      <c r="AH12" s="162"/>
      <c r="AI12" s="176"/>
      <c r="AJ12" s="174"/>
      <c r="AK12" s="169"/>
      <c r="AL12" s="162"/>
      <c r="AM12" s="165"/>
      <c r="AN12" s="166"/>
      <c r="AO12" s="169"/>
      <c r="AP12" s="163"/>
      <c r="AQ12" s="176"/>
      <c r="AR12" s="174"/>
      <c r="AS12" s="169"/>
      <c r="AT12" s="162"/>
      <c r="AU12" s="165"/>
      <c r="AV12" s="166"/>
      <c r="AW12" s="169"/>
      <c r="AX12" s="163"/>
      <c r="AY12" s="177">
        <v>3</v>
      </c>
      <c r="AZ12" s="173"/>
      <c r="BA12" s="276" t="s">
        <v>233</v>
      </c>
    </row>
    <row r="13" spans="1:53" s="94" customFormat="1" ht="31.5" customHeight="1" x14ac:dyDescent="0.3">
      <c r="A13" s="172" t="s">
        <v>181</v>
      </c>
      <c r="B13" s="335" t="s">
        <v>175</v>
      </c>
      <c r="C13" s="161" t="s">
        <v>176</v>
      </c>
      <c r="D13" s="173">
        <v>2</v>
      </c>
      <c r="E13" s="163">
        <f>D13*30</f>
        <v>60</v>
      </c>
      <c r="F13" s="163">
        <f t="shared" si="0"/>
        <v>6</v>
      </c>
      <c r="G13" s="164">
        <v>4</v>
      </c>
      <c r="H13" s="163"/>
      <c r="I13" s="164">
        <v>2</v>
      </c>
      <c r="J13" s="163">
        <f t="shared" si="1"/>
        <v>54</v>
      </c>
      <c r="K13" s="168"/>
      <c r="L13" s="174"/>
      <c r="M13" s="231"/>
      <c r="N13" s="162"/>
      <c r="O13" s="168"/>
      <c r="P13" s="174"/>
      <c r="Q13" s="231"/>
      <c r="R13" s="162"/>
      <c r="S13" s="168">
        <v>4</v>
      </c>
      <c r="T13" s="174"/>
      <c r="U13" s="231">
        <v>2</v>
      </c>
      <c r="V13" s="162">
        <v>2</v>
      </c>
      <c r="W13" s="168"/>
      <c r="X13" s="174"/>
      <c r="Y13" s="330"/>
      <c r="Z13" s="162"/>
      <c r="AA13" s="165"/>
      <c r="AB13" s="174"/>
      <c r="AC13" s="169"/>
      <c r="AD13" s="162"/>
      <c r="AE13" s="176"/>
      <c r="AF13" s="174"/>
      <c r="AG13" s="167"/>
      <c r="AH13" s="162"/>
      <c r="AI13" s="176"/>
      <c r="AJ13" s="174"/>
      <c r="AK13" s="169"/>
      <c r="AL13" s="162"/>
      <c r="AM13" s="165"/>
      <c r="AN13" s="166"/>
      <c r="AO13" s="169"/>
      <c r="AP13" s="163"/>
      <c r="AQ13" s="176"/>
      <c r="AR13" s="174"/>
      <c r="AS13" s="169"/>
      <c r="AT13" s="162"/>
      <c r="AU13" s="165"/>
      <c r="AV13" s="166"/>
      <c r="AW13" s="169"/>
      <c r="AX13" s="163"/>
      <c r="AY13" s="177">
        <v>3</v>
      </c>
      <c r="AZ13" s="173"/>
      <c r="BA13" s="162"/>
    </row>
    <row r="14" spans="1:53" s="94" customFormat="1" ht="49.5" customHeight="1" thickBot="1" x14ac:dyDescent="0.35">
      <c r="A14" s="172" t="s">
        <v>213</v>
      </c>
      <c r="B14" s="199" t="s">
        <v>238</v>
      </c>
      <c r="C14" s="161" t="s">
        <v>176</v>
      </c>
      <c r="D14" s="173">
        <v>2</v>
      </c>
      <c r="E14" s="163">
        <f>D14*30</f>
        <v>60</v>
      </c>
      <c r="F14" s="163">
        <f t="shared" si="0"/>
        <v>6</v>
      </c>
      <c r="G14" s="164">
        <v>4</v>
      </c>
      <c r="H14" s="163"/>
      <c r="I14" s="164">
        <v>2</v>
      </c>
      <c r="J14" s="163">
        <f t="shared" si="1"/>
        <v>54</v>
      </c>
      <c r="K14" s="168"/>
      <c r="L14" s="174"/>
      <c r="M14" s="330"/>
      <c r="N14" s="162"/>
      <c r="O14" s="168">
        <v>4</v>
      </c>
      <c r="P14" s="174"/>
      <c r="Q14" s="231">
        <v>2</v>
      </c>
      <c r="R14" s="162">
        <v>2</v>
      </c>
      <c r="S14" s="168"/>
      <c r="T14" s="174"/>
      <c r="U14" s="231"/>
      <c r="V14" s="162"/>
      <c r="W14" s="168"/>
      <c r="X14" s="174"/>
      <c r="Y14" s="231"/>
      <c r="Z14" s="162"/>
      <c r="AA14" s="165"/>
      <c r="AB14" s="174"/>
      <c r="AC14" s="169"/>
      <c r="AD14" s="162"/>
      <c r="AE14" s="176"/>
      <c r="AF14" s="174"/>
      <c r="AG14" s="167"/>
      <c r="AH14" s="162"/>
      <c r="AI14" s="176"/>
      <c r="AJ14" s="174"/>
      <c r="AK14" s="169"/>
      <c r="AL14" s="162"/>
      <c r="AM14" s="165"/>
      <c r="AN14" s="166"/>
      <c r="AO14" s="169"/>
      <c r="AP14" s="163"/>
      <c r="AQ14" s="176"/>
      <c r="AR14" s="174"/>
      <c r="AS14" s="169"/>
      <c r="AT14" s="162"/>
      <c r="AU14" s="165"/>
      <c r="AV14" s="166"/>
      <c r="AW14" s="169"/>
      <c r="AX14" s="163"/>
      <c r="AY14" s="177">
        <v>2</v>
      </c>
      <c r="AZ14" s="173"/>
      <c r="BA14" s="276" t="s">
        <v>233</v>
      </c>
    </row>
    <row r="15" spans="1:53" s="94" customFormat="1" ht="30" customHeight="1" thickBot="1" x14ac:dyDescent="0.35">
      <c r="A15" s="311"/>
      <c r="B15" s="312" t="s">
        <v>178</v>
      </c>
      <c r="C15" s="159"/>
      <c r="D15" s="249">
        <v>5</v>
      </c>
      <c r="E15" s="249">
        <f>D15*30</f>
        <v>150</v>
      </c>
      <c r="F15" s="249"/>
      <c r="G15" s="249"/>
      <c r="H15" s="249"/>
      <c r="I15" s="249"/>
      <c r="J15" s="249"/>
      <c r="K15" s="515">
        <f>SUM(K16:M22)</f>
        <v>16</v>
      </c>
      <c r="L15" s="516"/>
      <c r="M15" s="517"/>
      <c r="N15" s="160">
        <f>SUM(N16:N22)</f>
        <v>5</v>
      </c>
      <c r="O15" s="515">
        <f>SUM(O17:Q17)</f>
        <v>0</v>
      </c>
      <c r="P15" s="516"/>
      <c r="Q15" s="517"/>
      <c r="R15" s="340">
        <v>0</v>
      </c>
      <c r="S15" s="512">
        <f>SUM(S16:U22)</f>
        <v>0</v>
      </c>
      <c r="T15" s="513"/>
      <c r="U15" s="514"/>
      <c r="V15" s="160">
        <f>SUM(V16:V22)</f>
        <v>0</v>
      </c>
      <c r="W15" s="512">
        <f>SUM(W17:Y17)</f>
        <v>0</v>
      </c>
      <c r="X15" s="513"/>
      <c r="Y15" s="514"/>
      <c r="Z15" s="160">
        <f>SUM(Z17:Z17)</f>
        <v>0</v>
      </c>
      <c r="AA15" s="512">
        <f>SUM(AA17:AC17)</f>
        <v>0</v>
      </c>
      <c r="AB15" s="513"/>
      <c r="AC15" s="514"/>
      <c r="AD15" s="160">
        <f>SUM(AD17:AD17)</f>
        <v>0</v>
      </c>
      <c r="AE15" s="515">
        <f>SUM(AE17:AG17)</f>
        <v>0</v>
      </c>
      <c r="AF15" s="516"/>
      <c r="AG15" s="517"/>
      <c r="AH15" s="160">
        <f>SUM(AH17:AH17)</f>
        <v>0</v>
      </c>
      <c r="AI15" s="515">
        <f>SUM(AI17:AK17)</f>
        <v>0</v>
      </c>
      <c r="AJ15" s="516"/>
      <c r="AK15" s="517"/>
      <c r="AL15" s="160">
        <f>SUM(AL17:AL17)</f>
        <v>0</v>
      </c>
      <c r="AM15" s="512">
        <f>SUM(AM17:AO17)</f>
        <v>0</v>
      </c>
      <c r="AN15" s="513"/>
      <c r="AO15" s="514"/>
      <c r="AP15" s="157">
        <f>SUM(AP17:AP17)</f>
        <v>0</v>
      </c>
      <c r="AQ15" s="515">
        <f>SUM(AQ17:AS17)</f>
        <v>0</v>
      </c>
      <c r="AR15" s="516"/>
      <c r="AS15" s="517"/>
      <c r="AT15" s="160">
        <f>SUM(AT17:AT17)</f>
        <v>0</v>
      </c>
      <c r="AU15" s="512">
        <f>SUM(AU17:AW17)</f>
        <v>0</v>
      </c>
      <c r="AV15" s="513"/>
      <c r="AW15" s="514"/>
      <c r="AX15" s="157">
        <f>SUM(AX17:AX17)</f>
        <v>0</v>
      </c>
      <c r="AY15" s="160"/>
      <c r="AZ15" s="158"/>
      <c r="BA15" s="159"/>
    </row>
    <row r="16" spans="1:53" s="94" customFormat="1" ht="43.5" customHeight="1" x14ac:dyDescent="0.3">
      <c r="A16" s="230" t="s">
        <v>131</v>
      </c>
      <c r="B16" s="143" t="s">
        <v>180</v>
      </c>
      <c r="C16" s="161" t="s">
        <v>215</v>
      </c>
      <c r="D16" s="162">
        <v>3</v>
      </c>
      <c r="E16" s="163">
        <f t="shared" ref="E16:E17" si="2">D16*30</f>
        <v>90</v>
      </c>
      <c r="F16" s="163">
        <f t="shared" ref="F16:F17" si="3">G16+H16+I16</f>
        <v>10</v>
      </c>
      <c r="G16" s="164">
        <v>4</v>
      </c>
      <c r="H16" s="163"/>
      <c r="I16" s="164">
        <v>6</v>
      </c>
      <c r="J16" s="163">
        <f t="shared" ref="J16:J17" si="4">E16-F16</f>
        <v>80</v>
      </c>
      <c r="K16" s="165">
        <v>4</v>
      </c>
      <c r="L16" s="166"/>
      <c r="M16" s="167">
        <v>6</v>
      </c>
      <c r="N16" s="162">
        <v>3</v>
      </c>
      <c r="O16" s="165"/>
      <c r="P16" s="166"/>
      <c r="Q16" s="167"/>
      <c r="R16" s="162"/>
      <c r="S16" s="165"/>
      <c r="T16" s="166"/>
      <c r="U16" s="167"/>
      <c r="V16" s="162"/>
      <c r="W16" s="165"/>
      <c r="X16" s="166"/>
      <c r="Y16" s="167"/>
      <c r="Z16" s="162"/>
      <c r="AA16" s="165"/>
      <c r="AB16" s="166"/>
      <c r="AC16" s="169"/>
      <c r="AD16" s="163"/>
      <c r="AE16" s="170"/>
      <c r="AF16" s="166"/>
      <c r="AG16" s="169" t="s">
        <v>1</v>
      </c>
      <c r="AH16" s="163"/>
      <c r="AI16" s="170"/>
      <c r="AJ16" s="166"/>
      <c r="AK16" s="169"/>
      <c r="AL16" s="163"/>
      <c r="AM16" s="165"/>
      <c r="AN16" s="166"/>
      <c r="AO16" s="169"/>
      <c r="AP16" s="163"/>
      <c r="AQ16" s="170"/>
      <c r="AR16" s="166"/>
      <c r="AS16" s="169"/>
      <c r="AT16" s="163"/>
      <c r="AU16" s="165"/>
      <c r="AV16" s="166"/>
      <c r="AW16" s="169"/>
      <c r="AX16" s="163"/>
      <c r="AY16" s="163">
        <v>1</v>
      </c>
      <c r="AZ16" s="171"/>
      <c r="BA16" s="163"/>
    </row>
    <row r="17" spans="1:53" s="94" customFormat="1" ht="42.75" customHeight="1" x14ac:dyDescent="0.3">
      <c r="A17" s="238" t="s">
        <v>144</v>
      </c>
      <c r="B17" s="236" t="s">
        <v>177</v>
      </c>
      <c r="C17" s="161" t="s">
        <v>183</v>
      </c>
      <c r="D17" s="518">
        <v>2</v>
      </c>
      <c r="E17" s="529">
        <f t="shared" si="2"/>
        <v>60</v>
      </c>
      <c r="F17" s="529">
        <f t="shared" si="3"/>
        <v>6</v>
      </c>
      <c r="G17" s="529">
        <v>4</v>
      </c>
      <c r="H17" s="529"/>
      <c r="I17" s="529">
        <v>2</v>
      </c>
      <c r="J17" s="531">
        <f t="shared" si="4"/>
        <v>54</v>
      </c>
      <c r="K17" s="533">
        <v>4</v>
      </c>
      <c r="L17" s="522"/>
      <c r="M17" s="537">
        <v>2</v>
      </c>
      <c r="N17" s="540">
        <v>2</v>
      </c>
      <c r="O17" s="520"/>
      <c r="P17" s="522"/>
      <c r="Q17" s="526"/>
      <c r="R17" s="518"/>
      <c r="S17" s="520"/>
      <c r="T17" s="522"/>
      <c r="U17" s="524"/>
      <c r="V17" s="518"/>
      <c r="W17" s="183"/>
      <c r="X17" s="181"/>
      <c r="Y17" s="182"/>
      <c r="Z17" s="313"/>
      <c r="AA17" s="183"/>
      <c r="AB17" s="181"/>
      <c r="AC17" s="182"/>
      <c r="AD17" s="177"/>
      <c r="AE17" s="180"/>
      <c r="AF17" s="181"/>
      <c r="AG17" s="184"/>
      <c r="AH17" s="177"/>
      <c r="AI17" s="180"/>
      <c r="AJ17" s="181"/>
      <c r="AK17" s="182"/>
      <c r="AL17" s="177"/>
      <c r="AM17" s="183"/>
      <c r="AN17" s="185"/>
      <c r="AO17" s="182"/>
      <c r="AP17" s="314"/>
      <c r="AQ17" s="180"/>
      <c r="AR17" s="181"/>
      <c r="AS17" s="182"/>
      <c r="AT17" s="177"/>
      <c r="AU17" s="183"/>
      <c r="AV17" s="185"/>
      <c r="AW17" s="182"/>
      <c r="AX17" s="314"/>
      <c r="AY17" s="518">
        <v>1</v>
      </c>
      <c r="AZ17" s="187"/>
      <c r="BA17" s="161"/>
    </row>
    <row r="18" spans="1:53" s="94" customFormat="1" ht="42.75" customHeight="1" x14ac:dyDescent="0.3">
      <c r="A18" s="238" t="s">
        <v>205</v>
      </c>
      <c r="B18" s="143" t="s">
        <v>186</v>
      </c>
      <c r="C18" s="161" t="s">
        <v>215</v>
      </c>
      <c r="D18" s="519"/>
      <c r="E18" s="530"/>
      <c r="F18" s="530"/>
      <c r="G18" s="530"/>
      <c r="H18" s="530"/>
      <c r="I18" s="530"/>
      <c r="J18" s="532"/>
      <c r="K18" s="534"/>
      <c r="L18" s="523"/>
      <c r="M18" s="538"/>
      <c r="N18" s="541"/>
      <c r="O18" s="521"/>
      <c r="P18" s="523"/>
      <c r="Q18" s="527"/>
      <c r="R18" s="519"/>
      <c r="S18" s="521"/>
      <c r="T18" s="523"/>
      <c r="U18" s="525"/>
      <c r="V18" s="519"/>
      <c r="W18" s="232"/>
      <c r="X18" s="181"/>
      <c r="Y18" s="233"/>
      <c r="Z18" s="313"/>
      <c r="AA18" s="232"/>
      <c r="AB18" s="181"/>
      <c r="AC18" s="233"/>
      <c r="AD18" s="177"/>
      <c r="AE18" s="180"/>
      <c r="AF18" s="181"/>
      <c r="AG18" s="234"/>
      <c r="AH18" s="177"/>
      <c r="AI18" s="180"/>
      <c r="AJ18" s="181"/>
      <c r="AK18" s="233"/>
      <c r="AL18" s="177"/>
      <c r="AM18" s="232"/>
      <c r="AN18" s="185"/>
      <c r="AO18" s="233"/>
      <c r="AP18" s="314"/>
      <c r="AQ18" s="180"/>
      <c r="AR18" s="181"/>
      <c r="AS18" s="233"/>
      <c r="AT18" s="177"/>
      <c r="AU18" s="232"/>
      <c r="AV18" s="185"/>
      <c r="AW18" s="233"/>
      <c r="AX18" s="314"/>
      <c r="AY18" s="519"/>
      <c r="AZ18" s="235"/>
      <c r="BA18" s="213"/>
    </row>
    <row r="19" spans="1:53" s="94" customFormat="1" ht="23.25" customHeight="1" x14ac:dyDescent="0.3">
      <c r="A19" s="238" t="s">
        <v>206</v>
      </c>
      <c r="B19" s="143" t="s">
        <v>227</v>
      </c>
      <c r="C19" s="463" t="s">
        <v>176</v>
      </c>
      <c r="D19" s="519"/>
      <c r="E19" s="530"/>
      <c r="F19" s="530"/>
      <c r="G19" s="530"/>
      <c r="H19" s="530"/>
      <c r="I19" s="530"/>
      <c r="J19" s="532"/>
      <c r="K19" s="534"/>
      <c r="L19" s="523"/>
      <c r="M19" s="538"/>
      <c r="N19" s="541"/>
      <c r="O19" s="521"/>
      <c r="P19" s="523"/>
      <c r="Q19" s="527"/>
      <c r="R19" s="519"/>
      <c r="S19" s="521"/>
      <c r="T19" s="523"/>
      <c r="U19" s="525"/>
      <c r="V19" s="519"/>
      <c r="W19" s="165"/>
      <c r="X19" s="174"/>
      <c r="Y19" s="169"/>
      <c r="Z19" s="162"/>
      <c r="AA19" s="165"/>
      <c r="AB19" s="174"/>
      <c r="AC19" s="169"/>
      <c r="AD19" s="162"/>
      <c r="AE19" s="176"/>
      <c r="AF19" s="174"/>
      <c r="AG19" s="167"/>
      <c r="AH19" s="162"/>
      <c r="AI19" s="176"/>
      <c r="AJ19" s="174"/>
      <c r="AK19" s="169"/>
      <c r="AL19" s="162"/>
      <c r="AM19" s="165"/>
      <c r="AN19" s="166"/>
      <c r="AO19" s="169"/>
      <c r="AP19" s="163"/>
      <c r="AQ19" s="176"/>
      <c r="AR19" s="174"/>
      <c r="AS19" s="169"/>
      <c r="AT19" s="162"/>
      <c r="AU19" s="165"/>
      <c r="AV19" s="166"/>
      <c r="AW19" s="169"/>
      <c r="AX19" s="163"/>
      <c r="AY19" s="519"/>
      <c r="AZ19" s="186"/>
      <c r="BA19" s="177"/>
    </row>
    <row r="20" spans="1:53" s="94" customFormat="1" ht="23.25" customHeight="1" x14ac:dyDescent="0.3">
      <c r="A20" s="238" t="s">
        <v>207</v>
      </c>
      <c r="B20" s="143" t="s">
        <v>185</v>
      </c>
      <c r="C20" s="528"/>
      <c r="D20" s="519"/>
      <c r="E20" s="530"/>
      <c r="F20" s="530"/>
      <c r="G20" s="530"/>
      <c r="H20" s="530"/>
      <c r="I20" s="530"/>
      <c r="J20" s="532"/>
      <c r="K20" s="534"/>
      <c r="L20" s="523"/>
      <c r="M20" s="538"/>
      <c r="N20" s="541"/>
      <c r="O20" s="521"/>
      <c r="P20" s="523"/>
      <c r="Q20" s="527"/>
      <c r="R20" s="519"/>
      <c r="S20" s="521"/>
      <c r="T20" s="523"/>
      <c r="U20" s="525"/>
      <c r="V20" s="519"/>
      <c r="W20" s="165"/>
      <c r="X20" s="174"/>
      <c r="Y20" s="169"/>
      <c r="Z20" s="162"/>
      <c r="AA20" s="165"/>
      <c r="AB20" s="174"/>
      <c r="AC20" s="169"/>
      <c r="AD20" s="162"/>
      <c r="AE20" s="176"/>
      <c r="AF20" s="174"/>
      <c r="AG20" s="167"/>
      <c r="AH20" s="162"/>
      <c r="AI20" s="176"/>
      <c r="AJ20" s="174"/>
      <c r="AK20" s="169"/>
      <c r="AL20" s="162"/>
      <c r="AM20" s="165"/>
      <c r="AN20" s="166"/>
      <c r="AO20" s="169"/>
      <c r="AP20" s="163"/>
      <c r="AQ20" s="176"/>
      <c r="AR20" s="174"/>
      <c r="AS20" s="169"/>
      <c r="AT20" s="162"/>
      <c r="AU20" s="165"/>
      <c r="AV20" s="166"/>
      <c r="AW20" s="169"/>
      <c r="AX20" s="163"/>
      <c r="AY20" s="519"/>
      <c r="AZ20" s="186"/>
      <c r="BA20" s="177"/>
    </row>
    <row r="21" spans="1:53" s="94" customFormat="1" ht="23.25" customHeight="1" x14ac:dyDescent="0.3">
      <c r="A21" s="238" t="s">
        <v>208</v>
      </c>
      <c r="B21" s="143" t="s">
        <v>228</v>
      </c>
      <c r="C21" s="528"/>
      <c r="D21" s="519"/>
      <c r="E21" s="530"/>
      <c r="F21" s="530"/>
      <c r="G21" s="530"/>
      <c r="H21" s="530"/>
      <c r="I21" s="530"/>
      <c r="J21" s="532"/>
      <c r="K21" s="534"/>
      <c r="L21" s="523"/>
      <c r="M21" s="538"/>
      <c r="N21" s="541"/>
      <c r="O21" s="521"/>
      <c r="P21" s="523"/>
      <c r="Q21" s="527"/>
      <c r="R21" s="519"/>
      <c r="S21" s="521"/>
      <c r="T21" s="523"/>
      <c r="U21" s="525"/>
      <c r="V21" s="519"/>
      <c r="W21" s="165"/>
      <c r="X21" s="174"/>
      <c r="Y21" s="169"/>
      <c r="Z21" s="162"/>
      <c r="AA21" s="165"/>
      <c r="AB21" s="174"/>
      <c r="AC21" s="169"/>
      <c r="AD21" s="162"/>
      <c r="AE21" s="176"/>
      <c r="AF21" s="174"/>
      <c r="AG21" s="167"/>
      <c r="AH21" s="162"/>
      <c r="AI21" s="176"/>
      <c r="AJ21" s="174"/>
      <c r="AK21" s="169"/>
      <c r="AL21" s="162"/>
      <c r="AM21" s="165"/>
      <c r="AN21" s="166"/>
      <c r="AO21" s="169"/>
      <c r="AP21" s="163"/>
      <c r="AQ21" s="176"/>
      <c r="AR21" s="174"/>
      <c r="AS21" s="169"/>
      <c r="AT21" s="162"/>
      <c r="AU21" s="165"/>
      <c r="AV21" s="166"/>
      <c r="AW21" s="169"/>
      <c r="AX21" s="163"/>
      <c r="AY21" s="519"/>
      <c r="AZ21" s="186"/>
      <c r="BA21" s="177"/>
    </row>
    <row r="22" spans="1:53" s="94" customFormat="1" ht="20.25" customHeight="1" thickBot="1" x14ac:dyDescent="0.35">
      <c r="A22" s="239" t="s">
        <v>209</v>
      </c>
      <c r="B22" s="143" t="s">
        <v>187</v>
      </c>
      <c r="C22" s="528"/>
      <c r="D22" s="519"/>
      <c r="E22" s="530"/>
      <c r="F22" s="530"/>
      <c r="G22" s="530"/>
      <c r="H22" s="530"/>
      <c r="I22" s="530"/>
      <c r="J22" s="532"/>
      <c r="K22" s="535"/>
      <c r="L22" s="536"/>
      <c r="M22" s="539"/>
      <c r="N22" s="542"/>
      <c r="O22" s="521"/>
      <c r="P22" s="523"/>
      <c r="Q22" s="527"/>
      <c r="R22" s="519"/>
      <c r="S22" s="521"/>
      <c r="T22" s="523"/>
      <c r="U22" s="525"/>
      <c r="V22" s="519"/>
      <c r="W22" s="165"/>
      <c r="X22" s="174"/>
      <c r="Y22" s="169"/>
      <c r="Z22" s="162"/>
      <c r="AA22" s="165"/>
      <c r="AB22" s="174"/>
      <c r="AC22" s="169"/>
      <c r="AD22" s="162"/>
      <c r="AE22" s="176"/>
      <c r="AF22" s="174"/>
      <c r="AG22" s="167"/>
      <c r="AH22" s="162"/>
      <c r="AI22" s="176"/>
      <c r="AJ22" s="174"/>
      <c r="AK22" s="169"/>
      <c r="AL22" s="162"/>
      <c r="AM22" s="165"/>
      <c r="AN22" s="166"/>
      <c r="AO22" s="169"/>
      <c r="AP22" s="163"/>
      <c r="AQ22" s="176"/>
      <c r="AR22" s="174"/>
      <c r="AS22" s="169"/>
      <c r="AT22" s="162"/>
      <c r="AU22" s="165"/>
      <c r="AV22" s="166"/>
      <c r="AW22" s="169"/>
      <c r="AX22" s="163"/>
      <c r="AY22" s="519"/>
      <c r="AZ22" s="173"/>
      <c r="BA22" s="162"/>
    </row>
    <row r="23" spans="1:53" s="189" customFormat="1" ht="21.75" customHeight="1" thickBot="1" x14ac:dyDescent="0.35">
      <c r="A23" s="237" t="s">
        <v>121</v>
      </c>
      <c r="B23" s="401" t="s">
        <v>107</v>
      </c>
      <c r="C23" s="402"/>
      <c r="D23" s="544"/>
      <c r="E23" s="544"/>
      <c r="F23" s="544"/>
      <c r="G23" s="544"/>
      <c r="H23" s="544"/>
      <c r="I23" s="544"/>
      <c r="J23" s="544"/>
      <c r="K23" s="545"/>
      <c r="L23" s="545"/>
      <c r="M23" s="545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2"/>
      <c r="AK23" s="402"/>
      <c r="AL23" s="402"/>
      <c r="AM23" s="402"/>
      <c r="AN23" s="402"/>
      <c r="AO23" s="402"/>
      <c r="AP23" s="402"/>
      <c r="AQ23" s="402"/>
      <c r="AR23" s="402"/>
      <c r="AS23" s="402"/>
      <c r="AT23" s="402"/>
      <c r="AU23" s="402"/>
      <c r="AV23" s="402"/>
      <c r="AW23" s="402"/>
      <c r="AX23" s="402"/>
      <c r="AY23" s="402"/>
      <c r="AZ23" s="402"/>
      <c r="BA23" s="403"/>
    </row>
    <row r="24" spans="1:53" s="154" customFormat="1" ht="47.25" customHeight="1" thickBot="1" x14ac:dyDescent="0.35">
      <c r="A24" s="431" t="s">
        <v>112</v>
      </c>
      <c r="B24" s="405"/>
      <c r="C24" s="159"/>
      <c r="D24" s="160">
        <f>D25+D31</f>
        <v>25</v>
      </c>
      <c r="E24" s="157">
        <f>E25+E26</f>
        <v>600</v>
      </c>
      <c r="F24" s="157"/>
      <c r="G24" s="250"/>
      <c r="H24" s="157"/>
      <c r="I24" s="250"/>
      <c r="J24" s="157"/>
      <c r="K24" s="512">
        <f>K25+K31</f>
        <v>18</v>
      </c>
      <c r="L24" s="513"/>
      <c r="M24" s="514"/>
      <c r="N24" s="157">
        <f>N25+N31</f>
        <v>5</v>
      </c>
      <c r="O24" s="512">
        <f>O25+O31</f>
        <v>54</v>
      </c>
      <c r="P24" s="513"/>
      <c r="Q24" s="514"/>
      <c r="R24" s="157">
        <f>R25+R31</f>
        <v>15</v>
      </c>
      <c r="S24" s="512">
        <f>S25+S31</f>
        <v>18</v>
      </c>
      <c r="T24" s="513"/>
      <c r="U24" s="514"/>
      <c r="V24" s="157">
        <f>V25+V31</f>
        <v>5</v>
      </c>
      <c r="W24" s="512">
        <f>W25+W31</f>
        <v>0</v>
      </c>
      <c r="X24" s="513"/>
      <c r="Y24" s="514"/>
      <c r="Z24" s="157">
        <f>Z25+Z31</f>
        <v>0</v>
      </c>
      <c r="AA24" s="512">
        <f>AA25+AA31</f>
        <v>0</v>
      </c>
      <c r="AB24" s="513"/>
      <c r="AC24" s="514"/>
      <c r="AD24" s="157">
        <f>AD25+AD31</f>
        <v>0</v>
      </c>
      <c r="AE24" s="512">
        <f>AE25+AE31</f>
        <v>0</v>
      </c>
      <c r="AF24" s="513"/>
      <c r="AG24" s="514"/>
      <c r="AH24" s="157">
        <f>AH25+AH31</f>
        <v>0</v>
      </c>
      <c r="AI24" s="512">
        <f>AI25+AI31</f>
        <v>0</v>
      </c>
      <c r="AJ24" s="513"/>
      <c r="AK24" s="514"/>
      <c r="AL24" s="157">
        <f>AL25+AL31</f>
        <v>0</v>
      </c>
      <c r="AM24" s="512">
        <f>AM25+AM31</f>
        <v>0</v>
      </c>
      <c r="AN24" s="513"/>
      <c r="AO24" s="514"/>
      <c r="AP24" s="157">
        <f>AP25+AP31</f>
        <v>0</v>
      </c>
      <c r="AQ24" s="512">
        <f>AQ25+AQ31</f>
        <v>0</v>
      </c>
      <c r="AR24" s="513"/>
      <c r="AS24" s="514"/>
      <c r="AT24" s="157">
        <f>AT25+AT31</f>
        <v>0</v>
      </c>
      <c r="AU24" s="512">
        <f>AU25+AU31</f>
        <v>0</v>
      </c>
      <c r="AV24" s="513"/>
      <c r="AW24" s="514"/>
      <c r="AX24" s="157">
        <f>AX25+AX31</f>
        <v>0</v>
      </c>
      <c r="AY24" s="157"/>
      <c r="AZ24" s="158"/>
      <c r="BA24" s="159"/>
    </row>
    <row r="25" spans="1:53" s="154" customFormat="1" ht="40.5" customHeight="1" thickBot="1" x14ac:dyDescent="0.35">
      <c r="A25" s="308"/>
      <c r="B25" s="309" t="s">
        <v>43</v>
      </c>
      <c r="C25" s="159"/>
      <c r="D25" s="310">
        <f>SUM(D27:D30)</f>
        <v>20</v>
      </c>
      <c r="E25" s="310">
        <f>SUM(E27:E30)</f>
        <v>600</v>
      </c>
      <c r="F25" s="310"/>
      <c r="G25" s="310"/>
      <c r="H25" s="310"/>
      <c r="I25" s="310"/>
      <c r="J25" s="310"/>
      <c r="K25" s="515">
        <f>SUM(K27:M30)</f>
        <v>18</v>
      </c>
      <c r="L25" s="516"/>
      <c r="M25" s="517"/>
      <c r="N25" s="310">
        <f>SUM(N27:N30)</f>
        <v>5</v>
      </c>
      <c r="O25" s="515">
        <f>SUM(O27:Q30)</f>
        <v>54</v>
      </c>
      <c r="P25" s="516"/>
      <c r="Q25" s="517"/>
      <c r="R25" s="310">
        <f>SUM(R27:R30)</f>
        <v>15</v>
      </c>
      <c r="S25" s="515">
        <f>SUM(S27:U30)</f>
        <v>0</v>
      </c>
      <c r="T25" s="516"/>
      <c r="U25" s="517"/>
      <c r="V25" s="310">
        <f>SUM(V27:V30)</f>
        <v>0</v>
      </c>
      <c r="W25" s="515">
        <f>SUM(W27:Y30)</f>
        <v>0</v>
      </c>
      <c r="X25" s="516"/>
      <c r="Y25" s="517"/>
      <c r="Z25" s="310">
        <f>SUM(Z27:Z30)</f>
        <v>0</v>
      </c>
      <c r="AA25" s="515">
        <f>SUM(AA27:AC30)</f>
        <v>0</v>
      </c>
      <c r="AB25" s="516"/>
      <c r="AC25" s="517"/>
      <c r="AD25" s="310">
        <f>SUM(AD27:AD30)</f>
        <v>0</v>
      </c>
      <c r="AE25" s="515">
        <f>SUM(AE27:AG30)</f>
        <v>0</v>
      </c>
      <c r="AF25" s="516"/>
      <c r="AG25" s="517"/>
      <c r="AH25" s="310">
        <f>SUM(AH27:AH30)</f>
        <v>0</v>
      </c>
      <c r="AI25" s="515">
        <f>SUM(AI27:AK30)</f>
        <v>0</v>
      </c>
      <c r="AJ25" s="516"/>
      <c r="AK25" s="517"/>
      <c r="AL25" s="310">
        <f>SUM(AL27:AL30)</f>
        <v>0</v>
      </c>
      <c r="AM25" s="515">
        <f>SUM(AM27:AO30)</f>
        <v>0</v>
      </c>
      <c r="AN25" s="516"/>
      <c r="AO25" s="517"/>
      <c r="AP25" s="310">
        <f>SUM(AP27:AP30)</f>
        <v>0</v>
      </c>
      <c r="AQ25" s="515">
        <f>SUM(AQ27:AS30)</f>
        <v>0</v>
      </c>
      <c r="AR25" s="516"/>
      <c r="AS25" s="517"/>
      <c r="AT25" s="310">
        <f>SUM(AT27:AT30)</f>
        <v>0</v>
      </c>
      <c r="AU25" s="515">
        <f>SUM(AU27:AW30)</f>
        <v>0</v>
      </c>
      <c r="AV25" s="516"/>
      <c r="AW25" s="517"/>
      <c r="AX25" s="310">
        <f>SUM(AX27:AX30)</f>
        <v>0</v>
      </c>
      <c r="AY25" s="160"/>
      <c r="AZ25" s="110"/>
      <c r="BA25" s="159"/>
    </row>
    <row r="26" spans="1:53" s="154" customFormat="1" ht="1.5" customHeight="1" x14ac:dyDescent="0.3">
      <c r="A26" s="194"/>
      <c r="B26" s="315"/>
      <c r="C26" s="142"/>
      <c r="D26" s="139"/>
      <c r="E26" s="136"/>
      <c r="F26" s="138"/>
      <c r="G26" s="122"/>
      <c r="H26" s="122"/>
      <c r="I26" s="122"/>
      <c r="J26" s="203"/>
      <c r="K26" s="204"/>
      <c r="L26" s="205"/>
      <c r="M26" s="203"/>
      <c r="N26" s="140"/>
      <c r="O26" s="129"/>
      <c r="P26" s="205"/>
      <c r="Q26" s="134"/>
      <c r="R26" s="301"/>
      <c r="S26" s="129"/>
      <c r="T26" s="205"/>
      <c r="U26" s="134"/>
      <c r="V26" s="301"/>
      <c r="W26" s="138"/>
      <c r="X26" s="205"/>
      <c r="Y26" s="134"/>
      <c r="Z26" s="140"/>
      <c r="AA26" s="138"/>
      <c r="AB26" s="205"/>
      <c r="AC26" s="134"/>
      <c r="AD26" s="140"/>
      <c r="AE26" s="204"/>
      <c r="AF26" s="205"/>
      <c r="AG26" s="130"/>
      <c r="AH26" s="140"/>
      <c r="AI26" s="204"/>
      <c r="AJ26" s="205"/>
      <c r="AK26" s="134"/>
      <c r="AL26" s="140"/>
      <c r="AM26" s="138"/>
      <c r="AN26" s="122"/>
      <c r="AO26" s="134"/>
      <c r="AP26" s="136"/>
      <c r="AQ26" s="204"/>
      <c r="AR26" s="205"/>
      <c r="AS26" s="134"/>
      <c r="AT26" s="140"/>
      <c r="AU26" s="138"/>
      <c r="AV26" s="122"/>
      <c r="AW26" s="134"/>
      <c r="AX26" s="136"/>
      <c r="AY26" s="206"/>
      <c r="AZ26" s="207"/>
      <c r="BA26" s="208"/>
    </row>
    <row r="27" spans="1:53" s="154" customFormat="1" ht="33.75" customHeight="1" x14ac:dyDescent="0.3">
      <c r="A27" s="190" t="s">
        <v>189</v>
      </c>
      <c r="B27" s="191" t="s">
        <v>229</v>
      </c>
      <c r="C27" s="192" t="s">
        <v>184</v>
      </c>
      <c r="D27" s="274">
        <v>5</v>
      </c>
      <c r="E27" s="132">
        <f t="shared" ref="E27:E30" si="5">D27*30</f>
        <v>150</v>
      </c>
      <c r="F27" s="193">
        <f>G27+H27+I27</f>
        <v>18</v>
      </c>
      <c r="G27" s="274">
        <v>8</v>
      </c>
      <c r="H27" s="274"/>
      <c r="I27" s="274">
        <v>10</v>
      </c>
      <c r="J27" s="131">
        <f>E27-F27</f>
        <v>132</v>
      </c>
      <c r="K27" s="124"/>
      <c r="L27" s="104"/>
      <c r="M27" s="125"/>
      <c r="N27" s="274"/>
      <c r="O27" s="124">
        <v>8</v>
      </c>
      <c r="P27" s="104"/>
      <c r="Q27" s="125">
        <v>10</v>
      </c>
      <c r="R27" s="274">
        <v>5</v>
      </c>
      <c r="S27" s="124"/>
      <c r="T27" s="104"/>
      <c r="U27" s="125"/>
      <c r="V27" s="274"/>
      <c r="W27" s="105"/>
      <c r="X27" s="104"/>
      <c r="Y27" s="123"/>
      <c r="Z27" s="274"/>
      <c r="AA27" s="124"/>
      <c r="AB27" s="104"/>
      <c r="AC27" s="125"/>
      <c r="AD27" s="274"/>
      <c r="AE27" s="126"/>
      <c r="AF27" s="104"/>
      <c r="AG27" s="125"/>
      <c r="AH27" s="274"/>
      <c r="AI27" s="126"/>
      <c r="AJ27" s="104"/>
      <c r="AK27" s="125"/>
      <c r="AL27" s="274"/>
      <c r="AM27" s="124"/>
      <c r="AN27" s="104"/>
      <c r="AO27" s="125"/>
      <c r="AP27" s="274"/>
      <c r="AQ27" s="126"/>
      <c r="AR27" s="104"/>
      <c r="AS27" s="125"/>
      <c r="AT27" s="274"/>
      <c r="AU27" s="124"/>
      <c r="AV27" s="104"/>
      <c r="AW27" s="125"/>
      <c r="AX27" s="274"/>
      <c r="AY27" s="276">
        <v>2</v>
      </c>
      <c r="AZ27" s="127"/>
      <c r="BA27" s="276"/>
    </row>
    <row r="28" spans="1:53" s="154" customFormat="1" ht="21.75" customHeight="1" x14ac:dyDescent="0.3">
      <c r="A28" s="194" t="s">
        <v>190</v>
      </c>
      <c r="B28" s="195" t="s">
        <v>230</v>
      </c>
      <c r="C28" s="196" t="s">
        <v>188</v>
      </c>
      <c r="D28" s="136">
        <v>5</v>
      </c>
      <c r="E28" s="137">
        <f t="shared" si="5"/>
        <v>150</v>
      </c>
      <c r="F28" s="141">
        <f>G28+H28+I28</f>
        <v>20</v>
      </c>
      <c r="G28" s="136">
        <v>8</v>
      </c>
      <c r="H28" s="136">
        <v>8</v>
      </c>
      <c r="I28" s="136">
        <v>4</v>
      </c>
      <c r="J28" s="197">
        <f>E28-F28</f>
        <v>130</v>
      </c>
      <c r="K28" s="138"/>
      <c r="L28" s="122"/>
      <c r="M28" s="134"/>
      <c r="N28" s="136"/>
      <c r="O28" s="138">
        <v>8</v>
      </c>
      <c r="P28" s="122">
        <v>8</v>
      </c>
      <c r="Q28" s="134">
        <v>4</v>
      </c>
      <c r="R28" s="136">
        <v>5</v>
      </c>
      <c r="S28" s="126"/>
      <c r="T28" s="124"/>
      <c r="U28" s="131"/>
      <c r="V28" s="274"/>
      <c r="W28" s="124"/>
      <c r="X28" s="124"/>
      <c r="Y28" s="132"/>
      <c r="Z28" s="274"/>
      <c r="AA28" s="124"/>
      <c r="AB28" s="124"/>
      <c r="AC28" s="132"/>
      <c r="AD28" s="274"/>
      <c r="AE28" s="133"/>
      <c r="AF28" s="122"/>
      <c r="AG28" s="134"/>
      <c r="AH28" s="136"/>
      <c r="AI28" s="133"/>
      <c r="AJ28" s="122"/>
      <c r="AK28" s="134"/>
      <c r="AL28" s="136"/>
      <c r="AM28" s="124"/>
      <c r="AN28" s="124"/>
      <c r="AO28" s="132"/>
      <c r="AP28" s="274"/>
      <c r="AQ28" s="133"/>
      <c r="AR28" s="122"/>
      <c r="AS28" s="134"/>
      <c r="AT28" s="136"/>
      <c r="AU28" s="124"/>
      <c r="AV28" s="124"/>
      <c r="AW28" s="132"/>
      <c r="AX28" s="274"/>
      <c r="AY28" s="276">
        <v>2</v>
      </c>
      <c r="AZ28" s="135"/>
      <c r="BA28" s="179"/>
    </row>
    <row r="29" spans="1:53" s="154" customFormat="1" ht="26.25" customHeight="1" x14ac:dyDescent="0.3">
      <c r="A29" s="198" t="s">
        <v>191</v>
      </c>
      <c r="B29" s="199" t="s">
        <v>231</v>
      </c>
      <c r="C29" s="200" t="s">
        <v>399</v>
      </c>
      <c r="D29" s="214">
        <v>5</v>
      </c>
      <c r="E29" s="273">
        <f t="shared" si="5"/>
        <v>150</v>
      </c>
      <c r="F29" s="201">
        <f>G29+H29+I29</f>
        <v>16</v>
      </c>
      <c r="G29" s="214">
        <v>8</v>
      </c>
      <c r="H29" s="214"/>
      <c r="I29" s="214">
        <v>8</v>
      </c>
      <c r="J29" s="202">
        <f>E29-F29</f>
        <v>134</v>
      </c>
      <c r="K29" s="145"/>
      <c r="L29" s="146"/>
      <c r="M29" s="149"/>
      <c r="N29" s="214"/>
      <c r="O29" s="148">
        <v>8</v>
      </c>
      <c r="P29" s="146"/>
      <c r="Q29" s="147">
        <v>8</v>
      </c>
      <c r="R29" s="277">
        <v>5</v>
      </c>
      <c r="S29" s="145"/>
      <c r="T29" s="146"/>
      <c r="U29" s="149"/>
      <c r="V29" s="214"/>
      <c r="W29" s="145"/>
      <c r="X29" s="146"/>
      <c r="Y29" s="149"/>
      <c r="Z29" s="214"/>
      <c r="AA29" s="145"/>
      <c r="AB29" s="146"/>
      <c r="AC29" s="149"/>
      <c r="AD29" s="214"/>
      <c r="AE29" s="150"/>
      <c r="AF29" s="146"/>
      <c r="AG29" s="149"/>
      <c r="AH29" s="214"/>
      <c r="AI29" s="150"/>
      <c r="AJ29" s="146"/>
      <c r="AK29" s="149"/>
      <c r="AL29" s="214"/>
      <c r="AM29" s="145"/>
      <c r="AN29" s="146"/>
      <c r="AO29" s="149"/>
      <c r="AP29" s="214"/>
      <c r="AQ29" s="150"/>
      <c r="AR29" s="146"/>
      <c r="AS29" s="149"/>
      <c r="AT29" s="214"/>
      <c r="AU29" s="145"/>
      <c r="AV29" s="146"/>
      <c r="AW29" s="149"/>
      <c r="AX29" s="214"/>
      <c r="AY29" s="276">
        <v>2</v>
      </c>
      <c r="AZ29" s="144"/>
      <c r="BA29" s="277"/>
    </row>
    <row r="30" spans="1:53" s="154" customFormat="1" ht="69.75" customHeight="1" thickBot="1" x14ac:dyDescent="0.35">
      <c r="A30" s="198" t="s">
        <v>191</v>
      </c>
      <c r="B30" s="199" t="s">
        <v>193</v>
      </c>
      <c r="C30" s="200" t="s">
        <v>192</v>
      </c>
      <c r="D30" s="214">
        <v>5</v>
      </c>
      <c r="E30" s="273">
        <f t="shared" si="5"/>
        <v>150</v>
      </c>
      <c r="F30" s="201">
        <f>G30+H30+I30</f>
        <v>18</v>
      </c>
      <c r="G30" s="214">
        <v>8</v>
      </c>
      <c r="H30" s="214">
        <v>10</v>
      </c>
      <c r="I30" s="214"/>
      <c r="J30" s="202">
        <f>E30-F30</f>
        <v>132</v>
      </c>
      <c r="K30" s="148">
        <v>8</v>
      </c>
      <c r="L30" s="146">
        <v>10</v>
      </c>
      <c r="M30" s="147"/>
      <c r="N30" s="277">
        <v>5</v>
      </c>
      <c r="O30" s="148"/>
      <c r="P30" s="146"/>
      <c r="Q30" s="147"/>
      <c r="R30" s="277"/>
      <c r="S30" s="145"/>
      <c r="T30" s="146"/>
      <c r="U30" s="149"/>
      <c r="V30" s="214"/>
      <c r="W30" s="145"/>
      <c r="X30" s="146"/>
      <c r="Y30" s="149"/>
      <c r="Z30" s="214"/>
      <c r="AA30" s="145"/>
      <c r="AB30" s="146"/>
      <c r="AC30" s="149"/>
      <c r="AD30" s="214"/>
      <c r="AE30" s="150"/>
      <c r="AF30" s="146"/>
      <c r="AG30" s="149"/>
      <c r="AH30" s="214"/>
      <c r="AI30" s="150"/>
      <c r="AJ30" s="146"/>
      <c r="AK30" s="149"/>
      <c r="AL30" s="214"/>
      <c r="AM30" s="145"/>
      <c r="AN30" s="146"/>
      <c r="AO30" s="149"/>
      <c r="AP30" s="214"/>
      <c r="AQ30" s="150"/>
      <c r="AR30" s="146"/>
      <c r="AS30" s="149"/>
      <c r="AT30" s="214"/>
      <c r="AU30" s="145"/>
      <c r="AV30" s="146"/>
      <c r="AW30" s="149"/>
      <c r="AX30" s="214"/>
      <c r="AY30" s="275">
        <v>1</v>
      </c>
      <c r="AZ30" s="144"/>
      <c r="BA30" s="277"/>
    </row>
    <row r="31" spans="1:53" s="154" customFormat="1" ht="29.25" customHeight="1" thickBot="1" x14ac:dyDescent="0.35">
      <c r="A31" s="316"/>
      <c r="B31" s="312" t="s">
        <v>178</v>
      </c>
      <c r="C31" s="151"/>
      <c r="D31" s="153">
        <v>5</v>
      </c>
      <c r="E31" s="152">
        <f>E32*1</f>
        <v>150</v>
      </c>
      <c r="F31" s="317"/>
      <c r="G31" s="318"/>
      <c r="H31" s="319"/>
      <c r="I31" s="319"/>
      <c r="J31" s="260"/>
      <c r="K31" s="378">
        <f>SUM(K33:M34)</f>
        <v>0</v>
      </c>
      <c r="L31" s="379"/>
      <c r="M31" s="380"/>
      <c r="N31" s="152">
        <f>SUM(N33)</f>
        <v>0</v>
      </c>
      <c r="O31" s="378">
        <f>SUM(O32:Q34)</f>
        <v>0</v>
      </c>
      <c r="P31" s="379"/>
      <c r="Q31" s="380"/>
      <c r="R31" s="293">
        <f>SUM(R32)</f>
        <v>0</v>
      </c>
      <c r="S31" s="381">
        <f>SUM(S32:U34)</f>
        <v>18</v>
      </c>
      <c r="T31" s="382"/>
      <c r="U31" s="383"/>
      <c r="V31" s="152">
        <f>SUM(V32)</f>
        <v>5</v>
      </c>
      <c r="W31" s="381">
        <f>SUM(W33:Y34)</f>
        <v>0</v>
      </c>
      <c r="X31" s="382"/>
      <c r="Y31" s="383"/>
      <c r="Z31" s="152">
        <f>SUM(Z33)</f>
        <v>0</v>
      </c>
      <c r="AA31" s="381">
        <f>SUM(AA33:AC34)</f>
        <v>0</v>
      </c>
      <c r="AB31" s="382"/>
      <c r="AC31" s="383"/>
      <c r="AD31" s="152">
        <f>SUM(AD33)</f>
        <v>0</v>
      </c>
      <c r="AE31" s="378">
        <f>SUM(AE33:AG34)</f>
        <v>0</v>
      </c>
      <c r="AF31" s="379"/>
      <c r="AG31" s="380"/>
      <c r="AH31" s="152">
        <f>SUM(AH33)</f>
        <v>0</v>
      </c>
      <c r="AI31" s="378">
        <f>SUM(AI33:AK34)</f>
        <v>0</v>
      </c>
      <c r="AJ31" s="379"/>
      <c r="AK31" s="380"/>
      <c r="AL31" s="152">
        <f>SUM(AL33)</f>
        <v>0</v>
      </c>
      <c r="AM31" s="381">
        <f>SUM(AM33:AO34)</f>
        <v>0</v>
      </c>
      <c r="AN31" s="382"/>
      <c r="AO31" s="383"/>
      <c r="AP31" s="106">
        <f>SUM(AP33)</f>
        <v>0</v>
      </c>
      <c r="AQ31" s="378">
        <f>SUM(AQ33:AS34)</f>
        <v>0</v>
      </c>
      <c r="AR31" s="379"/>
      <c r="AS31" s="380"/>
      <c r="AT31" s="152">
        <f>SUM(AT33)</f>
        <v>0</v>
      </c>
      <c r="AU31" s="381">
        <f>SUM(AU33:AW34)</f>
        <v>0</v>
      </c>
      <c r="AV31" s="382"/>
      <c r="AW31" s="383"/>
      <c r="AX31" s="106">
        <f>SUM(AX33)</f>
        <v>0</v>
      </c>
      <c r="AY31" s="209"/>
      <c r="AZ31" s="210"/>
      <c r="BA31" s="211"/>
    </row>
    <row r="32" spans="1:53" s="154" customFormat="1" ht="0.75" customHeight="1" x14ac:dyDescent="0.3">
      <c r="A32" s="155"/>
      <c r="B32" s="320"/>
      <c r="C32" s="282"/>
      <c r="D32" s="469">
        <v>5</v>
      </c>
      <c r="E32" s="467">
        <f>D32*30</f>
        <v>150</v>
      </c>
      <c r="F32" s="477">
        <v>18</v>
      </c>
      <c r="G32" s="479">
        <v>8</v>
      </c>
      <c r="H32" s="475"/>
      <c r="I32" s="479">
        <v>10</v>
      </c>
      <c r="J32" s="471">
        <f>E32-F32</f>
        <v>132</v>
      </c>
      <c r="K32" s="473"/>
      <c r="L32" s="558"/>
      <c r="M32" s="481"/>
      <c r="N32" s="469"/>
      <c r="O32" s="508"/>
      <c r="P32" s="475"/>
      <c r="Q32" s="481"/>
      <c r="R32" s="556"/>
      <c r="S32" s="508">
        <v>8</v>
      </c>
      <c r="T32" s="475"/>
      <c r="U32" s="481">
        <v>10</v>
      </c>
      <c r="V32" s="556">
        <v>5</v>
      </c>
      <c r="W32" s="510"/>
      <c r="X32" s="479"/>
      <c r="Y32" s="511"/>
      <c r="Z32" s="469"/>
      <c r="AA32" s="510"/>
      <c r="AB32" s="479"/>
      <c r="AC32" s="511"/>
      <c r="AD32" s="469"/>
      <c r="AE32" s="508"/>
      <c r="AF32" s="475"/>
      <c r="AG32" s="509"/>
      <c r="AH32" s="469"/>
      <c r="AI32" s="508"/>
      <c r="AJ32" s="475"/>
      <c r="AK32" s="509"/>
      <c r="AL32" s="469"/>
      <c r="AM32" s="510"/>
      <c r="AN32" s="479"/>
      <c r="AO32" s="511"/>
      <c r="AP32" s="467"/>
      <c r="AQ32" s="508"/>
      <c r="AR32" s="475"/>
      <c r="AS32" s="509"/>
      <c r="AT32" s="469"/>
      <c r="AU32" s="510"/>
      <c r="AV32" s="479"/>
      <c r="AW32" s="511"/>
      <c r="AX32" s="467"/>
      <c r="AY32" s="467">
        <v>3</v>
      </c>
      <c r="AZ32" s="560"/>
      <c r="BA32" s="561"/>
    </row>
    <row r="33" spans="1:53" s="154" customFormat="1" ht="57.75" customHeight="1" x14ac:dyDescent="0.3">
      <c r="A33" s="241" t="s">
        <v>132</v>
      </c>
      <c r="B33" s="335" t="s">
        <v>280</v>
      </c>
      <c r="C33" s="463" t="s">
        <v>282</v>
      </c>
      <c r="D33" s="469"/>
      <c r="E33" s="467"/>
      <c r="F33" s="477"/>
      <c r="G33" s="479"/>
      <c r="H33" s="475"/>
      <c r="I33" s="479"/>
      <c r="J33" s="471"/>
      <c r="K33" s="473"/>
      <c r="L33" s="558"/>
      <c r="M33" s="481"/>
      <c r="N33" s="469"/>
      <c r="O33" s="508"/>
      <c r="P33" s="475"/>
      <c r="Q33" s="481"/>
      <c r="R33" s="556"/>
      <c r="S33" s="508"/>
      <c r="T33" s="475"/>
      <c r="U33" s="481"/>
      <c r="V33" s="556"/>
      <c r="W33" s="510"/>
      <c r="X33" s="479"/>
      <c r="Y33" s="511"/>
      <c r="Z33" s="469"/>
      <c r="AA33" s="510"/>
      <c r="AB33" s="479"/>
      <c r="AC33" s="511"/>
      <c r="AD33" s="469"/>
      <c r="AE33" s="508"/>
      <c r="AF33" s="475"/>
      <c r="AG33" s="509"/>
      <c r="AH33" s="469"/>
      <c r="AI33" s="508"/>
      <c r="AJ33" s="475"/>
      <c r="AK33" s="509"/>
      <c r="AL33" s="469"/>
      <c r="AM33" s="510"/>
      <c r="AN33" s="479"/>
      <c r="AO33" s="511"/>
      <c r="AP33" s="467"/>
      <c r="AQ33" s="508"/>
      <c r="AR33" s="475"/>
      <c r="AS33" s="509"/>
      <c r="AT33" s="469"/>
      <c r="AU33" s="510"/>
      <c r="AV33" s="479"/>
      <c r="AW33" s="511"/>
      <c r="AX33" s="467"/>
      <c r="AY33" s="467"/>
      <c r="AZ33" s="560"/>
      <c r="BA33" s="561"/>
    </row>
    <row r="34" spans="1:53" s="154" customFormat="1" ht="57.75" customHeight="1" thickBot="1" x14ac:dyDescent="0.35">
      <c r="A34" s="241" t="s">
        <v>152</v>
      </c>
      <c r="B34" s="328" t="s">
        <v>281</v>
      </c>
      <c r="C34" s="464"/>
      <c r="D34" s="469"/>
      <c r="E34" s="467"/>
      <c r="F34" s="477"/>
      <c r="G34" s="479"/>
      <c r="H34" s="475"/>
      <c r="I34" s="479"/>
      <c r="J34" s="471"/>
      <c r="K34" s="473"/>
      <c r="L34" s="558"/>
      <c r="M34" s="481"/>
      <c r="N34" s="469"/>
      <c r="O34" s="508"/>
      <c r="P34" s="475"/>
      <c r="Q34" s="481"/>
      <c r="R34" s="556"/>
      <c r="S34" s="508"/>
      <c r="T34" s="475"/>
      <c r="U34" s="481"/>
      <c r="V34" s="556"/>
      <c r="W34" s="510"/>
      <c r="X34" s="479"/>
      <c r="Y34" s="511"/>
      <c r="Z34" s="469"/>
      <c r="AA34" s="510"/>
      <c r="AB34" s="479"/>
      <c r="AC34" s="511"/>
      <c r="AD34" s="469"/>
      <c r="AE34" s="508"/>
      <c r="AF34" s="475"/>
      <c r="AG34" s="509"/>
      <c r="AH34" s="469"/>
      <c r="AI34" s="508"/>
      <c r="AJ34" s="475"/>
      <c r="AK34" s="509"/>
      <c r="AL34" s="469"/>
      <c r="AM34" s="510"/>
      <c r="AN34" s="479"/>
      <c r="AO34" s="511"/>
      <c r="AP34" s="467"/>
      <c r="AQ34" s="508"/>
      <c r="AR34" s="475"/>
      <c r="AS34" s="509"/>
      <c r="AT34" s="469"/>
      <c r="AU34" s="510"/>
      <c r="AV34" s="479"/>
      <c r="AW34" s="511"/>
      <c r="AX34" s="467"/>
      <c r="AY34" s="467"/>
      <c r="AZ34" s="560"/>
      <c r="BA34" s="561"/>
    </row>
    <row r="35" spans="1:53" s="189" customFormat="1" ht="23.25" customHeight="1" thickBot="1" x14ac:dyDescent="0.35">
      <c r="A35" s="107" t="s">
        <v>126</v>
      </c>
      <c r="B35" s="401" t="s">
        <v>48</v>
      </c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2"/>
      <c r="AN35" s="402"/>
      <c r="AO35" s="402"/>
      <c r="AP35" s="402"/>
      <c r="AQ35" s="402"/>
      <c r="AR35" s="402"/>
      <c r="AS35" s="402"/>
      <c r="AT35" s="402"/>
      <c r="AU35" s="402"/>
      <c r="AV35" s="402"/>
      <c r="AW35" s="402"/>
      <c r="AX35" s="402"/>
      <c r="AY35" s="402"/>
      <c r="AZ35" s="402"/>
      <c r="BA35" s="403"/>
    </row>
    <row r="36" spans="1:53" s="154" customFormat="1" ht="19.5" customHeight="1" thickBot="1" x14ac:dyDescent="0.35">
      <c r="A36" s="431" t="s">
        <v>112</v>
      </c>
      <c r="B36" s="405"/>
      <c r="C36" s="151"/>
      <c r="D36" s="152">
        <f>D37+D53</f>
        <v>115</v>
      </c>
      <c r="E36" s="106">
        <f>E37+E53</f>
        <v>3150</v>
      </c>
      <c r="F36" s="106"/>
      <c r="G36" s="228"/>
      <c r="H36" s="106"/>
      <c r="I36" s="228"/>
      <c r="J36" s="106"/>
      <c r="K36" s="381">
        <f>K37+K53</f>
        <v>0</v>
      </c>
      <c r="L36" s="382"/>
      <c r="M36" s="383"/>
      <c r="N36" s="106">
        <f>N37+N53</f>
        <v>0</v>
      </c>
      <c r="O36" s="381">
        <f>O37+O53</f>
        <v>0</v>
      </c>
      <c r="P36" s="382"/>
      <c r="Q36" s="383"/>
      <c r="R36" s="295">
        <f>R37+R53</f>
        <v>0</v>
      </c>
      <c r="S36" s="381">
        <f>S37+S53</f>
        <v>0</v>
      </c>
      <c r="T36" s="382"/>
      <c r="U36" s="383"/>
      <c r="V36" s="106">
        <f>V37+V53</f>
        <v>0</v>
      </c>
      <c r="W36" s="381">
        <f>W37+W53</f>
        <v>72</v>
      </c>
      <c r="X36" s="382"/>
      <c r="Y36" s="383"/>
      <c r="Z36" s="106">
        <f>Z37+Z53</f>
        <v>20</v>
      </c>
      <c r="AA36" s="381">
        <f>AA37+AA53</f>
        <v>54</v>
      </c>
      <c r="AB36" s="382"/>
      <c r="AC36" s="383"/>
      <c r="AD36" s="106">
        <f>AD37+AD53</f>
        <v>15</v>
      </c>
      <c r="AE36" s="381">
        <f>AE37+AE53</f>
        <v>72</v>
      </c>
      <c r="AF36" s="382"/>
      <c r="AG36" s="383"/>
      <c r="AH36" s="106">
        <f>AH37+AH53</f>
        <v>20</v>
      </c>
      <c r="AI36" s="381">
        <f>AI37+AI53</f>
        <v>90</v>
      </c>
      <c r="AJ36" s="382"/>
      <c r="AK36" s="383"/>
      <c r="AL36" s="106">
        <f>AL37+AL53</f>
        <v>25</v>
      </c>
      <c r="AM36" s="381">
        <f>AM37+AM53</f>
        <v>90</v>
      </c>
      <c r="AN36" s="382"/>
      <c r="AO36" s="383"/>
      <c r="AP36" s="106">
        <f>AP37+AP53</f>
        <v>25</v>
      </c>
      <c r="AQ36" s="381">
        <f>AQ37+AQ53</f>
        <v>0</v>
      </c>
      <c r="AR36" s="382"/>
      <c r="AS36" s="383"/>
      <c r="AT36" s="106">
        <f>AT37+AT53</f>
        <v>10</v>
      </c>
      <c r="AU36" s="381">
        <f>AU37+AU53</f>
        <v>0</v>
      </c>
      <c r="AV36" s="382"/>
      <c r="AW36" s="383"/>
      <c r="AX36" s="106">
        <f>AX37+AX53</f>
        <v>0</v>
      </c>
      <c r="AY36" s="106"/>
      <c r="AZ36" s="153"/>
      <c r="BA36" s="106"/>
    </row>
    <row r="37" spans="1:53" s="154" customFormat="1" ht="50.25" customHeight="1" thickBot="1" x14ac:dyDescent="0.35">
      <c r="A37" s="316"/>
      <c r="B37" s="321" t="s">
        <v>43</v>
      </c>
      <c r="C37" s="151"/>
      <c r="D37" s="264">
        <f>SUM(D38:D52)</f>
        <v>75</v>
      </c>
      <c r="E37" s="264">
        <f>SUM(E38:E52)</f>
        <v>2250</v>
      </c>
      <c r="F37" s="264"/>
      <c r="G37" s="264"/>
      <c r="H37" s="264"/>
      <c r="I37" s="264"/>
      <c r="J37" s="264"/>
      <c r="K37" s="381">
        <f>SUM(K38:M52)</f>
        <v>0</v>
      </c>
      <c r="L37" s="382"/>
      <c r="M37" s="383"/>
      <c r="N37" s="106">
        <f>SUM(N38:N52)</f>
        <v>0</v>
      </c>
      <c r="O37" s="381">
        <f>SUM(O38:Q52)</f>
        <v>0</v>
      </c>
      <c r="P37" s="382"/>
      <c r="Q37" s="383"/>
      <c r="R37" s="295">
        <f>SUM(R38:R52)</f>
        <v>0</v>
      </c>
      <c r="S37" s="381">
        <f>SUM(S38:U52)</f>
        <v>0</v>
      </c>
      <c r="T37" s="382"/>
      <c r="U37" s="383"/>
      <c r="V37" s="106">
        <f>SUM(V38:V52)</f>
        <v>0</v>
      </c>
      <c r="W37" s="381">
        <f>SUM(W38:Y52)</f>
        <v>72</v>
      </c>
      <c r="X37" s="382"/>
      <c r="Y37" s="383"/>
      <c r="Z37" s="106">
        <f>SUM(Z38:Z52)</f>
        <v>20</v>
      </c>
      <c r="AA37" s="381">
        <f>SUM(AA38:AC52)</f>
        <v>36</v>
      </c>
      <c r="AB37" s="382"/>
      <c r="AC37" s="383"/>
      <c r="AD37" s="106">
        <f>SUM(AD38:AD52)</f>
        <v>10</v>
      </c>
      <c r="AE37" s="381">
        <f>SUM(AE38:AG52)</f>
        <v>54</v>
      </c>
      <c r="AF37" s="382"/>
      <c r="AG37" s="383"/>
      <c r="AH37" s="106">
        <f>SUM(AH38:AH52)</f>
        <v>15</v>
      </c>
      <c r="AI37" s="381">
        <f>SUM(AI38:AK52)</f>
        <v>54</v>
      </c>
      <c r="AJ37" s="382"/>
      <c r="AK37" s="383"/>
      <c r="AL37" s="106">
        <f>SUM(AL38:AL52)</f>
        <v>15</v>
      </c>
      <c r="AM37" s="381">
        <f>SUM(AM38:AO52)</f>
        <v>54</v>
      </c>
      <c r="AN37" s="382"/>
      <c r="AO37" s="383"/>
      <c r="AP37" s="106">
        <f>SUM(AP38:AP52)</f>
        <v>15</v>
      </c>
      <c r="AQ37" s="381">
        <f>SUM(AQ38:AS52)</f>
        <v>0</v>
      </c>
      <c r="AR37" s="382"/>
      <c r="AS37" s="383"/>
      <c r="AT37" s="106">
        <f>SUM(AT38:AT52)</f>
        <v>0</v>
      </c>
      <c r="AU37" s="381">
        <f>SUM(AU38:AW52)</f>
        <v>0</v>
      </c>
      <c r="AV37" s="382"/>
      <c r="AW37" s="383"/>
      <c r="AX37" s="106">
        <f>SUM(AX38:AX52)</f>
        <v>0</v>
      </c>
      <c r="AY37" s="152"/>
      <c r="AZ37" s="264"/>
      <c r="BA37" s="106"/>
    </row>
    <row r="38" spans="1:53" s="154" customFormat="1" ht="85.5" customHeight="1" x14ac:dyDescent="0.3">
      <c r="A38" s="128" t="s">
        <v>133</v>
      </c>
      <c r="B38" s="339" t="s">
        <v>283</v>
      </c>
      <c r="C38" s="213" t="s">
        <v>284</v>
      </c>
      <c r="D38" s="127">
        <v>5</v>
      </c>
      <c r="E38" s="274">
        <f>D38*30</f>
        <v>150</v>
      </c>
      <c r="F38" s="274">
        <v>18</v>
      </c>
      <c r="G38" s="132">
        <v>8</v>
      </c>
      <c r="H38" s="274">
        <v>10</v>
      </c>
      <c r="I38" s="132"/>
      <c r="J38" s="274">
        <f>E38-F38</f>
        <v>132</v>
      </c>
      <c r="K38" s="271"/>
      <c r="L38" s="269"/>
      <c r="M38" s="270"/>
      <c r="N38" s="276"/>
      <c r="O38" s="105"/>
      <c r="P38" s="269"/>
      <c r="Q38" s="125"/>
      <c r="R38" s="322"/>
      <c r="S38" s="124"/>
      <c r="T38" s="269"/>
      <c r="U38" s="125"/>
      <c r="V38" s="276"/>
      <c r="W38" s="124">
        <v>8</v>
      </c>
      <c r="X38" s="269">
        <v>10</v>
      </c>
      <c r="Y38" s="125"/>
      <c r="Z38" s="276">
        <v>5</v>
      </c>
      <c r="AA38" s="124"/>
      <c r="AB38" s="269"/>
      <c r="AC38" s="125"/>
      <c r="AD38" s="276"/>
      <c r="AE38" s="271"/>
      <c r="AF38" s="269"/>
      <c r="AG38" s="123"/>
      <c r="AH38" s="276"/>
      <c r="AI38" s="271"/>
      <c r="AJ38" s="269"/>
      <c r="AK38" s="125"/>
      <c r="AL38" s="276"/>
      <c r="AM38" s="124"/>
      <c r="AN38" s="104"/>
      <c r="AO38" s="125"/>
      <c r="AP38" s="274"/>
      <c r="AQ38" s="271"/>
      <c r="AR38" s="269"/>
      <c r="AS38" s="125"/>
      <c r="AT38" s="276"/>
      <c r="AU38" s="124"/>
      <c r="AV38" s="104"/>
      <c r="AW38" s="125"/>
      <c r="AX38" s="274"/>
      <c r="AY38" s="276">
        <v>4</v>
      </c>
      <c r="AZ38" s="127"/>
      <c r="BA38" s="274"/>
    </row>
    <row r="39" spans="1:53" s="154" customFormat="1" ht="108.75" customHeight="1" x14ac:dyDescent="0.3">
      <c r="A39" s="241" t="s">
        <v>153</v>
      </c>
      <c r="B39" s="325" t="s">
        <v>285</v>
      </c>
      <c r="C39" s="161" t="s">
        <v>301</v>
      </c>
      <c r="D39" s="163">
        <v>5</v>
      </c>
      <c r="E39" s="136">
        <f t="shared" ref="E39:E52" si="6">D39*30</f>
        <v>150</v>
      </c>
      <c r="F39" s="136">
        <v>18</v>
      </c>
      <c r="G39" s="137">
        <v>8</v>
      </c>
      <c r="H39" s="136"/>
      <c r="I39" s="137">
        <v>10</v>
      </c>
      <c r="J39" s="136">
        <f t="shared" ref="J39:J52" si="7">E39-F39</f>
        <v>132</v>
      </c>
      <c r="K39" s="204"/>
      <c r="L39" s="205"/>
      <c r="M39" s="203"/>
      <c r="N39" s="140"/>
      <c r="O39" s="129"/>
      <c r="P39" s="205"/>
      <c r="Q39" s="134"/>
      <c r="R39" s="301"/>
      <c r="S39" s="138"/>
      <c r="T39" s="205"/>
      <c r="U39" s="134"/>
      <c r="V39" s="140"/>
      <c r="W39" s="138">
        <v>8</v>
      </c>
      <c r="X39" s="205"/>
      <c r="Y39" s="134">
        <v>10</v>
      </c>
      <c r="Z39" s="140">
        <v>5</v>
      </c>
      <c r="AA39" s="138"/>
      <c r="AB39" s="205"/>
      <c r="AC39" s="134"/>
      <c r="AD39" s="140"/>
      <c r="AE39" s="204"/>
      <c r="AF39" s="205"/>
      <c r="AG39" s="130"/>
      <c r="AH39" s="140"/>
      <c r="AI39" s="204"/>
      <c r="AJ39" s="205"/>
      <c r="AK39" s="130"/>
      <c r="AL39" s="140"/>
      <c r="AM39" s="138"/>
      <c r="AN39" s="122"/>
      <c r="AO39" s="134"/>
      <c r="AP39" s="136"/>
      <c r="AQ39" s="204"/>
      <c r="AR39" s="205"/>
      <c r="AS39" s="130"/>
      <c r="AT39" s="140"/>
      <c r="AU39" s="138"/>
      <c r="AV39" s="122"/>
      <c r="AW39" s="134"/>
      <c r="AX39" s="136"/>
      <c r="AY39" s="276">
        <v>4</v>
      </c>
      <c r="AZ39" s="139"/>
      <c r="BA39" s="136"/>
    </row>
    <row r="40" spans="1:53" s="154" customFormat="1" ht="69" customHeight="1" x14ac:dyDescent="0.3">
      <c r="A40" s="241" t="s">
        <v>154</v>
      </c>
      <c r="B40" s="323" t="s">
        <v>286</v>
      </c>
      <c r="C40" s="161" t="s">
        <v>301</v>
      </c>
      <c r="D40" s="139">
        <v>5</v>
      </c>
      <c r="E40" s="136">
        <f t="shared" si="6"/>
        <v>150</v>
      </c>
      <c r="F40" s="136">
        <v>18</v>
      </c>
      <c r="G40" s="137"/>
      <c r="H40" s="136"/>
      <c r="I40" s="137">
        <v>18</v>
      </c>
      <c r="J40" s="136">
        <f t="shared" si="7"/>
        <v>132</v>
      </c>
      <c r="K40" s="204"/>
      <c r="L40" s="205"/>
      <c r="M40" s="203"/>
      <c r="N40" s="140"/>
      <c r="O40" s="129"/>
      <c r="P40" s="205"/>
      <c r="Q40" s="134"/>
      <c r="R40" s="301"/>
      <c r="S40" s="138"/>
      <c r="T40" s="205"/>
      <c r="U40" s="134"/>
      <c r="V40" s="140"/>
      <c r="W40" s="138"/>
      <c r="X40" s="205"/>
      <c r="Y40" s="134">
        <v>18</v>
      </c>
      <c r="Z40" s="140">
        <v>5</v>
      </c>
      <c r="AA40" s="138"/>
      <c r="AB40" s="205"/>
      <c r="AC40" s="134"/>
      <c r="AD40" s="140"/>
      <c r="AE40" s="204"/>
      <c r="AF40" s="205"/>
      <c r="AG40" s="130"/>
      <c r="AH40" s="140"/>
      <c r="AI40" s="204"/>
      <c r="AJ40" s="205"/>
      <c r="AK40" s="134"/>
      <c r="AL40" s="140"/>
      <c r="AM40" s="138"/>
      <c r="AN40" s="122"/>
      <c r="AO40" s="134"/>
      <c r="AP40" s="136"/>
      <c r="AQ40" s="204"/>
      <c r="AR40" s="205"/>
      <c r="AS40" s="134"/>
      <c r="AT40" s="140"/>
      <c r="AU40" s="138"/>
      <c r="AV40" s="122"/>
      <c r="AW40" s="134"/>
      <c r="AX40" s="136"/>
      <c r="AY40" s="276">
        <v>4</v>
      </c>
      <c r="AZ40" s="139"/>
      <c r="BA40" s="136"/>
    </row>
    <row r="41" spans="1:53" s="154" customFormat="1" ht="86.25" customHeight="1" x14ac:dyDescent="0.3">
      <c r="A41" s="241" t="s">
        <v>155</v>
      </c>
      <c r="B41" s="324" t="s">
        <v>287</v>
      </c>
      <c r="C41" s="161" t="s">
        <v>288</v>
      </c>
      <c r="D41" s="139">
        <v>5</v>
      </c>
      <c r="E41" s="136">
        <f t="shared" si="6"/>
        <v>150</v>
      </c>
      <c r="F41" s="136">
        <v>18</v>
      </c>
      <c r="G41" s="137">
        <v>8</v>
      </c>
      <c r="H41" s="136">
        <v>6</v>
      </c>
      <c r="I41" s="137">
        <v>4</v>
      </c>
      <c r="J41" s="136">
        <f t="shared" si="7"/>
        <v>132</v>
      </c>
      <c r="K41" s="204"/>
      <c r="L41" s="205"/>
      <c r="M41" s="203"/>
      <c r="N41" s="140"/>
      <c r="O41" s="129"/>
      <c r="P41" s="205"/>
      <c r="Q41" s="134"/>
      <c r="R41" s="301"/>
      <c r="S41" s="138"/>
      <c r="T41" s="205"/>
      <c r="U41" s="134"/>
      <c r="V41" s="140"/>
      <c r="W41" s="138">
        <v>8</v>
      </c>
      <c r="X41" s="205">
        <v>6</v>
      </c>
      <c r="Y41" s="134">
        <v>4</v>
      </c>
      <c r="Z41" s="140">
        <v>5</v>
      </c>
      <c r="AA41" s="138"/>
      <c r="AB41" s="205"/>
      <c r="AC41" s="134"/>
      <c r="AD41" s="140"/>
      <c r="AE41" s="204"/>
      <c r="AF41" s="205"/>
      <c r="AG41" s="130"/>
      <c r="AH41" s="140"/>
      <c r="AI41" s="204"/>
      <c r="AJ41" s="205"/>
      <c r="AK41" s="134"/>
      <c r="AL41" s="140"/>
      <c r="AM41" s="138"/>
      <c r="AN41" s="122"/>
      <c r="AO41" s="134"/>
      <c r="AP41" s="136"/>
      <c r="AQ41" s="204"/>
      <c r="AR41" s="205"/>
      <c r="AS41" s="134"/>
      <c r="AT41" s="140"/>
      <c r="AU41" s="138"/>
      <c r="AV41" s="122"/>
      <c r="AW41" s="134"/>
      <c r="AX41" s="136"/>
      <c r="AY41" s="276">
        <v>4</v>
      </c>
      <c r="AZ41" s="139"/>
      <c r="BA41" s="136"/>
    </row>
    <row r="42" spans="1:53" s="154" customFormat="1" ht="51" customHeight="1" x14ac:dyDescent="0.3">
      <c r="A42" s="241" t="s">
        <v>156</v>
      </c>
      <c r="B42" s="324" t="s">
        <v>289</v>
      </c>
      <c r="C42" s="161" t="s">
        <v>275</v>
      </c>
      <c r="D42" s="139">
        <v>5</v>
      </c>
      <c r="E42" s="136">
        <f t="shared" si="6"/>
        <v>150</v>
      </c>
      <c r="F42" s="136">
        <v>18</v>
      </c>
      <c r="G42" s="137">
        <v>8</v>
      </c>
      <c r="H42" s="136">
        <v>4</v>
      </c>
      <c r="I42" s="137">
        <v>6</v>
      </c>
      <c r="J42" s="136">
        <f t="shared" si="7"/>
        <v>132</v>
      </c>
      <c r="K42" s="204"/>
      <c r="L42" s="205"/>
      <c r="M42" s="203"/>
      <c r="N42" s="140"/>
      <c r="O42" s="129"/>
      <c r="P42" s="205"/>
      <c r="Q42" s="134"/>
      <c r="R42" s="301"/>
      <c r="S42" s="138"/>
      <c r="T42" s="205"/>
      <c r="U42" s="134"/>
      <c r="V42" s="140"/>
      <c r="W42" s="138"/>
      <c r="X42" s="205"/>
      <c r="Y42" s="134"/>
      <c r="Z42" s="140"/>
      <c r="AA42" s="138">
        <v>8</v>
      </c>
      <c r="AB42" s="205">
        <v>4</v>
      </c>
      <c r="AC42" s="134">
        <v>6</v>
      </c>
      <c r="AD42" s="140">
        <v>5</v>
      </c>
      <c r="AE42" s="204"/>
      <c r="AF42" s="205"/>
      <c r="AG42" s="130"/>
      <c r="AH42" s="140"/>
      <c r="AI42" s="204"/>
      <c r="AJ42" s="205"/>
      <c r="AK42" s="134"/>
      <c r="AL42" s="140"/>
      <c r="AM42" s="138"/>
      <c r="AN42" s="122"/>
      <c r="AO42" s="134"/>
      <c r="AP42" s="136"/>
      <c r="AQ42" s="204"/>
      <c r="AR42" s="205"/>
      <c r="AS42" s="134"/>
      <c r="AT42" s="140"/>
      <c r="AU42" s="138"/>
      <c r="AV42" s="122"/>
      <c r="AW42" s="134"/>
      <c r="AX42" s="136"/>
      <c r="AY42" s="276">
        <v>5</v>
      </c>
      <c r="AZ42" s="139"/>
      <c r="BA42" s="136"/>
    </row>
    <row r="43" spans="1:53" s="154" customFormat="1" ht="51" customHeight="1" x14ac:dyDescent="0.3">
      <c r="A43" s="241" t="s">
        <v>157</v>
      </c>
      <c r="B43" s="323" t="s">
        <v>290</v>
      </c>
      <c r="C43" s="161" t="s">
        <v>291</v>
      </c>
      <c r="D43" s="139">
        <v>5</v>
      </c>
      <c r="E43" s="136">
        <f t="shared" si="6"/>
        <v>150</v>
      </c>
      <c r="F43" s="136">
        <v>18</v>
      </c>
      <c r="G43" s="137">
        <v>8</v>
      </c>
      <c r="H43" s="136">
        <v>6</v>
      </c>
      <c r="I43" s="137">
        <v>4</v>
      </c>
      <c r="J43" s="136">
        <f t="shared" si="7"/>
        <v>132</v>
      </c>
      <c r="K43" s="204"/>
      <c r="L43" s="205"/>
      <c r="M43" s="203"/>
      <c r="N43" s="140"/>
      <c r="O43" s="129"/>
      <c r="P43" s="205"/>
      <c r="Q43" s="134"/>
      <c r="R43" s="301"/>
      <c r="S43" s="138"/>
      <c r="T43" s="205"/>
      <c r="U43" s="134"/>
      <c r="V43" s="140"/>
      <c r="W43" s="138"/>
      <c r="X43" s="205"/>
      <c r="Y43" s="134"/>
      <c r="Z43" s="140"/>
      <c r="AA43" s="138">
        <v>8</v>
      </c>
      <c r="AB43" s="205">
        <v>6</v>
      </c>
      <c r="AC43" s="134">
        <v>4</v>
      </c>
      <c r="AD43" s="140">
        <v>5</v>
      </c>
      <c r="AE43" s="204"/>
      <c r="AF43" s="205"/>
      <c r="AG43" s="130"/>
      <c r="AH43" s="140"/>
      <c r="AI43" s="204"/>
      <c r="AJ43" s="205"/>
      <c r="AK43" s="134"/>
      <c r="AL43" s="140"/>
      <c r="AM43" s="138"/>
      <c r="AN43" s="122"/>
      <c r="AO43" s="134"/>
      <c r="AP43" s="136"/>
      <c r="AQ43" s="204"/>
      <c r="AR43" s="205"/>
      <c r="AS43" s="134"/>
      <c r="AT43" s="140"/>
      <c r="AU43" s="138"/>
      <c r="AV43" s="122"/>
      <c r="AW43" s="134"/>
      <c r="AX43" s="136"/>
      <c r="AY43" s="276">
        <v>5</v>
      </c>
      <c r="AZ43" s="139"/>
      <c r="BA43" s="136"/>
    </row>
    <row r="44" spans="1:53" s="154" customFormat="1" ht="51" customHeight="1" x14ac:dyDescent="0.3">
      <c r="A44" s="241" t="s">
        <v>158</v>
      </c>
      <c r="B44" s="323" t="s">
        <v>292</v>
      </c>
      <c r="C44" s="161" t="s">
        <v>284</v>
      </c>
      <c r="D44" s="139">
        <v>5</v>
      </c>
      <c r="E44" s="136">
        <f t="shared" si="6"/>
        <v>150</v>
      </c>
      <c r="F44" s="136">
        <v>18</v>
      </c>
      <c r="G44" s="137">
        <v>8</v>
      </c>
      <c r="H44" s="136"/>
      <c r="I44" s="137">
        <v>10</v>
      </c>
      <c r="J44" s="136">
        <f t="shared" si="7"/>
        <v>132</v>
      </c>
      <c r="K44" s="204"/>
      <c r="L44" s="205"/>
      <c r="M44" s="203"/>
      <c r="N44" s="140"/>
      <c r="O44" s="129"/>
      <c r="P44" s="205"/>
      <c r="Q44" s="134"/>
      <c r="R44" s="301"/>
      <c r="S44" s="138"/>
      <c r="T44" s="205"/>
      <c r="U44" s="134"/>
      <c r="V44" s="140"/>
      <c r="W44" s="138"/>
      <c r="X44" s="205"/>
      <c r="Y44" s="134"/>
      <c r="Z44" s="140"/>
      <c r="AA44" s="138"/>
      <c r="AB44" s="205"/>
      <c r="AC44" s="134"/>
      <c r="AD44" s="140"/>
      <c r="AE44" s="204">
        <v>8</v>
      </c>
      <c r="AF44" s="205"/>
      <c r="AG44" s="130">
        <v>10</v>
      </c>
      <c r="AH44" s="140">
        <v>5</v>
      </c>
      <c r="AI44" s="204"/>
      <c r="AJ44" s="205"/>
      <c r="AK44" s="134"/>
      <c r="AL44" s="140"/>
      <c r="AM44" s="138"/>
      <c r="AN44" s="122"/>
      <c r="AO44" s="134"/>
      <c r="AP44" s="136"/>
      <c r="AQ44" s="204"/>
      <c r="AR44" s="205"/>
      <c r="AS44" s="134"/>
      <c r="AT44" s="140"/>
      <c r="AU44" s="138"/>
      <c r="AV44" s="122"/>
      <c r="AW44" s="134"/>
      <c r="AX44" s="136"/>
      <c r="AY44" s="276">
        <v>6</v>
      </c>
      <c r="AZ44" s="139"/>
      <c r="BA44" s="136"/>
    </row>
    <row r="45" spans="1:53" s="154" customFormat="1" ht="51" customHeight="1" x14ac:dyDescent="0.3">
      <c r="A45" s="241" t="s">
        <v>159</v>
      </c>
      <c r="B45" s="323" t="s">
        <v>293</v>
      </c>
      <c r="C45" s="161" t="s">
        <v>294</v>
      </c>
      <c r="D45" s="139">
        <v>5</v>
      </c>
      <c r="E45" s="136">
        <f t="shared" si="6"/>
        <v>150</v>
      </c>
      <c r="F45" s="136">
        <v>18</v>
      </c>
      <c r="G45" s="137">
        <v>8</v>
      </c>
      <c r="H45" s="136"/>
      <c r="I45" s="137">
        <v>10</v>
      </c>
      <c r="J45" s="136">
        <f t="shared" si="7"/>
        <v>132</v>
      </c>
      <c r="K45" s="204"/>
      <c r="L45" s="205"/>
      <c r="M45" s="203"/>
      <c r="N45" s="140"/>
      <c r="O45" s="129"/>
      <c r="P45" s="205"/>
      <c r="Q45" s="134"/>
      <c r="R45" s="301"/>
      <c r="S45" s="138"/>
      <c r="T45" s="205"/>
      <c r="U45" s="134"/>
      <c r="V45" s="140"/>
      <c r="W45" s="138"/>
      <c r="X45" s="205"/>
      <c r="Y45" s="134"/>
      <c r="Z45" s="140"/>
      <c r="AA45" s="138"/>
      <c r="AB45" s="205"/>
      <c r="AC45" s="134"/>
      <c r="AD45" s="140"/>
      <c r="AE45" s="204">
        <v>8</v>
      </c>
      <c r="AF45" s="205"/>
      <c r="AG45" s="130">
        <v>10</v>
      </c>
      <c r="AH45" s="140">
        <v>5</v>
      </c>
      <c r="AI45" s="204"/>
      <c r="AJ45" s="205"/>
      <c r="AK45" s="134"/>
      <c r="AL45" s="140"/>
      <c r="AM45" s="138"/>
      <c r="AN45" s="122"/>
      <c r="AO45" s="134"/>
      <c r="AP45" s="136"/>
      <c r="AQ45" s="204"/>
      <c r="AR45" s="205"/>
      <c r="AS45" s="134"/>
      <c r="AT45" s="140"/>
      <c r="AU45" s="138"/>
      <c r="AV45" s="122"/>
      <c r="AW45" s="134"/>
      <c r="AX45" s="136"/>
      <c r="AY45" s="276">
        <v>6</v>
      </c>
      <c r="AZ45" s="139"/>
      <c r="BA45" s="136"/>
    </row>
    <row r="46" spans="1:53" s="154" customFormat="1" ht="51" customHeight="1" x14ac:dyDescent="0.3">
      <c r="A46" s="241" t="s">
        <v>160</v>
      </c>
      <c r="B46" s="324" t="s">
        <v>295</v>
      </c>
      <c r="C46" s="161" t="s">
        <v>291</v>
      </c>
      <c r="D46" s="163">
        <v>5</v>
      </c>
      <c r="E46" s="136">
        <f t="shared" si="6"/>
        <v>150</v>
      </c>
      <c r="F46" s="136">
        <v>18</v>
      </c>
      <c r="G46" s="137">
        <v>8</v>
      </c>
      <c r="H46" s="136"/>
      <c r="I46" s="137">
        <v>10</v>
      </c>
      <c r="J46" s="136">
        <f t="shared" si="7"/>
        <v>132</v>
      </c>
      <c r="K46" s="204"/>
      <c r="L46" s="205"/>
      <c r="M46" s="203"/>
      <c r="N46" s="140"/>
      <c r="O46" s="129"/>
      <c r="P46" s="205"/>
      <c r="Q46" s="134"/>
      <c r="R46" s="301"/>
      <c r="S46" s="138"/>
      <c r="T46" s="205"/>
      <c r="U46" s="134"/>
      <c r="V46" s="140"/>
      <c r="W46" s="138"/>
      <c r="X46" s="205"/>
      <c r="Y46" s="134"/>
      <c r="Z46" s="140"/>
      <c r="AA46" s="138"/>
      <c r="AB46" s="205"/>
      <c r="AC46" s="134"/>
      <c r="AD46" s="140"/>
      <c r="AE46" s="204">
        <v>8</v>
      </c>
      <c r="AF46" s="205"/>
      <c r="AG46" s="130">
        <v>10</v>
      </c>
      <c r="AH46" s="140">
        <v>5</v>
      </c>
      <c r="AI46" s="204"/>
      <c r="AJ46" s="205"/>
      <c r="AK46" s="134"/>
      <c r="AL46" s="140"/>
      <c r="AM46" s="138"/>
      <c r="AN46" s="122"/>
      <c r="AO46" s="134"/>
      <c r="AP46" s="136"/>
      <c r="AQ46" s="204"/>
      <c r="AR46" s="205"/>
      <c r="AS46" s="134"/>
      <c r="AT46" s="140"/>
      <c r="AU46" s="138"/>
      <c r="AV46" s="122"/>
      <c r="AW46" s="134"/>
      <c r="AX46" s="136"/>
      <c r="AY46" s="276">
        <v>6</v>
      </c>
      <c r="AZ46" s="139"/>
      <c r="BA46" s="136"/>
    </row>
    <row r="47" spans="1:53" s="154" customFormat="1" ht="83.25" customHeight="1" x14ac:dyDescent="0.3">
      <c r="A47" s="241" t="s">
        <v>161</v>
      </c>
      <c r="B47" s="324" t="s">
        <v>296</v>
      </c>
      <c r="C47" s="161" t="s">
        <v>297</v>
      </c>
      <c r="D47" s="163">
        <v>5</v>
      </c>
      <c r="E47" s="136">
        <f t="shared" si="6"/>
        <v>150</v>
      </c>
      <c r="F47" s="136">
        <v>18</v>
      </c>
      <c r="G47" s="137">
        <v>8</v>
      </c>
      <c r="H47" s="136"/>
      <c r="I47" s="137">
        <v>10</v>
      </c>
      <c r="J47" s="136">
        <f t="shared" si="7"/>
        <v>132</v>
      </c>
      <c r="K47" s="204"/>
      <c r="L47" s="205"/>
      <c r="M47" s="203"/>
      <c r="N47" s="140"/>
      <c r="O47" s="129"/>
      <c r="P47" s="205"/>
      <c r="Q47" s="134"/>
      <c r="R47" s="301"/>
      <c r="S47" s="138"/>
      <c r="T47" s="205"/>
      <c r="U47" s="134"/>
      <c r="V47" s="140"/>
      <c r="W47" s="138"/>
      <c r="X47" s="205"/>
      <c r="Y47" s="134"/>
      <c r="Z47" s="140"/>
      <c r="AA47" s="138"/>
      <c r="AB47" s="205"/>
      <c r="AC47" s="134"/>
      <c r="AD47" s="140"/>
      <c r="AE47" s="204"/>
      <c r="AF47" s="205"/>
      <c r="AG47" s="130"/>
      <c r="AH47" s="140"/>
      <c r="AI47" s="204">
        <v>8</v>
      </c>
      <c r="AJ47" s="205"/>
      <c r="AK47" s="134">
        <v>10</v>
      </c>
      <c r="AL47" s="140">
        <v>5</v>
      </c>
      <c r="AM47" s="138"/>
      <c r="AN47" s="122"/>
      <c r="AO47" s="134"/>
      <c r="AP47" s="136"/>
      <c r="AQ47" s="204"/>
      <c r="AR47" s="205"/>
      <c r="AS47" s="134"/>
      <c r="AT47" s="140"/>
      <c r="AU47" s="138"/>
      <c r="AV47" s="122"/>
      <c r="AW47" s="134"/>
      <c r="AX47" s="136"/>
      <c r="AY47" s="276">
        <v>7</v>
      </c>
      <c r="AZ47" s="139"/>
      <c r="BA47" s="136"/>
    </row>
    <row r="48" spans="1:53" s="154" customFormat="1" ht="66" customHeight="1" x14ac:dyDescent="0.3">
      <c r="A48" s="241" t="s">
        <v>162</v>
      </c>
      <c r="B48" s="324" t="s">
        <v>298</v>
      </c>
      <c r="C48" s="161" t="s">
        <v>299</v>
      </c>
      <c r="D48" s="163">
        <v>5</v>
      </c>
      <c r="E48" s="136">
        <f t="shared" si="6"/>
        <v>150</v>
      </c>
      <c r="F48" s="136">
        <v>18</v>
      </c>
      <c r="G48" s="137">
        <v>8</v>
      </c>
      <c r="H48" s="136"/>
      <c r="I48" s="137">
        <v>10</v>
      </c>
      <c r="J48" s="136">
        <f t="shared" si="7"/>
        <v>132</v>
      </c>
      <c r="K48" s="204"/>
      <c r="L48" s="205"/>
      <c r="M48" s="203"/>
      <c r="N48" s="140"/>
      <c r="O48" s="129"/>
      <c r="P48" s="205"/>
      <c r="Q48" s="134"/>
      <c r="R48" s="301"/>
      <c r="S48" s="138"/>
      <c r="T48" s="205"/>
      <c r="U48" s="134"/>
      <c r="V48" s="140"/>
      <c r="W48" s="138"/>
      <c r="X48" s="205"/>
      <c r="Y48" s="134"/>
      <c r="Z48" s="140"/>
      <c r="AA48" s="138"/>
      <c r="AB48" s="205"/>
      <c r="AC48" s="134"/>
      <c r="AD48" s="140"/>
      <c r="AE48" s="204"/>
      <c r="AF48" s="205"/>
      <c r="AG48" s="130"/>
      <c r="AH48" s="140"/>
      <c r="AI48" s="204">
        <v>8</v>
      </c>
      <c r="AJ48" s="205"/>
      <c r="AK48" s="130">
        <v>10</v>
      </c>
      <c r="AL48" s="140">
        <v>5</v>
      </c>
      <c r="AM48" s="138"/>
      <c r="AN48" s="122"/>
      <c r="AO48" s="134"/>
      <c r="AP48" s="136"/>
      <c r="AQ48" s="204"/>
      <c r="AR48" s="205"/>
      <c r="AS48" s="130"/>
      <c r="AT48" s="140"/>
      <c r="AU48" s="138"/>
      <c r="AV48" s="122"/>
      <c r="AW48" s="134"/>
      <c r="AX48" s="136"/>
      <c r="AY48" s="276">
        <v>7</v>
      </c>
      <c r="AZ48" s="139"/>
      <c r="BA48" s="136"/>
    </row>
    <row r="49" spans="1:53" s="154" customFormat="1" ht="65.25" customHeight="1" x14ac:dyDescent="0.3">
      <c r="A49" s="241" t="s">
        <v>163</v>
      </c>
      <c r="B49" s="324" t="s">
        <v>300</v>
      </c>
      <c r="C49" s="161" t="s">
        <v>301</v>
      </c>
      <c r="D49" s="163">
        <v>5</v>
      </c>
      <c r="E49" s="136">
        <f t="shared" si="6"/>
        <v>150</v>
      </c>
      <c r="F49" s="136">
        <v>18</v>
      </c>
      <c r="G49" s="137">
        <v>8</v>
      </c>
      <c r="H49" s="136">
        <v>6</v>
      </c>
      <c r="I49" s="137">
        <v>4</v>
      </c>
      <c r="J49" s="136">
        <f t="shared" si="7"/>
        <v>132</v>
      </c>
      <c r="K49" s="204"/>
      <c r="L49" s="205"/>
      <c r="M49" s="203"/>
      <c r="N49" s="140"/>
      <c r="O49" s="129"/>
      <c r="P49" s="205"/>
      <c r="Q49" s="134"/>
      <c r="R49" s="301"/>
      <c r="S49" s="138"/>
      <c r="T49" s="205"/>
      <c r="U49" s="134"/>
      <c r="V49" s="140"/>
      <c r="W49" s="138"/>
      <c r="X49" s="205"/>
      <c r="Y49" s="134"/>
      <c r="Z49" s="140"/>
      <c r="AA49" s="138"/>
      <c r="AB49" s="205"/>
      <c r="AC49" s="134"/>
      <c r="AD49" s="140"/>
      <c r="AE49" s="204"/>
      <c r="AF49" s="205"/>
      <c r="AG49" s="130"/>
      <c r="AH49" s="140"/>
      <c r="AI49" s="204">
        <v>8</v>
      </c>
      <c r="AJ49" s="205">
        <v>6</v>
      </c>
      <c r="AK49" s="134">
        <v>4</v>
      </c>
      <c r="AL49" s="140">
        <v>5</v>
      </c>
      <c r="AM49" s="138"/>
      <c r="AN49" s="122"/>
      <c r="AO49" s="134"/>
      <c r="AP49" s="136"/>
      <c r="AQ49" s="204"/>
      <c r="AR49" s="205"/>
      <c r="AS49" s="134"/>
      <c r="AT49" s="140"/>
      <c r="AU49" s="138"/>
      <c r="AV49" s="122"/>
      <c r="AW49" s="134"/>
      <c r="AX49" s="136"/>
      <c r="AY49" s="276">
        <v>7</v>
      </c>
      <c r="AZ49" s="139"/>
      <c r="BA49" s="136"/>
    </row>
    <row r="50" spans="1:53" s="154" customFormat="1" ht="63.75" customHeight="1" x14ac:dyDescent="0.3">
      <c r="A50" s="241" t="s">
        <v>164</v>
      </c>
      <c r="B50" s="325" t="s">
        <v>302</v>
      </c>
      <c r="C50" s="161" t="s">
        <v>303</v>
      </c>
      <c r="D50" s="163">
        <v>5</v>
      </c>
      <c r="E50" s="136">
        <f t="shared" si="6"/>
        <v>150</v>
      </c>
      <c r="F50" s="136">
        <v>18</v>
      </c>
      <c r="G50" s="137">
        <v>8</v>
      </c>
      <c r="H50" s="136">
        <v>6</v>
      </c>
      <c r="I50" s="137">
        <v>4</v>
      </c>
      <c r="J50" s="136">
        <f t="shared" si="7"/>
        <v>132</v>
      </c>
      <c r="K50" s="204"/>
      <c r="L50" s="205"/>
      <c r="M50" s="203"/>
      <c r="N50" s="140"/>
      <c r="O50" s="129"/>
      <c r="P50" s="205"/>
      <c r="Q50" s="134"/>
      <c r="R50" s="301"/>
      <c r="S50" s="138"/>
      <c r="T50" s="205"/>
      <c r="U50" s="134"/>
      <c r="V50" s="140"/>
      <c r="W50" s="138"/>
      <c r="X50" s="205"/>
      <c r="Y50" s="134"/>
      <c r="Z50" s="140"/>
      <c r="AA50" s="138"/>
      <c r="AB50" s="205"/>
      <c r="AC50" s="134"/>
      <c r="AD50" s="140"/>
      <c r="AE50" s="204"/>
      <c r="AF50" s="205"/>
      <c r="AG50" s="130"/>
      <c r="AH50" s="140"/>
      <c r="AI50" s="204"/>
      <c r="AJ50" s="205"/>
      <c r="AK50" s="134"/>
      <c r="AL50" s="140"/>
      <c r="AM50" s="138">
        <v>8</v>
      </c>
      <c r="AN50" s="122">
        <v>6</v>
      </c>
      <c r="AO50" s="134">
        <v>4</v>
      </c>
      <c r="AP50" s="140">
        <v>5</v>
      </c>
      <c r="AQ50" s="204"/>
      <c r="AR50" s="205"/>
      <c r="AS50" s="134"/>
      <c r="AT50" s="140"/>
      <c r="AU50" s="138"/>
      <c r="AV50" s="122"/>
      <c r="AW50" s="134"/>
      <c r="AX50" s="136"/>
      <c r="AY50" s="276">
        <v>8</v>
      </c>
      <c r="AZ50" s="139"/>
      <c r="BA50" s="136"/>
    </row>
    <row r="51" spans="1:53" s="154" customFormat="1" ht="67.5" customHeight="1" x14ac:dyDescent="0.3">
      <c r="A51" s="241" t="s">
        <v>165</v>
      </c>
      <c r="B51" s="324" t="s">
        <v>304</v>
      </c>
      <c r="C51" s="161" t="s">
        <v>297</v>
      </c>
      <c r="D51" s="163">
        <v>5</v>
      </c>
      <c r="E51" s="136">
        <f t="shared" si="6"/>
        <v>150</v>
      </c>
      <c r="F51" s="136">
        <v>18</v>
      </c>
      <c r="G51" s="137">
        <v>8</v>
      </c>
      <c r="H51" s="136"/>
      <c r="I51" s="137">
        <v>10</v>
      </c>
      <c r="J51" s="136">
        <f t="shared" si="7"/>
        <v>132</v>
      </c>
      <c r="K51" s="204"/>
      <c r="L51" s="205"/>
      <c r="M51" s="203"/>
      <c r="N51" s="140"/>
      <c r="O51" s="129"/>
      <c r="P51" s="205"/>
      <c r="Q51" s="134"/>
      <c r="R51" s="301"/>
      <c r="S51" s="138"/>
      <c r="T51" s="205"/>
      <c r="U51" s="134"/>
      <c r="V51" s="140"/>
      <c r="W51" s="138"/>
      <c r="X51" s="205"/>
      <c r="Y51" s="134"/>
      <c r="Z51" s="140"/>
      <c r="AA51" s="138"/>
      <c r="AB51" s="205"/>
      <c r="AC51" s="134"/>
      <c r="AD51" s="140"/>
      <c r="AE51" s="204"/>
      <c r="AF51" s="205"/>
      <c r="AG51" s="130"/>
      <c r="AH51" s="140"/>
      <c r="AI51" s="204"/>
      <c r="AJ51" s="205"/>
      <c r="AK51" s="134"/>
      <c r="AL51" s="140"/>
      <c r="AM51" s="138">
        <v>8</v>
      </c>
      <c r="AN51" s="122"/>
      <c r="AO51" s="134">
        <v>10</v>
      </c>
      <c r="AP51" s="140">
        <v>5</v>
      </c>
      <c r="AQ51" s="204"/>
      <c r="AR51" s="205"/>
      <c r="AS51" s="134"/>
      <c r="AT51" s="140"/>
      <c r="AU51" s="138"/>
      <c r="AV51" s="122"/>
      <c r="AW51" s="134"/>
      <c r="AX51" s="136"/>
      <c r="AY51" s="276">
        <v>8</v>
      </c>
      <c r="AZ51" s="139"/>
      <c r="BA51" s="136"/>
    </row>
    <row r="52" spans="1:53" s="154" customFormat="1" ht="56.25" customHeight="1" thickBot="1" x14ac:dyDescent="0.35">
      <c r="A52" s="241" t="s">
        <v>166</v>
      </c>
      <c r="B52" s="324" t="s">
        <v>305</v>
      </c>
      <c r="C52" s="161" t="s">
        <v>301</v>
      </c>
      <c r="D52" s="163">
        <v>5</v>
      </c>
      <c r="E52" s="136">
        <f t="shared" si="6"/>
        <v>150</v>
      </c>
      <c r="F52" s="136">
        <v>18</v>
      </c>
      <c r="G52" s="137">
        <v>8</v>
      </c>
      <c r="H52" s="136"/>
      <c r="I52" s="137">
        <v>10</v>
      </c>
      <c r="J52" s="136">
        <f t="shared" si="7"/>
        <v>132</v>
      </c>
      <c r="K52" s="204"/>
      <c r="L52" s="205"/>
      <c r="M52" s="203"/>
      <c r="N52" s="140"/>
      <c r="O52" s="129"/>
      <c r="P52" s="205"/>
      <c r="Q52" s="134"/>
      <c r="R52" s="301"/>
      <c r="S52" s="138"/>
      <c r="T52" s="205"/>
      <c r="U52" s="134"/>
      <c r="V52" s="140"/>
      <c r="W52" s="138"/>
      <c r="X52" s="205"/>
      <c r="Y52" s="134"/>
      <c r="Z52" s="140"/>
      <c r="AA52" s="138"/>
      <c r="AB52" s="205"/>
      <c r="AC52" s="134"/>
      <c r="AD52" s="140"/>
      <c r="AE52" s="204"/>
      <c r="AF52" s="205"/>
      <c r="AG52" s="130"/>
      <c r="AH52" s="140"/>
      <c r="AI52" s="204"/>
      <c r="AJ52" s="205"/>
      <c r="AK52" s="134"/>
      <c r="AL52" s="140"/>
      <c r="AM52" s="138">
        <v>8</v>
      </c>
      <c r="AN52" s="122"/>
      <c r="AO52" s="134">
        <v>10</v>
      </c>
      <c r="AP52" s="140">
        <v>5</v>
      </c>
      <c r="AQ52" s="204"/>
      <c r="AR52" s="205"/>
      <c r="AS52" s="134"/>
      <c r="AT52" s="140"/>
      <c r="AU52" s="138"/>
      <c r="AV52" s="122"/>
      <c r="AW52" s="134"/>
      <c r="AX52" s="136"/>
      <c r="AY52" s="140">
        <v>8</v>
      </c>
      <c r="AZ52" s="139"/>
      <c r="BA52" s="136"/>
    </row>
    <row r="53" spans="1:53" s="154" customFormat="1" ht="23.25" customHeight="1" thickBot="1" x14ac:dyDescent="0.35">
      <c r="A53" s="326"/>
      <c r="B53" s="312" t="s">
        <v>178</v>
      </c>
      <c r="C53" s="151"/>
      <c r="D53" s="153">
        <f>SUM(D54:D69)</f>
        <v>40</v>
      </c>
      <c r="E53" s="106">
        <f>SUM(E54:E65)</f>
        <v>900</v>
      </c>
      <c r="F53" s="106"/>
      <c r="G53" s="228"/>
      <c r="H53" s="106"/>
      <c r="I53" s="228"/>
      <c r="J53" s="106"/>
      <c r="K53" s="378">
        <f>SUM(K54:M65)</f>
        <v>0</v>
      </c>
      <c r="L53" s="379"/>
      <c r="M53" s="380"/>
      <c r="N53" s="152">
        <f>SUM(N54:N65)</f>
        <v>0</v>
      </c>
      <c r="O53" s="378">
        <f>SUM(O54:Q65)</f>
        <v>0</v>
      </c>
      <c r="P53" s="379"/>
      <c r="Q53" s="380"/>
      <c r="R53" s="293">
        <f>SUM(R54:R65)</f>
        <v>0</v>
      </c>
      <c r="S53" s="381">
        <f>SUM(S54:U65)</f>
        <v>0</v>
      </c>
      <c r="T53" s="382"/>
      <c r="U53" s="383"/>
      <c r="V53" s="152">
        <f>SUM(V54:V65)</f>
        <v>0</v>
      </c>
      <c r="W53" s="381">
        <f>SUM(W54:Y65)</f>
        <v>0</v>
      </c>
      <c r="X53" s="382"/>
      <c r="Y53" s="383"/>
      <c r="Z53" s="152">
        <f>SUM(Z54:Z65)</f>
        <v>0</v>
      </c>
      <c r="AA53" s="381">
        <f>SUM(AA54:AC65)</f>
        <v>18</v>
      </c>
      <c r="AB53" s="382"/>
      <c r="AC53" s="383"/>
      <c r="AD53" s="152">
        <f>SUM(AD54:AD65)</f>
        <v>5</v>
      </c>
      <c r="AE53" s="378">
        <f>SUM(AE54:AG65)</f>
        <v>18</v>
      </c>
      <c r="AF53" s="379"/>
      <c r="AG53" s="380"/>
      <c r="AH53" s="152">
        <f>SUM(AH54:AH65)</f>
        <v>5</v>
      </c>
      <c r="AI53" s="378">
        <f>SUM(AI54:AK65)</f>
        <v>36</v>
      </c>
      <c r="AJ53" s="379"/>
      <c r="AK53" s="380"/>
      <c r="AL53" s="152">
        <f>SUM(AL54:AL65)</f>
        <v>10</v>
      </c>
      <c r="AM53" s="381">
        <f>SUM(AM54:AO65)</f>
        <v>36</v>
      </c>
      <c r="AN53" s="382"/>
      <c r="AO53" s="383"/>
      <c r="AP53" s="106">
        <f>SUM(AP54:AP65)</f>
        <v>10</v>
      </c>
      <c r="AQ53" s="378">
        <f>SUM(AQ54:AS65)</f>
        <v>0</v>
      </c>
      <c r="AR53" s="379"/>
      <c r="AS53" s="380"/>
      <c r="AT53" s="152">
        <f>SUM(AT54:AT69)</f>
        <v>10</v>
      </c>
      <c r="AU53" s="381">
        <f>SUM(AU54:AW65)</f>
        <v>0</v>
      </c>
      <c r="AV53" s="382"/>
      <c r="AW53" s="383"/>
      <c r="AX53" s="106">
        <f>SUM(AX54:AX65)</f>
        <v>0</v>
      </c>
      <c r="AY53" s="152"/>
      <c r="AZ53" s="153"/>
      <c r="BA53" s="106"/>
    </row>
    <row r="54" spans="1:53" s="154" customFormat="1" ht="63.75" customHeight="1" x14ac:dyDescent="0.3">
      <c r="A54" s="242" t="s">
        <v>134</v>
      </c>
      <c r="B54" s="212" t="s">
        <v>363</v>
      </c>
      <c r="C54" s="465" t="s">
        <v>301</v>
      </c>
      <c r="D54" s="469">
        <v>5</v>
      </c>
      <c r="E54" s="467">
        <f>D54*30</f>
        <v>150</v>
      </c>
      <c r="F54" s="467">
        <v>18</v>
      </c>
      <c r="G54" s="501">
        <v>2</v>
      </c>
      <c r="H54" s="467"/>
      <c r="I54" s="501">
        <v>16</v>
      </c>
      <c r="J54" s="467">
        <f>E54-F54</f>
        <v>132</v>
      </c>
      <c r="K54" s="473"/>
      <c r="L54" s="475"/>
      <c r="M54" s="471"/>
      <c r="N54" s="483"/>
      <c r="O54" s="473"/>
      <c r="P54" s="475"/>
      <c r="Q54" s="471"/>
      <c r="R54" s="492"/>
      <c r="S54" s="506"/>
      <c r="T54" s="503"/>
      <c r="U54" s="504"/>
      <c r="V54" s="551"/>
      <c r="W54" s="506"/>
      <c r="X54" s="503"/>
      <c r="Y54" s="504"/>
      <c r="Z54" s="552"/>
      <c r="AA54" s="502">
        <v>2</v>
      </c>
      <c r="AB54" s="503"/>
      <c r="AC54" s="554">
        <v>16</v>
      </c>
      <c r="AD54" s="505">
        <v>5</v>
      </c>
      <c r="AE54" s="502"/>
      <c r="AF54" s="503"/>
      <c r="AG54" s="554"/>
      <c r="AH54" s="505"/>
      <c r="AI54" s="502"/>
      <c r="AJ54" s="503"/>
      <c r="AK54" s="504"/>
      <c r="AL54" s="505"/>
      <c r="AM54" s="506"/>
      <c r="AN54" s="507"/>
      <c r="AO54" s="504"/>
      <c r="AP54" s="555"/>
      <c r="AQ54" s="502"/>
      <c r="AR54" s="503"/>
      <c r="AS54" s="504"/>
      <c r="AT54" s="505"/>
      <c r="AU54" s="506"/>
      <c r="AV54" s="507"/>
      <c r="AW54" s="504"/>
      <c r="AX54" s="555"/>
      <c r="AY54" s="505">
        <v>5</v>
      </c>
      <c r="AZ54" s="505"/>
      <c r="BA54" s="555"/>
    </row>
    <row r="55" spans="1:53" s="154" customFormat="1" ht="65.25" customHeight="1" x14ac:dyDescent="0.3">
      <c r="A55" s="241" t="s">
        <v>145</v>
      </c>
      <c r="B55" s="327" t="s">
        <v>364</v>
      </c>
      <c r="C55" s="466"/>
      <c r="D55" s="487"/>
      <c r="E55" s="486"/>
      <c r="F55" s="486"/>
      <c r="G55" s="543"/>
      <c r="H55" s="486"/>
      <c r="I55" s="543"/>
      <c r="J55" s="486"/>
      <c r="K55" s="495"/>
      <c r="L55" s="496"/>
      <c r="M55" s="485"/>
      <c r="N55" s="499"/>
      <c r="O55" s="495"/>
      <c r="P55" s="496"/>
      <c r="Q55" s="485"/>
      <c r="R55" s="500"/>
      <c r="S55" s="497"/>
      <c r="T55" s="496"/>
      <c r="U55" s="485"/>
      <c r="V55" s="499"/>
      <c r="W55" s="497"/>
      <c r="X55" s="496"/>
      <c r="Y55" s="485"/>
      <c r="Z55" s="553"/>
      <c r="AA55" s="495"/>
      <c r="AB55" s="496"/>
      <c r="AC55" s="498"/>
      <c r="AD55" s="487"/>
      <c r="AE55" s="495"/>
      <c r="AF55" s="496"/>
      <c r="AG55" s="498"/>
      <c r="AH55" s="487"/>
      <c r="AI55" s="495"/>
      <c r="AJ55" s="496"/>
      <c r="AK55" s="485"/>
      <c r="AL55" s="487"/>
      <c r="AM55" s="497"/>
      <c r="AN55" s="494"/>
      <c r="AO55" s="485"/>
      <c r="AP55" s="486"/>
      <c r="AQ55" s="495"/>
      <c r="AR55" s="496"/>
      <c r="AS55" s="485"/>
      <c r="AT55" s="487"/>
      <c r="AU55" s="497"/>
      <c r="AV55" s="494"/>
      <c r="AW55" s="485"/>
      <c r="AX55" s="486"/>
      <c r="AY55" s="487"/>
      <c r="AZ55" s="487"/>
      <c r="BA55" s="486"/>
    </row>
    <row r="56" spans="1:53" s="154" customFormat="1" ht="66.75" customHeight="1" x14ac:dyDescent="0.3">
      <c r="A56" s="241" t="s">
        <v>146</v>
      </c>
      <c r="B56" s="327" t="s">
        <v>365</v>
      </c>
      <c r="C56" s="463" t="s">
        <v>301</v>
      </c>
      <c r="D56" s="488">
        <v>5</v>
      </c>
      <c r="E56" s="489">
        <f t="shared" ref="E56" si="8">D56*30</f>
        <v>150</v>
      </c>
      <c r="F56" s="489">
        <v>18</v>
      </c>
      <c r="G56" s="490">
        <v>8</v>
      </c>
      <c r="H56" s="489"/>
      <c r="I56" s="490">
        <v>10</v>
      </c>
      <c r="J56" s="489">
        <f t="shared" ref="J56" si="9">E56-F56</f>
        <v>132</v>
      </c>
      <c r="K56" s="473"/>
      <c r="L56" s="475"/>
      <c r="M56" s="471"/>
      <c r="N56" s="483"/>
      <c r="O56" s="473"/>
      <c r="P56" s="475"/>
      <c r="Q56" s="471"/>
      <c r="R56" s="492"/>
      <c r="S56" s="477"/>
      <c r="T56" s="475"/>
      <c r="U56" s="471"/>
      <c r="V56" s="483"/>
      <c r="W56" s="477"/>
      <c r="X56" s="475"/>
      <c r="Y56" s="471"/>
      <c r="Z56" s="483"/>
      <c r="AA56" s="477"/>
      <c r="AB56" s="475"/>
      <c r="AC56" s="471"/>
      <c r="AD56" s="469"/>
      <c r="AE56" s="473">
        <v>8</v>
      </c>
      <c r="AF56" s="475"/>
      <c r="AG56" s="481">
        <v>10</v>
      </c>
      <c r="AH56" s="469">
        <v>5</v>
      </c>
      <c r="AI56" s="473"/>
      <c r="AJ56" s="475"/>
      <c r="AK56" s="471"/>
      <c r="AL56" s="469"/>
      <c r="AM56" s="477"/>
      <c r="AN56" s="479"/>
      <c r="AO56" s="471"/>
      <c r="AP56" s="467"/>
      <c r="AQ56" s="473"/>
      <c r="AR56" s="475"/>
      <c r="AS56" s="471"/>
      <c r="AT56" s="469"/>
      <c r="AU56" s="477"/>
      <c r="AV56" s="479"/>
      <c r="AW56" s="471"/>
      <c r="AX56" s="467"/>
      <c r="AY56" s="469">
        <v>6</v>
      </c>
      <c r="AZ56" s="469"/>
      <c r="BA56" s="467">
        <v>6</v>
      </c>
    </row>
    <row r="57" spans="1:53" s="154" customFormat="1" ht="63.75" customHeight="1" x14ac:dyDescent="0.3">
      <c r="A57" s="241" t="s">
        <v>147</v>
      </c>
      <c r="B57" s="327" t="s">
        <v>366</v>
      </c>
      <c r="C57" s="466"/>
      <c r="D57" s="487"/>
      <c r="E57" s="486"/>
      <c r="F57" s="486"/>
      <c r="G57" s="543"/>
      <c r="H57" s="486"/>
      <c r="I57" s="543"/>
      <c r="J57" s="486"/>
      <c r="K57" s="495"/>
      <c r="L57" s="496"/>
      <c r="M57" s="485"/>
      <c r="N57" s="499"/>
      <c r="O57" s="495"/>
      <c r="P57" s="496"/>
      <c r="Q57" s="485"/>
      <c r="R57" s="500"/>
      <c r="S57" s="497"/>
      <c r="T57" s="496"/>
      <c r="U57" s="485"/>
      <c r="V57" s="499"/>
      <c r="W57" s="497"/>
      <c r="X57" s="496"/>
      <c r="Y57" s="485"/>
      <c r="Z57" s="499"/>
      <c r="AA57" s="497"/>
      <c r="AB57" s="496"/>
      <c r="AC57" s="485"/>
      <c r="AD57" s="487"/>
      <c r="AE57" s="495"/>
      <c r="AF57" s="496"/>
      <c r="AG57" s="498"/>
      <c r="AH57" s="487"/>
      <c r="AI57" s="495"/>
      <c r="AJ57" s="496"/>
      <c r="AK57" s="485"/>
      <c r="AL57" s="487"/>
      <c r="AM57" s="497"/>
      <c r="AN57" s="494"/>
      <c r="AO57" s="485"/>
      <c r="AP57" s="486"/>
      <c r="AQ57" s="495"/>
      <c r="AR57" s="496"/>
      <c r="AS57" s="485"/>
      <c r="AT57" s="487"/>
      <c r="AU57" s="497"/>
      <c r="AV57" s="494"/>
      <c r="AW57" s="485"/>
      <c r="AX57" s="486"/>
      <c r="AY57" s="487"/>
      <c r="AZ57" s="487"/>
      <c r="BA57" s="486"/>
    </row>
    <row r="58" spans="1:53" s="154" customFormat="1" ht="86.25" customHeight="1" x14ac:dyDescent="0.3">
      <c r="A58" s="241" t="s">
        <v>148</v>
      </c>
      <c r="B58" s="327" t="s">
        <v>367</v>
      </c>
      <c r="C58" s="463" t="s">
        <v>301</v>
      </c>
      <c r="D58" s="488">
        <v>5</v>
      </c>
      <c r="E58" s="489">
        <f t="shared" ref="E58" si="10">D58*30</f>
        <v>150</v>
      </c>
      <c r="F58" s="489">
        <v>18</v>
      </c>
      <c r="G58" s="490">
        <v>8</v>
      </c>
      <c r="H58" s="489">
        <v>4</v>
      </c>
      <c r="I58" s="490">
        <v>6</v>
      </c>
      <c r="J58" s="489">
        <f t="shared" ref="J58" si="11">E58-F58</f>
        <v>132</v>
      </c>
      <c r="K58" s="473"/>
      <c r="L58" s="475"/>
      <c r="M58" s="471"/>
      <c r="N58" s="483"/>
      <c r="O58" s="473"/>
      <c r="P58" s="475"/>
      <c r="Q58" s="471"/>
      <c r="R58" s="492"/>
      <c r="S58" s="477"/>
      <c r="T58" s="475"/>
      <c r="U58" s="471"/>
      <c r="V58" s="483"/>
      <c r="W58" s="477"/>
      <c r="X58" s="475"/>
      <c r="Y58" s="471"/>
      <c r="Z58" s="483"/>
      <c r="AA58" s="477"/>
      <c r="AB58" s="475"/>
      <c r="AC58" s="471"/>
      <c r="AD58" s="469"/>
      <c r="AE58" s="473"/>
      <c r="AF58" s="475"/>
      <c r="AG58" s="481"/>
      <c r="AH58" s="469"/>
      <c r="AI58" s="473">
        <v>8</v>
      </c>
      <c r="AJ58" s="475">
        <v>4</v>
      </c>
      <c r="AK58" s="471">
        <v>6</v>
      </c>
      <c r="AL58" s="469">
        <v>5</v>
      </c>
      <c r="AM58" s="477"/>
      <c r="AN58" s="479"/>
      <c r="AO58" s="471"/>
      <c r="AP58" s="467"/>
      <c r="AQ58" s="473"/>
      <c r="AR58" s="475"/>
      <c r="AS58" s="471"/>
      <c r="AT58" s="469"/>
      <c r="AU58" s="477"/>
      <c r="AV58" s="479"/>
      <c r="AW58" s="471"/>
      <c r="AX58" s="467"/>
      <c r="AY58" s="469">
        <v>7</v>
      </c>
      <c r="AZ58" s="469"/>
      <c r="BA58" s="467">
        <v>7</v>
      </c>
    </row>
    <row r="59" spans="1:53" s="154" customFormat="1" ht="75.75" customHeight="1" x14ac:dyDescent="0.3">
      <c r="A59" s="241" t="s">
        <v>149</v>
      </c>
      <c r="B59" s="327" t="s">
        <v>368</v>
      </c>
      <c r="C59" s="466"/>
      <c r="D59" s="487"/>
      <c r="E59" s="486"/>
      <c r="F59" s="486"/>
      <c r="G59" s="543"/>
      <c r="H59" s="486"/>
      <c r="I59" s="543"/>
      <c r="J59" s="486"/>
      <c r="K59" s="495"/>
      <c r="L59" s="496"/>
      <c r="M59" s="485"/>
      <c r="N59" s="499"/>
      <c r="O59" s="495"/>
      <c r="P59" s="496"/>
      <c r="Q59" s="485"/>
      <c r="R59" s="500"/>
      <c r="S59" s="497"/>
      <c r="T59" s="496"/>
      <c r="U59" s="485"/>
      <c r="V59" s="499"/>
      <c r="W59" s="497"/>
      <c r="X59" s="496"/>
      <c r="Y59" s="485"/>
      <c r="Z59" s="499"/>
      <c r="AA59" s="497"/>
      <c r="AB59" s="496"/>
      <c r="AC59" s="485"/>
      <c r="AD59" s="487"/>
      <c r="AE59" s="495"/>
      <c r="AF59" s="496"/>
      <c r="AG59" s="498"/>
      <c r="AH59" s="487"/>
      <c r="AI59" s="495"/>
      <c r="AJ59" s="496"/>
      <c r="AK59" s="485"/>
      <c r="AL59" s="487"/>
      <c r="AM59" s="497"/>
      <c r="AN59" s="494"/>
      <c r="AO59" s="485"/>
      <c r="AP59" s="486"/>
      <c r="AQ59" s="495"/>
      <c r="AR59" s="496"/>
      <c r="AS59" s="485"/>
      <c r="AT59" s="487"/>
      <c r="AU59" s="497"/>
      <c r="AV59" s="494"/>
      <c r="AW59" s="485"/>
      <c r="AX59" s="486"/>
      <c r="AY59" s="487"/>
      <c r="AZ59" s="487"/>
      <c r="BA59" s="486"/>
    </row>
    <row r="60" spans="1:53" s="154" customFormat="1" ht="60.75" customHeight="1" x14ac:dyDescent="0.3">
      <c r="A60" s="241" t="s">
        <v>150</v>
      </c>
      <c r="B60" s="327" t="s">
        <v>375</v>
      </c>
      <c r="C60" s="463" t="s">
        <v>301</v>
      </c>
      <c r="D60" s="488">
        <v>5</v>
      </c>
      <c r="E60" s="489">
        <f t="shared" ref="E60" si="12">D60*30</f>
        <v>150</v>
      </c>
      <c r="F60" s="489">
        <v>18</v>
      </c>
      <c r="G60" s="490">
        <v>2</v>
      </c>
      <c r="H60" s="489"/>
      <c r="I60" s="490">
        <v>16</v>
      </c>
      <c r="J60" s="489">
        <f t="shared" ref="J60" si="13">E60-F60</f>
        <v>132</v>
      </c>
      <c r="K60" s="473"/>
      <c r="L60" s="475"/>
      <c r="M60" s="471"/>
      <c r="N60" s="483"/>
      <c r="O60" s="473"/>
      <c r="P60" s="475"/>
      <c r="Q60" s="471"/>
      <c r="R60" s="492"/>
      <c r="S60" s="477"/>
      <c r="T60" s="475"/>
      <c r="U60" s="471"/>
      <c r="V60" s="483"/>
      <c r="W60" s="477"/>
      <c r="X60" s="475"/>
      <c r="Y60" s="471"/>
      <c r="Z60" s="483"/>
      <c r="AA60" s="477"/>
      <c r="AB60" s="475"/>
      <c r="AC60" s="471"/>
      <c r="AD60" s="469"/>
      <c r="AE60" s="473"/>
      <c r="AF60" s="475"/>
      <c r="AG60" s="481"/>
      <c r="AH60" s="469"/>
      <c r="AI60" s="473">
        <v>2</v>
      </c>
      <c r="AJ60" s="475"/>
      <c r="AK60" s="471">
        <v>16</v>
      </c>
      <c r="AL60" s="469">
        <v>5</v>
      </c>
      <c r="AM60" s="477"/>
      <c r="AN60" s="479"/>
      <c r="AO60" s="471"/>
      <c r="AP60" s="467"/>
      <c r="AQ60" s="473"/>
      <c r="AR60" s="475"/>
      <c r="AS60" s="471"/>
      <c r="AT60" s="469"/>
      <c r="AU60" s="477"/>
      <c r="AV60" s="479"/>
      <c r="AW60" s="471"/>
      <c r="AX60" s="467"/>
      <c r="AY60" s="469">
        <v>7</v>
      </c>
      <c r="AZ60" s="469"/>
      <c r="BA60" s="467">
        <v>7</v>
      </c>
    </row>
    <row r="61" spans="1:53" s="154" customFormat="1" ht="63" customHeight="1" x14ac:dyDescent="0.3">
      <c r="A61" s="241" t="s">
        <v>151</v>
      </c>
      <c r="B61" s="328" t="s">
        <v>376</v>
      </c>
      <c r="C61" s="466"/>
      <c r="D61" s="469"/>
      <c r="E61" s="467"/>
      <c r="F61" s="467"/>
      <c r="G61" s="501"/>
      <c r="H61" s="467"/>
      <c r="I61" s="501"/>
      <c r="J61" s="467"/>
      <c r="K61" s="495"/>
      <c r="L61" s="496"/>
      <c r="M61" s="485"/>
      <c r="N61" s="499"/>
      <c r="O61" s="495"/>
      <c r="P61" s="496"/>
      <c r="Q61" s="485"/>
      <c r="R61" s="500"/>
      <c r="S61" s="497"/>
      <c r="T61" s="496"/>
      <c r="U61" s="485"/>
      <c r="V61" s="499"/>
      <c r="W61" s="497"/>
      <c r="X61" s="496"/>
      <c r="Y61" s="485"/>
      <c r="Z61" s="499"/>
      <c r="AA61" s="497"/>
      <c r="AB61" s="496"/>
      <c r="AC61" s="485"/>
      <c r="AD61" s="487"/>
      <c r="AE61" s="495"/>
      <c r="AF61" s="496"/>
      <c r="AG61" s="498"/>
      <c r="AH61" s="487"/>
      <c r="AI61" s="495"/>
      <c r="AJ61" s="496"/>
      <c r="AK61" s="485"/>
      <c r="AL61" s="487"/>
      <c r="AM61" s="497"/>
      <c r="AN61" s="494"/>
      <c r="AO61" s="485"/>
      <c r="AP61" s="486"/>
      <c r="AQ61" s="495"/>
      <c r="AR61" s="496"/>
      <c r="AS61" s="485"/>
      <c r="AT61" s="487"/>
      <c r="AU61" s="497"/>
      <c r="AV61" s="494"/>
      <c r="AW61" s="485"/>
      <c r="AX61" s="486"/>
      <c r="AY61" s="487"/>
      <c r="AZ61" s="487"/>
      <c r="BA61" s="486"/>
    </row>
    <row r="62" spans="1:53" s="154" customFormat="1" ht="72.75" customHeight="1" x14ac:dyDescent="0.3">
      <c r="A62" s="241" t="s">
        <v>202</v>
      </c>
      <c r="B62" s="327" t="s">
        <v>369</v>
      </c>
      <c r="C62" s="463" t="s">
        <v>301</v>
      </c>
      <c r="D62" s="488">
        <v>5</v>
      </c>
      <c r="E62" s="489">
        <f t="shared" ref="E62" si="14">D62*30</f>
        <v>150</v>
      </c>
      <c r="F62" s="489">
        <v>18</v>
      </c>
      <c r="G62" s="490">
        <v>8</v>
      </c>
      <c r="H62" s="489"/>
      <c r="I62" s="490">
        <v>10</v>
      </c>
      <c r="J62" s="489">
        <f t="shared" ref="J62" si="15">E62-F62</f>
        <v>132</v>
      </c>
      <c r="K62" s="473"/>
      <c r="L62" s="475"/>
      <c r="M62" s="471"/>
      <c r="N62" s="483"/>
      <c r="O62" s="473"/>
      <c r="P62" s="475"/>
      <c r="Q62" s="471"/>
      <c r="R62" s="492"/>
      <c r="S62" s="477"/>
      <c r="T62" s="475"/>
      <c r="U62" s="471"/>
      <c r="V62" s="483"/>
      <c r="W62" s="477"/>
      <c r="X62" s="475"/>
      <c r="Y62" s="471"/>
      <c r="Z62" s="483"/>
      <c r="AA62" s="477"/>
      <c r="AB62" s="475"/>
      <c r="AC62" s="471"/>
      <c r="AD62" s="469"/>
      <c r="AE62" s="473"/>
      <c r="AF62" s="475"/>
      <c r="AG62" s="481"/>
      <c r="AH62" s="469"/>
      <c r="AI62" s="473"/>
      <c r="AJ62" s="475"/>
      <c r="AK62" s="471"/>
      <c r="AL62" s="469"/>
      <c r="AM62" s="477">
        <v>8</v>
      </c>
      <c r="AN62" s="479"/>
      <c r="AO62" s="471">
        <v>10</v>
      </c>
      <c r="AP62" s="469">
        <v>5</v>
      </c>
      <c r="AQ62" s="473"/>
      <c r="AR62" s="475"/>
      <c r="AS62" s="471"/>
      <c r="AT62" s="469"/>
      <c r="AU62" s="477"/>
      <c r="AV62" s="479"/>
      <c r="AW62" s="471"/>
      <c r="AX62" s="467"/>
      <c r="AY62" s="469">
        <v>8</v>
      </c>
      <c r="AZ62" s="469"/>
      <c r="BA62" s="467"/>
    </row>
    <row r="63" spans="1:53" s="154" customFormat="1" ht="53.25" customHeight="1" x14ac:dyDescent="0.3">
      <c r="A63" s="241" t="s">
        <v>203</v>
      </c>
      <c r="B63" s="328" t="s">
        <v>370</v>
      </c>
      <c r="C63" s="466"/>
      <c r="D63" s="469"/>
      <c r="E63" s="467"/>
      <c r="F63" s="467"/>
      <c r="G63" s="501"/>
      <c r="H63" s="467"/>
      <c r="I63" s="501"/>
      <c r="J63" s="467"/>
      <c r="K63" s="495"/>
      <c r="L63" s="496"/>
      <c r="M63" s="485"/>
      <c r="N63" s="499"/>
      <c r="O63" s="495"/>
      <c r="P63" s="496"/>
      <c r="Q63" s="485"/>
      <c r="R63" s="500"/>
      <c r="S63" s="497"/>
      <c r="T63" s="496"/>
      <c r="U63" s="485"/>
      <c r="V63" s="499"/>
      <c r="W63" s="497"/>
      <c r="X63" s="496"/>
      <c r="Y63" s="485"/>
      <c r="Z63" s="499"/>
      <c r="AA63" s="497"/>
      <c r="AB63" s="496"/>
      <c r="AC63" s="485"/>
      <c r="AD63" s="487"/>
      <c r="AE63" s="495"/>
      <c r="AF63" s="496"/>
      <c r="AG63" s="498"/>
      <c r="AH63" s="487"/>
      <c r="AI63" s="495"/>
      <c r="AJ63" s="496"/>
      <c r="AK63" s="485"/>
      <c r="AL63" s="487"/>
      <c r="AM63" s="497"/>
      <c r="AN63" s="494"/>
      <c r="AO63" s="485"/>
      <c r="AP63" s="487"/>
      <c r="AQ63" s="495"/>
      <c r="AR63" s="496"/>
      <c r="AS63" s="485"/>
      <c r="AT63" s="487"/>
      <c r="AU63" s="497"/>
      <c r="AV63" s="494"/>
      <c r="AW63" s="485"/>
      <c r="AX63" s="486"/>
      <c r="AY63" s="487"/>
      <c r="AZ63" s="487"/>
      <c r="BA63" s="486"/>
    </row>
    <row r="64" spans="1:53" s="154" customFormat="1" ht="50.25" customHeight="1" x14ac:dyDescent="0.3">
      <c r="A64" s="241" t="s">
        <v>210</v>
      </c>
      <c r="B64" s="327" t="s">
        <v>371</v>
      </c>
      <c r="C64" s="463" t="s">
        <v>301</v>
      </c>
      <c r="D64" s="488">
        <v>5</v>
      </c>
      <c r="E64" s="489">
        <f t="shared" ref="E64" si="16">D64*30</f>
        <v>150</v>
      </c>
      <c r="F64" s="489">
        <v>18</v>
      </c>
      <c r="G64" s="490">
        <v>8</v>
      </c>
      <c r="H64" s="489">
        <v>4</v>
      </c>
      <c r="I64" s="490">
        <v>6</v>
      </c>
      <c r="J64" s="489">
        <f t="shared" ref="J64" si="17">E64-F64</f>
        <v>132</v>
      </c>
      <c r="K64" s="473"/>
      <c r="L64" s="475"/>
      <c r="M64" s="471"/>
      <c r="N64" s="483"/>
      <c r="O64" s="473"/>
      <c r="P64" s="475"/>
      <c r="Q64" s="471"/>
      <c r="R64" s="492"/>
      <c r="S64" s="477"/>
      <c r="T64" s="475"/>
      <c r="U64" s="471"/>
      <c r="V64" s="483"/>
      <c r="W64" s="477"/>
      <c r="X64" s="475"/>
      <c r="Y64" s="471"/>
      <c r="Z64" s="483"/>
      <c r="AA64" s="477"/>
      <c r="AB64" s="475"/>
      <c r="AC64" s="471"/>
      <c r="AD64" s="469"/>
      <c r="AE64" s="473"/>
      <c r="AF64" s="475"/>
      <c r="AG64" s="481"/>
      <c r="AH64" s="469"/>
      <c r="AI64" s="473"/>
      <c r="AJ64" s="475"/>
      <c r="AK64" s="471"/>
      <c r="AL64" s="469"/>
      <c r="AM64" s="477">
        <v>8</v>
      </c>
      <c r="AN64" s="479">
        <v>4</v>
      </c>
      <c r="AO64" s="471">
        <v>6</v>
      </c>
      <c r="AP64" s="469">
        <v>5</v>
      </c>
      <c r="AQ64" s="473"/>
      <c r="AR64" s="475"/>
      <c r="AS64" s="471"/>
      <c r="AT64" s="469"/>
      <c r="AU64" s="477"/>
      <c r="AV64" s="479"/>
      <c r="AW64" s="471"/>
      <c r="AX64" s="467"/>
      <c r="AY64" s="469">
        <v>8</v>
      </c>
      <c r="AZ64" s="469"/>
      <c r="BA64" s="467"/>
    </row>
    <row r="65" spans="1:53" s="154" customFormat="1" ht="84" customHeight="1" thickBot="1" x14ac:dyDescent="0.35">
      <c r="A65" s="243" t="s">
        <v>211</v>
      </c>
      <c r="B65" s="329" t="s">
        <v>372</v>
      </c>
      <c r="C65" s="464"/>
      <c r="D65" s="470"/>
      <c r="E65" s="468"/>
      <c r="F65" s="468"/>
      <c r="G65" s="491"/>
      <c r="H65" s="468"/>
      <c r="I65" s="491"/>
      <c r="J65" s="468"/>
      <c r="K65" s="474"/>
      <c r="L65" s="476"/>
      <c r="M65" s="472"/>
      <c r="N65" s="484"/>
      <c r="O65" s="474"/>
      <c r="P65" s="476"/>
      <c r="Q65" s="472"/>
      <c r="R65" s="493"/>
      <c r="S65" s="478"/>
      <c r="T65" s="476"/>
      <c r="U65" s="472"/>
      <c r="V65" s="484"/>
      <c r="W65" s="478"/>
      <c r="X65" s="476"/>
      <c r="Y65" s="472"/>
      <c r="Z65" s="484"/>
      <c r="AA65" s="478"/>
      <c r="AB65" s="476"/>
      <c r="AC65" s="472"/>
      <c r="AD65" s="470"/>
      <c r="AE65" s="474"/>
      <c r="AF65" s="476"/>
      <c r="AG65" s="482"/>
      <c r="AH65" s="470"/>
      <c r="AI65" s="474"/>
      <c r="AJ65" s="476"/>
      <c r="AK65" s="472"/>
      <c r="AL65" s="470"/>
      <c r="AM65" s="478"/>
      <c r="AN65" s="480"/>
      <c r="AO65" s="472"/>
      <c r="AP65" s="470"/>
      <c r="AQ65" s="474"/>
      <c r="AR65" s="476"/>
      <c r="AS65" s="472"/>
      <c r="AT65" s="470"/>
      <c r="AU65" s="478"/>
      <c r="AV65" s="480"/>
      <c r="AW65" s="472"/>
      <c r="AX65" s="468"/>
      <c r="AY65" s="470"/>
      <c r="AZ65" s="470"/>
      <c r="BA65" s="468"/>
    </row>
    <row r="66" spans="1:53" s="154" customFormat="1" ht="84.75" customHeight="1" thickBot="1" x14ac:dyDescent="0.35">
      <c r="A66" s="243" t="s">
        <v>259</v>
      </c>
      <c r="B66" s="327" t="s">
        <v>373</v>
      </c>
      <c r="C66" s="465" t="s">
        <v>301</v>
      </c>
      <c r="D66" s="488">
        <v>5</v>
      </c>
      <c r="E66" s="489">
        <f t="shared" ref="E66" si="18">D66*30</f>
        <v>150</v>
      </c>
      <c r="F66" s="489">
        <v>18</v>
      </c>
      <c r="G66" s="490">
        <v>8</v>
      </c>
      <c r="H66" s="489"/>
      <c r="I66" s="490">
        <v>10</v>
      </c>
      <c r="J66" s="489">
        <f t="shared" ref="J66" si="19">E66-F66</f>
        <v>132</v>
      </c>
      <c r="K66" s="473"/>
      <c r="L66" s="475"/>
      <c r="M66" s="471"/>
      <c r="N66" s="483"/>
      <c r="O66" s="473"/>
      <c r="P66" s="475"/>
      <c r="Q66" s="471"/>
      <c r="R66" s="492"/>
      <c r="S66" s="477"/>
      <c r="T66" s="475"/>
      <c r="U66" s="471"/>
      <c r="V66" s="483"/>
      <c r="W66" s="477"/>
      <c r="X66" s="475"/>
      <c r="Y66" s="471"/>
      <c r="Z66" s="483"/>
      <c r="AA66" s="477"/>
      <c r="AB66" s="475"/>
      <c r="AC66" s="471"/>
      <c r="AD66" s="469"/>
      <c r="AE66" s="473"/>
      <c r="AF66" s="475"/>
      <c r="AG66" s="481"/>
      <c r="AH66" s="469"/>
      <c r="AI66" s="473"/>
      <c r="AJ66" s="475"/>
      <c r="AK66" s="471"/>
      <c r="AL66" s="469"/>
      <c r="AM66" s="477"/>
      <c r="AN66" s="479"/>
      <c r="AO66" s="471"/>
      <c r="AP66" s="469"/>
      <c r="AQ66" s="473">
        <v>8</v>
      </c>
      <c r="AR66" s="475"/>
      <c r="AS66" s="471">
        <v>10</v>
      </c>
      <c r="AT66" s="469">
        <v>5</v>
      </c>
      <c r="AU66" s="477"/>
      <c r="AV66" s="479"/>
      <c r="AW66" s="471"/>
      <c r="AX66" s="467"/>
      <c r="AY66" s="469">
        <v>9</v>
      </c>
      <c r="AZ66" s="469"/>
      <c r="BA66" s="467">
        <v>9</v>
      </c>
    </row>
    <row r="67" spans="1:53" s="154" customFormat="1" ht="84" customHeight="1" thickBot="1" x14ac:dyDescent="0.35">
      <c r="A67" s="243" t="s">
        <v>260</v>
      </c>
      <c r="B67" s="328" t="s">
        <v>374</v>
      </c>
      <c r="C67" s="466"/>
      <c r="D67" s="469"/>
      <c r="E67" s="467"/>
      <c r="F67" s="467"/>
      <c r="G67" s="501"/>
      <c r="H67" s="467"/>
      <c r="I67" s="501"/>
      <c r="J67" s="467"/>
      <c r="K67" s="495"/>
      <c r="L67" s="496"/>
      <c r="M67" s="485"/>
      <c r="N67" s="499"/>
      <c r="O67" s="495"/>
      <c r="P67" s="496"/>
      <c r="Q67" s="485"/>
      <c r="R67" s="500"/>
      <c r="S67" s="497"/>
      <c r="T67" s="496"/>
      <c r="U67" s="485"/>
      <c r="V67" s="499"/>
      <c r="W67" s="497"/>
      <c r="X67" s="496"/>
      <c r="Y67" s="485"/>
      <c r="Z67" s="499"/>
      <c r="AA67" s="497"/>
      <c r="AB67" s="496"/>
      <c r="AC67" s="485"/>
      <c r="AD67" s="487"/>
      <c r="AE67" s="495"/>
      <c r="AF67" s="496"/>
      <c r="AG67" s="498"/>
      <c r="AH67" s="487"/>
      <c r="AI67" s="495"/>
      <c r="AJ67" s="496"/>
      <c r="AK67" s="485"/>
      <c r="AL67" s="487"/>
      <c r="AM67" s="497"/>
      <c r="AN67" s="494"/>
      <c r="AO67" s="485"/>
      <c r="AP67" s="487"/>
      <c r="AQ67" s="495"/>
      <c r="AR67" s="496"/>
      <c r="AS67" s="485"/>
      <c r="AT67" s="487"/>
      <c r="AU67" s="497"/>
      <c r="AV67" s="494"/>
      <c r="AW67" s="485"/>
      <c r="AX67" s="486"/>
      <c r="AY67" s="487"/>
      <c r="AZ67" s="487"/>
      <c r="BA67" s="486"/>
    </row>
    <row r="68" spans="1:53" s="154" customFormat="1" ht="60" customHeight="1" thickBot="1" x14ac:dyDescent="0.35">
      <c r="A68" s="243" t="s">
        <v>261</v>
      </c>
      <c r="B68" s="327" t="s">
        <v>377</v>
      </c>
      <c r="C68" s="463" t="s">
        <v>301</v>
      </c>
      <c r="D68" s="488">
        <v>5</v>
      </c>
      <c r="E68" s="489">
        <f t="shared" ref="E68" si="20">D68*30</f>
        <v>150</v>
      </c>
      <c r="F68" s="489">
        <v>18</v>
      </c>
      <c r="G68" s="490">
        <v>8</v>
      </c>
      <c r="H68" s="489"/>
      <c r="I68" s="490">
        <v>10</v>
      </c>
      <c r="J68" s="489">
        <f t="shared" ref="J68" si="21">E68-F68</f>
        <v>132</v>
      </c>
      <c r="K68" s="473"/>
      <c r="L68" s="475"/>
      <c r="M68" s="471"/>
      <c r="N68" s="483"/>
      <c r="O68" s="473"/>
      <c r="P68" s="475"/>
      <c r="Q68" s="471"/>
      <c r="R68" s="492"/>
      <c r="S68" s="477"/>
      <c r="T68" s="475"/>
      <c r="U68" s="471"/>
      <c r="V68" s="483"/>
      <c r="W68" s="477"/>
      <c r="X68" s="475"/>
      <c r="Y68" s="471"/>
      <c r="Z68" s="483"/>
      <c r="AA68" s="477"/>
      <c r="AB68" s="475"/>
      <c r="AC68" s="471"/>
      <c r="AD68" s="469"/>
      <c r="AE68" s="473"/>
      <c r="AF68" s="475"/>
      <c r="AG68" s="481"/>
      <c r="AH68" s="469"/>
      <c r="AI68" s="473"/>
      <c r="AJ68" s="475"/>
      <c r="AK68" s="471"/>
      <c r="AL68" s="469"/>
      <c r="AM68" s="477"/>
      <c r="AN68" s="479"/>
      <c r="AO68" s="471"/>
      <c r="AP68" s="469"/>
      <c r="AQ68" s="473">
        <v>8</v>
      </c>
      <c r="AR68" s="475"/>
      <c r="AS68" s="471">
        <v>10</v>
      </c>
      <c r="AT68" s="469">
        <v>5</v>
      </c>
      <c r="AU68" s="477"/>
      <c r="AV68" s="479"/>
      <c r="AW68" s="471"/>
      <c r="AX68" s="467"/>
      <c r="AY68" s="469">
        <v>9</v>
      </c>
      <c r="AZ68" s="469"/>
      <c r="BA68" s="467"/>
    </row>
    <row r="69" spans="1:53" s="154" customFormat="1" ht="59.25" customHeight="1" thickBot="1" x14ac:dyDescent="0.35">
      <c r="A69" s="243" t="s">
        <v>262</v>
      </c>
      <c r="B69" s="329" t="s">
        <v>378</v>
      </c>
      <c r="C69" s="464"/>
      <c r="D69" s="470"/>
      <c r="E69" s="468"/>
      <c r="F69" s="468"/>
      <c r="G69" s="491"/>
      <c r="H69" s="468"/>
      <c r="I69" s="491"/>
      <c r="J69" s="468"/>
      <c r="K69" s="474"/>
      <c r="L69" s="476"/>
      <c r="M69" s="472"/>
      <c r="N69" s="484"/>
      <c r="O69" s="474"/>
      <c r="P69" s="476"/>
      <c r="Q69" s="472"/>
      <c r="R69" s="493"/>
      <c r="S69" s="478"/>
      <c r="T69" s="476"/>
      <c r="U69" s="472"/>
      <c r="V69" s="484"/>
      <c r="W69" s="478"/>
      <c r="X69" s="476"/>
      <c r="Y69" s="472"/>
      <c r="Z69" s="484"/>
      <c r="AA69" s="478"/>
      <c r="AB69" s="476"/>
      <c r="AC69" s="472"/>
      <c r="AD69" s="470"/>
      <c r="AE69" s="474"/>
      <c r="AF69" s="476"/>
      <c r="AG69" s="482"/>
      <c r="AH69" s="470"/>
      <c r="AI69" s="474"/>
      <c r="AJ69" s="476"/>
      <c r="AK69" s="472"/>
      <c r="AL69" s="470"/>
      <c r="AM69" s="478"/>
      <c r="AN69" s="480"/>
      <c r="AO69" s="472"/>
      <c r="AP69" s="470"/>
      <c r="AQ69" s="474"/>
      <c r="AR69" s="476"/>
      <c r="AS69" s="472"/>
      <c r="AT69" s="470"/>
      <c r="AU69" s="478"/>
      <c r="AV69" s="480"/>
      <c r="AW69" s="472"/>
      <c r="AX69" s="468"/>
      <c r="AY69" s="470"/>
      <c r="AZ69" s="470"/>
      <c r="BA69" s="468"/>
    </row>
    <row r="70" spans="1:53" ht="42.75" customHeight="1" x14ac:dyDescent="0.2">
      <c r="A70" s="267"/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</row>
    <row r="71" spans="1:53" ht="20.25" customHeight="1" x14ac:dyDescent="0.2">
      <c r="A71" s="461" t="s">
        <v>360</v>
      </c>
      <c r="B71" s="461"/>
      <c r="C71" s="461"/>
      <c r="D71" s="461" t="s">
        <v>170</v>
      </c>
      <c r="E71" s="461"/>
      <c r="F71" s="461"/>
      <c r="G71" s="461"/>
      <c r="H71" s="461"/>
      <c r="I71" s="461"/>
      <c r="J71" s="461"/>
      <c r="K71" s="461"/>
      <c r="L71" s="461"/>
      <c r="M71" s="267"/>
      <c r="N71" s="267"/>
      <c r="O71" s="267"/>
      <c r="P71" s="267"/>
      <c r="Q71" s="278"/>
      <c r="R71" s="278"/>
      <c r="S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</row>
    <row r="72" spans="1:53" s="3" customFormat="1" ht="18.75" customHeight="1" x14ac:dyDescent="0.3">
      <c r="A72" s="462" t="s">
        <v>361</v>
      </c>
      <c r="B72" s="462"/>
      <c r="C72" s="462"/>
      <c r="D72" s="93" t="s">
        <v>325</v>
      </c>
      <c r="E72" s="93"/>
      <c r="F72" s="94"/>
      <c r="G72" s="94"/>
      <c r="I72" s="94"/>
      <c r="K72" s="94"/>
      <c r="L72" s="94"/>
      <c r="M72" s="85"/>
      <c r="O72" s="1"/>
      <c r="P72" s="93"/>
      <c r="Q72" s="93"/>
      <c r="S72" s="93"/>
      <c r="U72" s="1"/>
      <c r="V72" s="93"/>
      <c r="W72" s="93"/>
      <c r="X72" s="93" t="s">
        <v>326</v>
      </c>
      <c r="Y72" s="93"/>
      <c r="Z72" s="93"/>
      <c r="AA72" s="93"/>
      <c r="AB72" s="93"/>
      <c r="AC72" s="93"/>
      <c r="AD72" s="93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</row>
    <row r="73" spans="1:53" ht="32.25" customHeight="1" x14ac:dyDescent="0.3">
      <c r="H73" s="93"/>
      <c r="P73" s="93"/>
    </row>
    <row r="74" spans="1:53" ht="20.25" customHeight="1" x14ac:dyDescent="0.2">
      <c r="A74" s="461"/>
      <c r="B74" s="461"/>
      <c r="C74" s="461"/>
      <c r="D74" s="461"/>
      <c r="E74" s="461"/>
      <c r="F74" s="461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557"/>
      <c r="R74" s="557"/>
      <c r="S74" s="557"/>
      <c r="T74" s="557"/>
      <c r="U74" s="557"/>
      <c r="V74" s="557"/>
      <c r="W74" s="557"/>
      <c r="X74" s="557"/>
      <c r="Y74" s="557"/>
      <c r="Z74" s="557"/>
      <c r="AA74" s="557"/>
      <c r="AB74" s="557"/>
      <c r="AC74" s="557"/>
      <c r="AD74" s="557"/>
      <c r="AE74" s="557"/>
      <c r="AF74" s="557"/>
      <c r="AG74" s="557"/>
      <c r="AH74" s="557"/>
      <c r="AI74" s="557"/>
      <c r="AJ74" s="557"/>
      <c r="AK74" s="557"/>
      <c r="AL74" s="557"/>
      <c r="AM74" s="557"/>
      <c r="AN74" s="557"/>
      <c r="AO74" s="557"/>
      <c r="AP74" s="557"/>
      <c r="AQ74" s="557"/>
      <c r="AR74" s="557"/>
      <c r="AS74" s="557"/>
      <c r="AT74" s="557"/>
      <c r="AU74" s="557"/>
      <c r="AV74" s="557"/>
      <c r="AW74" s="557"/>
      <c r="AX74" s="557"/>
      <c r="AY74" s="557"/>
      <c r="AZ74" s="557"/>
      <c r="BA74" s="557"/>
    </row>
    <row r="75" spans="1:53" s="3" customFormat="1" ht="18.75" customHeight="1" x14ac:dyDescent="0.3">
      <c r="A75" s="93"/>
      <c r="B75" s="93"/>
      <c r="C75" s="93"/>
      <c r="D75" s="93"/>
      <c r="E75" s="93"/>
      <c r="F75" s="94"/>
      <c r="G75" s="94"/>
      <c r="I75" s="94"/>
      <c r="K75" s="94"/>
      <c r="L75" s="94"/>
      <c r="M75" s="85"/>
      <c r="O75" s="1"/>
      <c r="P75" s="93"/>
      <c r="Q75" s="93"/>
      <c r="R75" s="99"/>
      <c r="S75" s="93"/>
      <c r="T75" s="93"/>
      <c r="U75" s="1"/>
      <c r="V75" s="93"/>
      <c r="W75" s="93"/>
      <c r="X75" s="93"/>
      <c r="Y75" s="93"/>
      <c r="Z75" s="93"/>
      <c r="AA75" s="93"/>
      <c r="AB75" s="93"/>
      <c r="AC75" s="93"/>
      <c r="AD75" s="93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</row>
    <row r="76" spans="1:53" ht="19.5" customHeight="1" x14ac:dyDescent="0.3">
      <c r="A76" s="443"/>
      <c r="B76" s="443"/>
      <c r="C76" s="443"/>
      <c r="D76" s="443"/>
      <c r="E76" s="443"/>
      <c r="F76" s="443"/>
      <c r="G76" s="443"/>
      <c r="H76" s="443"/>
      <c r="M76" s="93"/>
    </row>
  </sheetData>
  <mergeCells count="653">
    <mergeCell ref="A76:H76"/>
    <mergeCell ref="BA68:BA69"/>
    <mergeCell ref="A71:C71"/>
    <mergeCell ref="D71:L71"/>
    <mergeCell ref="A72:C72"/>
    <mergeCell ref="A74:F74"/>
    <mergeCell ref="Q74:BA74"/>
    <mergeCell ref="AU68:AU69"/>
    <mergeCell ref="AV68:AV69"/>
    <mergeCell ref="AW68:AW69"/>
    <mergeCell ref="AX68:AX69"/>
    <mergeCell ref="AY68:AY69"/>
    <mergeCell ref="AZ68:AZ69"/>
    <mergeCell ref="AO68:AO69"/>
    <mergeCell ref="AP68:AP69"/>
    <mergeCell ref="AQ68:AQ69"/>
    <mergeCell ref="AR68:AR69"/>
    <mergeCell ref="AS68:AS69"/>
    <mergeCell ref="AT68:AT69"/>
    <mergeCell ref="AI68:AI69"/>
    <mergeCell ref="AJ68:AJ69"/>
    <mergeCell ref="AK68:AK69"/>
    <mergeCell ref="AL68:AL69"/>
    <mergeCell ref="AM68:AM69"/>
    <mergeCell ref="AN68:AN69"/>
    <mergeCell ref="AC68:AC69"/>
    <mergeCell ref="AD68:AD69"/>
    <mergeCell ref="AE68:AE69"/>
    <mergeCell ref="AF68:AF69"/>
    <mergeCell ref="AG68:AG69"/>
    <mergeCell ref="AH68:AH69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O68:O69"/>
    <mergeCell ref="P68:P69"/>
    <mergeCell ref="AZ66:AZ67"/>
    <mergeCell ref="BA66:BA67"/>
    <mergeCell ref="C68:C69"/>
    <mergeCell ref="D68:D69"/>
    <mergeCell ref="E68:E69"/>
    <mergeCell ref="F68:F69"/>
    <mergeCell ref="G68:G69"/>
    <mergeCell ref="H68:H69"/>
    <mergeCell ref="I68:I69"/>
    <mergeCell ref="J68:J69"/>
    <mergeCell ref="AT66:AT67"/>
    <mergeCell ref="AU66:AU67"/>
    <mergeCell ref="AV66:AV67"/>
    <mergeCell ref="AW66:AW67"/>
    <mergeCell ref="AX66:AX67"/>
    <mergeCell ref="AY66:AY67"/>
    <mergeCell ref="AN66:AN67"/>
    <mergeCell ref="AO66:AO67"/>
    <mergeCell ref="AP66:AP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Y64:AY65"/>
    <mergeCell ref="AZ64:AZ65"/>
    <mergeCell ref="BA64:BA65"/>
    <mergeCell ref="AU64:AU65"/>
    <mergeCell ref="AV64:AV65"/>
    <mergeCell ref="AW64:AW65"/>
    <mergeCell ref="AX64:AX65"/>
    <mergeCell ref="AD64:AD65"/>
    <mergeCell ref="AE64:AE65"/>
    <mergeCell ref="AF64:AF65"/>
    <mergeCell ref="U64:U65"/>
    <mergeCell ref="V64:V65"/>
    <mergeCell ref="W64:W65"/>
    <mergeCell ref="X64:X65"/>
    <mergeCell ref="Y64:Y65"/>
    <mergeCell ref="Z64:Z65"/>
    <mergeCell ref="O64:O65"/>
    <mergeCell ref="P64:P65"/>
    <mergeCell ref="C66:C67"/>
    <mergeCell ref="D66:D67"/>
    <mergeCell ref="E66:E67"/>
    <mergeCell ref="F66:F67"/>
    <mergeCell ref="G66:G67"/>
    <mergeCell ref="H66:H67"/>
    <mergeCell ref="I66:I67"/>
    <mergeCell ref="AS64:AS65"/>
    <mergeCell ref="AT64:AT65"/>
    <mergeCell ref="AM64:AM65"/>
    <mergeCell ref="AN64:AN65"/>
    <mergeCell ref="AO64:AO65"/>
    <mergeCell ref="AP64:AP65"/>
    <mergeCell ref="AQ64:AQ65"/>
    <mergeCell ref="AR64:AR65"/>
    <mergeCell ref="AG64:AG65"/>
    <mergeCell ref="AH64:AH65"/>
    <mergeCell ref="AI64:AI65"/>
    <mergeCell ref="AJ64:AJ65"/>
    <mergeCell ref="AK64:AK65"/>
    <mergeCell ref="AL64:AL65"/>
    <mergeCell ref="AA64:AA65"/>
    <mergeCell ref="AB64:AB65"/>
    <mergeCell ref="AC64:AC65"/>
    <mergeCell ref="Q64:Q65"/>
    <mergeCell ref="R64:R65"/>
    <mergeCell ref="S64:S65"/>
    <mergeCell ref="T64:T65"/>
    <mergeCell ref="I64:I65"/>
    <mergeCell ref="J64:J65"/>
    <mergeCell ref="K64:K65"/>
    <mergeCell ref="L64:L65"/>
    <mergeCell ref="M64:M65"/>
    <mergeCell ref="N64:N65"/>
    <mergeCell ref="C64:C65"/>
    <mergeCell ref="D64:D65"/>
    <mergeCell ref="E64:E65"/>
    <mergeCell ref="F64:F65"/>
    <mergeCell ref="G64:G65"/>
    <mergeCell ref="H64:H65"/>
    <mergeCell ref="AV62:AV63"/>
    <mergeCell ref="AW62:AW63"/>
    <mergeCell ref="AX62:AX63"/>
    <mergeCell ref="AJ62:AJ63"/>
    <mergeCell ref="AK62:AK63"/>
    <mergeCell ref="AL62:AL63"/>
    <mergeCell ref="AM62:AM63"/>
    <mergeCell ref="AN62:AN63"/>
    <mergeCell ref="AO62:AO63"/>
    <mergeCell ref="AD62:AD63"/>
    <mergeCell ref="AE62:AE63"/>
    <mergeCell ref="AF62:AF63"/>
    <mergeCell ref="AG62:AG63"/>
    <mergeCell ref="AH62:AH63"/>
    <mergeCell ref="AI62:AI63"/>
    <mergeCell ref="X62:X63"/>
    <mergeCell ref="Y62:Y63"/>
    <mergeCell ref="Z62:Z63"/>
    <mergeCell ref="AY62:AY63"/>
    <mergeCell ref="AZ62:AZ63"/>
    <mergeCell ref="BA62:BA63"/>
    <mergeCell ref="AP62:AP63"/>
    <mergeCell ref="AQ62:AQ63"/>
    <mergeCell ref="AR62:AR63"/>
    <mergeCell ref="AS62:AS63"/>
    <mergeCell ref="AT62:AT63"/>
    <mergeCell ref="AU62:AU63"/>
    <mergeCell ref="AA62:AA63"/>
    <mergeCell ref="AB62:AB63"/>
    <mergeCell ref="AC62:AC63"/>
    <mergeCell ref="R62:R63"/>
    <mergeCell ref="S62:S63"/>
    <mergeCell ref="T62:T63"/>
    <mergeCell ref="U62:U63"/>
    <mergeCell ref="V62:V63"/>
    <mergeCell ref="W62:W63"/>
    <mergeCell ref="L62:L63"/>
    <mergeCell ref="M62:M63"/>
    <mergeCell ref="N62:N63"/>
    <mergeCell ref="O62:O63"/>
    <mergeCell ref="P62:P63"/>
    <mergeCell ref="Q62:Q63"/>
    <mergeCell ref="BA60:BA61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AU60:AU61"/>
    <mergeCell ref="AV60:AV61"/>
    <mergeCell ref="AW60:AW61"/>
    <mergeCell ref="AX60:AX61"/>
    <mergeCell ref="AY60:AY61"/>
    <mergeCell ref="AZ60:AZ61"/>
    <mergeCell ref="AO60:AO61"/>
    <mergeCell ref="AP60:AP61"/>
    <mergeCell ref="AQ60:AQ61"/>
    <mergeCell ref="AR60:AR61"/>
    <mergeCell ref="AS60:AS61"/>
    <mergeCell ref="AT60:AT61"/>
    <mergeCell ref="AI60:AI61"/>
    <mergeCell ref="AJ60:AJ61"/>
    <mergeCell ref="AK60:AK61"/>
    <mergeCell ref="AL60:AL61"/>
    <mergeCell ref="AM60:AM61"/>
    <mergeCell ref="AN60:AN61"/>
    <mergeCell ref="AC60:AC61"/>
    <mergeCell ref="AD60:AD61"/>
    <mergeCell ref="AE60:AE61"/>
    <mergeCell ref="AF60:AF61"/>
    <mergeCell ref="AG60:AG61"/>
    <mergeCell ref="AH60:AH61"/>
    <mergeCell ref="W60:W61"/>
    <mergeCell ref="X60:X61"/>
    <mergeCell ref="Y60:Y61"/>
    <mergeCell ref="Z60:Z61"/>
    <mergeCell ref="AA60:AA61"/>
    <mergeCell ref="AB60:AB61"/>
    <mergeCell ref="Q60:Q61"/>
    <mergeCell ref="R60:R61"/>
    <mergeCell ref="S60:S61"/>
    <mergeCell ref="T60:T61"/>
    <mergeCell ref="U60:U61"/>
    <mergeCell ref="V60:V61"/>
    <mergeCell ref="K60:K61"/>
    <mergeCell ref="L60:L61"/>
    <mergeCell ref="M60:M61"/>
    <mergeCell ref="N60:N61"/>
    <mergeCell ref="O60:O61"/>
    <mergeCell ref="P60:P61"/>
    <mergeCell ref="AZ58:AZ59"/>
    <mergeCell ref="BA58:BA59"/>
    <mergeCell ref="C60:C61"/>
    <mergeCell ref="D60:D61"/>
    <mergeCell ref="E60:E61"/>
    <mergeCell ref="F60:F61"/>
    <mergeCell ref="G60:G61"/>
    <mergeCell ref="H60:H61"/>
    <mergeCell ref="I60:I61"/>
    <mergeCell ref="J60:J61"/>
    <mergeCell ref="AT58:AT59"/>
    <mergeCell ref="AU58:AU59"/>
    <mergeCell ref="AV58:AV59"/>
    <mergeCell ref="AW58:AW59"/>
    <mergeCell ref="AX58:AX59"/>
    <mergeCell ref="AY58:AY59"/>
    <mergeCell ref="AN58:AN59"/>
    <mergeCell ref="AO58:AO59"/>
    <mergeCell ref="AP58:AP59"/>
    <mergeCell ref="AQ58:AQ59"/>
    <mergeCell ref="AR58:AR59"/>
    <mergeCell ref="AS58:AS59"/>
    <mergeCell ref="AH58:AH59"/>
    <mergeCell ref="AI58:AI59"/>
    <mergeCell ref="AJ58:AJ59"/>
    <mergeCell ref="AK58:AK59"/>
    <mergeCell ref="AL58:AL59"/>
    <mergeCell ref="AM58:AM5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AY56:AY57"/>
    <mergeCell ref="AZ56:AZ57"/>
    <mergeCell ref="BA56:BA57"/>
    <mergeCell ref="AU56:AU57"/>
    <mergeCell ref="AV56:AV57"/>
    <mergeCell ref="AW56:AW57"/>
    <mergeCell ref="AX56:AX57"/>
    <mergeCell ref="AD56:AD57"/>
    <mergeCell ref="AE56:AE57"/>
    <mergeCell ref="AF56:AF57"/>
    <mergeCell ref="U56:U57"/>
    <mergeCell ref="V56:V57"/>
    <mergeCell ref="W56:W57"/>
    <mergeCell ref="X56:X57"/>
    <mergeCell ref="Y56:Y57"/>
    <mergeCell ref="Z56:Z57"/>
    <mergeCell ref="O56:O57"/>
    <mergeCell ref="P56:P57"/>
    <mergeCell ref="C58:C59"/>
    <mergeCell ref="D58:D59"/>
    <mergeCell ref="E58:E59"/>
    <mergeCell ref="F58:F59"/>
    <mergeCell ref="G58:G59"/>
    <mergeCell ref="H58:H59"/>
    <mergeCell ref="I58:I59"/>
    <mergeCell ref="AS56:AS57"/>
    <mergeCell ref="AT56:AT57"/>
    <mergeCell ref="AM56:AM57"/>
    <mergeCell ref="AN56:AN57"/>
    <mergeCell ref="AO56:AO57"/>
    <mergeCell ref="AP56:AP57"/>
    <mergeCell ref="AQ56:AQ57"/>
    <mergeCell ref="AR56:AR57"/>
    <mergeCell ref="AG56:AG57"/>
    <mergeCell ref="AH56:AH57"/>
    <mergeCell ref="AI56:AI57"/>
    <mergeCell ref="AJ56:AJ57"/>
    <mergeCell ref="AK56:AK57"/>
    <mergeCell ref="AL56:AL57"/>
    <mergeCell ref="AA56:AA57"/>
    <mergeCell ref="AB56:AB57"/>
    <mergeCell ref="AC56:AC57"/>
    <mergeCell ref="Q56:Q57"/>
    <mergeCell ref="R56:R57"/>
    <mergeCell ref="S56:S57"/>
    <mergeCell ref="T56:T57"/>
    <mergeCell ref="I56:I57"/>
    <mergeCell ref="J56:J57"/>
    <mergeCell ref="K56:K57"/>
    <mergeCell ref="L56:L57"/>
    <mergeCell ref="M56:M57"/>
    <mergeCell ref="N56:N57"/>
    <mergeCell ref="AX54:AX55"/>
    <mergeCell ref="AY54:AY55"/>
    <mergeCell ref="AZ54:AZ55"/>
    <mergeCell ref="BA54:BA55"/>
    <mergeCell ref="C56:C57"/>
    <mergeCell ref="D56:D57"/>
    <mergeCell ref="E56:E57"/>
    <mergeCell ref="F56:F57"/>
    <mergeCell ref="G56:G57"/>
    <mergeCell ref="H56:H57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F54:AF55"/>
    <mergeCell ref="AG54:AG55"/>
    <mergeCell ref="AH54:AH55"/>
    <mergeCell ref="AI54:AI55"/>
    <mergeCell ref="AJ54:AJ55"/>
    <mergeCell ref="AK54:AK55"/>
    <mergeCell ref="Z54:Z55"/>
    <mergeCell ref="AA54:AA55"/>
    <mergeCell ref="AB54:AB55"/>
    <mergeCell ref="AC54:AC55"/>
    <mergeCell ref="AD54:AD55"/>
    <mergeCell ref="AE54:AE55"/>
    <mergeCell ref="U54:U55"/>
    <mergeCell ref="V54:V55"/>
    <mergeCell ref="W54:W55"/>
    <mergeCell ref="X54:X55"/>
    <mergeCell ref="Y54:Y55"/>
    <mergeCell ref="N54:N55"/>
    <mergeCell ref="O54:O55"/>
    <mergeCell ref="P54:P55"/>
    <mergeCell ref="Q54:Q55"/>
    <mergeCell ref="R54:R55"/>
    <mergeCell ref="S54:S55"/>
    <mergeCell ref="C54:C55"/>
    <mergeCell ref="D54:D55"/>
    <mergeCell ref="E54:E55"/>
    <mergeCell ref="F54:F55"/>
    <mergeCell ref="G54:G55"/>
    <mergeCell ref="AE37:AG37"/>
    <mergeCell ref="AI37:AK37"/>
    <mergeCell ref="AM37:AO37"/>
    <mergeCell ref="AQ37:AS37"/>
    <mergeCell ref="K53:M53"/>
    <mergeCell ref="O53:Q53"/>
    <mergeCell ref="S53:U53"/>
    <mergeCell ref="W53:Y53"/>
    <mergeCell ref="AA53:AC53"/>
    <mergeCell ref="H54:H55"/>
    <mergeCell ref="I54:I55"/>
    <mergeCell ref="J54:J55"/>
    <mergeCell ref="K54:K55"/>
    <mergeCell ref="L54:L55"/>
    <mergeCell ref="M54:M55"/>
    <mergeCell ref="AE53:AG53"/>
    <mergeCell ref="AI53:AK53"/>
    <mergeCell ref="AM53:AO53"/>
    <mergeCell ref="T54:T55"/>
    <mergeCell ref="AM36:AO36"/>
    <mergeCell ref="AQ36:AS36"/>
    <mergeCell ref="AU36:AW36"/>
    <mergeCell ref="K37:M37"/>
    <mergeCell ref="O37:Q37"/>
    <mergeCell ref="S37:U37"/>
    <mergeCell ref="W37:Y37"/>
    <mergeCell ref="AA37:AC37"/>
    <mergeCell ref="AQ53:AS53"/>
    <mergeCell ref="AU53:AW53"/>
    <mergeCell ref="AU37:AW37"/>
    <mergeCell ref="C33:C34"/>
    <mergeCell ref="B35:BA35"/>
    <mergeCell ref="A36:B36"/>
    <mergeCell ref="K36:M36"/>
    <mergeCell ref="O36:Q36"/>
    <mergeCell ref="S36:U36"/>
    <mergeCell ref="W36:Y36"/>
    <mergeCell ref="AA36:AC36"/>
    <mergeCell ref="AT32:AT34"/>
    <mergeCell ref="AU32:AU34"/>
    <mergeCell ref="AV32:AV34"/>
    <mergeCell ref="AW32:AW34"/>
    <mergeCell ref="AX32:AX34"/>
    <mergeCell ref="AY32:AY34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E36:AG36"/>
    <mergeCell ref="AI36:AK36"/>
    <mergeCell ref="AM32:AM34"/>
    <mergeCell ref="AB32:AB34"/>
    <mergeCell ref="AC32:AC34"/>
    <mergeCell ref="AD32:AD34"/>
    <mergeCell ref="AE32:AE34"/>
    <mergeCell ref="AF32:AF34"/>
    <mergeCell ref="AG32:AG34"/>
    <mergeCell ref="AZ32:AZ34"/>
    <mergeCell ref="BA32:BA34"/>
    <mergeCell ref="J32:J34"/>
    <mergeCell ref="K32:K34"/>
    <mergeCell ref="L32:L34"/>
    <mergeCell ref="M32:M34"/>
    <mergeCell ref="N32:N34"/>
    <mergeCell ref="O32:O34"/>
    <mergeCell ref="AI31:AK31"/>
    <mergeCell ref="AM31:AO31"/>
    <mergeCell ref="AQ31:AS31"/>
    <mergeCell ref="V32:V34"/>
    <mergeCell ref="W32:W34"/>
    <mergeCell ref="X32:X34"/>
    <mergeCell ref="Y32:Y34"/>
    <mergeCell ref="Z32:Z34"/>
    <mergeCell ref="AA32:AA34"/>
    <mergeCell ref="P32:P34"/>
    <mergeCell ref="Q32:Q34"/>
    <mergeCell ref="R32:R34"/>
    <mergeCell ref="S32:S34"/>
    <mergeCell ref="T32:T34"/>
    <mergeCell ref="U32:U34"/>
    <mergeCell ref="AJ32:AJ34"/>
    <mergeCell ref="AK32:AK34"/>
    <mergeCell ref="AL32:AL34"/>
    <mergeCell ref="AY17:AY22"/>
    <mergeCell ref="AU31:AW31"/>
    <mergeCell ref="D32:D34"/>
    <mergeCell ref="E32:E34"/>
    <mergeCell ref="F32:F34"/>
    <mergeCell ref="G32:G34"/>
    <mergeCell ref="H32:H34"/>
    <mergeCell ref="I32:I34"/>
    <mergeCell ref="AI25:AK25"/>
    <mergeCell ref="AM25:AO25"/>
    <mergeCell ref="AQ25:AS25"/>
    <mergeCell ref="AU25:AW25"/>
    <mergeCell ref="K31:M31"/>
    <mergeCell ref="O31:Q31"/>
    <mergeCell ref="S31:U31"/>
    <mergeCell ref="W31:Y31"/>
    <mergeCell ref="AA31:AC31"/>
    <mergeCell ref="AE31:AG31"/>
    <mergeCell ref="K25:M25"/>
    <mergeCell ref="O25:Q25"/>
    <mergeCell ref="S25:U25"/>
    <mergeCell ref="W25:Y25"/>
    <mergeCell ref="AA25:AC25"/>
    <mergeCell ref="AE25:AG25"/>
    <mergeCell ref="N17:N22"/>
    <mergeCell ref="AA24:AC24"/>
    <mergeCell ref="AE24:AG24"/>
    <mergeCell ref="AI24:AK24"/>
    <mergeCell ref="AM24:AO24"/>
    <mergeCell ref="AQ24:AS24"/>
    <mergeCell ref="AU24:AW24"/>
    <mergeCell ref="U17:U22"/>
    <mergeCell ref="V17:V22"/>
    <mergeCell ref="AU15:AW15"/>
    <mergeCell ref="D17:D22"/>
    <mergeCell ref="E17:E22"/>
    <mergeCell ref="F17:F22"/>
    <mergeCell ref="G17:G22"/>
    <mergeCell ref="H17:H22"/>
    <mergeCell ref="C19:C22"/>
    <mergeCell ref="B23:BA23"/>
    <mergeCell ref="A24:B24"/>
    <mergeCell ref="K24:M24"/>
    <mergeCell ref="O24:Q24"/>
    <mergeCell ref="S24:U24"/>
    <mergeCell ref="W24:Y24"/>
    <mergeCell ref="O17:O22"/>
    <mergeCell ref="P17:P22"/>
    <mergeCell ref="Q17:Q22"/>
    <mergeCell ref="R17:R22"/>
    <mergeCell ref="S17:S22"/>
    <mergeCell ref="T17:T22"/>
    <mergeCell ref="I17:I22"/>
    <mergeCell ref="J17:J22"/>
    <mergeCell ref="K17:K22"/>
    <mergeCell ref="L17:L22"/>
    <mergeCell ref="M17:M22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AQ15:AS15"/>
    <mergeCell ref="AM10:AO10"/>
    <mergeCell ref="AQ10:AS10"/>
    <mergeCell ref="AU10:AW10"/>
    <mergeCell ref="K11:M11"/>
    <mergeCell ref="O11:Q11"/>
    <mergeCell ref="S11:U11"/>
    <mergeCell ref="W11:Y11"/>
    <mergeCell ref="AA11:AC11"/>
    <mergeCell ref="AE11:AG11"/>
    <mergeCell ref="AI11:AK11"/>
    <mergeCell ref="AM11:AO11"/>
    <mergeCell ref="AQ11:AS11"/>
    <mergeCell ref="AU11:AW11"/>
    <mergeCell ref="AE10:AG10"/>
    <mergeCell ref="AI10:AK10"/>
    <mergeCell ref="AW7:AW8"/>
    <mergeCell ref="AX7:AX8"/>
    <mergeCell ref="AY7:AY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H7:AH8"/>
    <mergeCell ref="AI7:AI8"/>
    <mergeCell ref="AJ7:AJ8"/>
    <mergeCell ref="Y7:Y8"/>
    <mergeCell ref="Z7:Z8"/>
    <mergeCell ref="AA7:AA8"/>
    <mergeCell ref="A10:B10"/>
    <mergeCell ref="K10:M10"/>
    <mergeCell ref="O10:Q10"/>
    <mergeCell ref="S10:U10"/>
    <mergeCell ref="W10:Y10"/>
    <mergeCell ref="AA10:AC10"/>
    <mergeCell ref="M7:M8"/>
    <mergeCell ref="N7:N8"/>
    <mergeCell ref="O7:O8"/>
    <mergeCell ref="P7:P8"/>
    <mergeCell ref="Q7:Q8"/>
    <mergeCell ref="R7:R8"/>
    <mergeCell ref="AU6:AX6"/>
    <mergeCell ref="G7:G8"/>
    <mergeCell ref="H7:H8"/>
    <mergeCell ref="I7:I8"/>
    <mergeCell ref="K7:K8"/>
    <mergeCell ref="L7:L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C2:BA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X5"/>
    <mergeCell ref="AY5:BA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AI6:AL6"/>
    <mergeCell ref="AM6:AP6"/>
    <mergeCell ref="AQ6:AT6"/>
  </mergeCells>
  <pageMargins left="0.7" right="0.7" top="0.75" bottom="0.75" header="0.3" footer="0.3"/>
  <pageSetup paperSize="9" scale="35" orientation="landscape" verticalDpi="0" r:id="rId1"/>
  <rowBreaks count="2" manualBreakCount="2">
    <brk id="34" max="52" man="1"/>
    <brk id="52" max="5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"/>
  <sheetViews>
    <sheetView view="pageBreakPreview" topLeftCell="A7" zoomScale="70" zoomScaleNormal="60" zoomScaleSheetLayoutView="70" workbookViewId="0">
      <selection activeCell="B39" sqref="B39"/>
    </sheetView>
  </sheetViews>
  <sheetFormatPr defaultRowHeight="12.75" x14ac:dyDescent="0.2"/>
  <cols>
    <col min="1" max="1" width="14.7109375" style="84" customWidth="1"/>
    <col min="2" max="2" width="79.85546875" style="84" customWidth="1"/>
    <col min="3" max="3" width="14.7109375" style="84" customWidth="1"/>
    <col min="4" max="4" width="6.7109375" style="84" customWidth="1"/>
    <col min="5" max="5" width="9.5703125" style="84" customWidth="1"/>
    <col min="6" max="10" width="6.7109375" style="84" customWidth="1"/>
    <col min="11" max="12" width="4.7109375" style="84" customWidth="1"/>
    <col min="13" max="13" width="6" style="84" customWidth="1"/>
    <col min="14" max="16" width="4.7109375" style="84" customWidth="1"/>
    <col min="17" max="17" width="6.140625" style="84" customWidth="1"/>
    <col min="18" max="20" width="4.7109375" style="84" customWidth="1"/>
    <col min="21" max="21" width="6.28515625" style="84" customWidth="1"/>
    <col min="22" max="24" width="4.7109375" style="84" customWidth="1"/>
    <col min="25" max="25" width="6.140625" style="84" customWidth="1"/>
    <col min="26" max="50" width="4.7109375" style="84" customWidth="1"/>
    <col min="51" max="51" width="8.5703125" style="84" customWidth="1"/>
    <col min="52" max="52" width="5.7109375" style="84" customWidth="1"/>
    <col min="53" max="53" width="7.85546875" style="84" customWidth="1"/>
    <col min="54" max="16384" width="9.140625" style="84"/>
  </cols>
  <sheetData>
    <row r="1" spans="1:53" ht="22.5" x14ac:dyDescent="0.3">
      <c r="C1" s="87"/>
    </row>
    <row r="2" spans="1:53" ht="23.25" customHeight="1" x14ac:dyDescent="0.2">
      <c r="C2" s="559" t="s">
        <v>379</v>
      </c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  <c r="AB2" s="559"/>
      <c r="AC2" s="559"/>
      <c r="AD2" s="559"/>
      <c r="AE2" s="559"/>
      <c r="AF2" s="559"/>
      <c r="AG2" s="559"/>
      <c r="AH2" s="559"/>
      <c r="AI2" s="559"/>
      <c r="AJ2" s="559"/>
      <c r="AK2" s="559"/>
      <c r="AL2" s="559"/>
      <c r="AM2" s="559"/>
      <c r="AN2" s="559"/>
      <c r="AO2" s="559"/>
      <c r="AP2" s="559"/>
      <c r="AQ2" s="559"/>
      <c r="AR2" s="559"/>
      <c r="AS2" s="559"/>
      <c r="AT2" s="559"/>
      <c r="AU2" s="559"/>
      <c r="AV2" s="559"/>
      <c r="AW2" s="559"/>
      <c r="AX2" s="559"/>
      <c r="AY2" s="559"/>
      <c r="AZ2" s="559"/>
      <c r="BA2" s="559"/>
    </row>
    <row r="3" spans="1:53" ht="24.75" customHeight="1" x14ac:dyDescent="0.3">
      <c r="B3" s="88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559"/>
      <c r="AP3" s="559"/>
      <c r="AQ3" s="559"/>
      <c r="AR3" s="559"/>
      <c r="AS3" s="559"/>
      <c r="AT3" s="559"/>
      <c r="AU3" s="559"/>
      <c r="AV3" s="559"/>
      <c r="AW3" s="559"/>
      <c r="AX3" s="559"/>
      <c r="AY3" s="559"/>
      <c r="AZ3" s="559"/>
      <c r="BA3" s="559"/>
    </row>
    <row r="4" spans="1:53" ht="24.75" customHeight="1" thickBot="1" x14ac:dyDescent="0.25">
      <c r="U4" s="29"/>
    </row>
    <row r="5" spans="1:53" s="86" customFormat="1" ht="55.5" customHeight="1" thickBot="1" x14ac:dyDescent="0.3">
      <c r="A5" s="422" t="s">
        <v>95</v>
      </c>
      <c r="B5" s="429" t="s">
        <v>109</v>
      </c>
      <c r="C5" s="396" t="s">
        <v>47</v>
      </c>
      <c r="D5" s="409" t="s">
        <v>114</v>
      </c>
      <c r="E5" s="410"/>
      <c r="F5" s="415" t="s">
        <v>84</v>
      </c>
      <c r="G5" s="416"/>
      <c r="H5" s="416"/>
      <c r="I5" s="416"/>
      <c r="J5" s="417"/>
      <c r="K5" s="385" t="s">
        <v>89</v>
      </c>
      <c r="L5" s="386"/>
      <c r="M5" s="386"/>
      <c r="N5" s="386"/>
      <c r="O5" s="386"/>
      <c r="P5" s="386"/>
      <c r="Q5" s="386"/>
      <c r="R5" s="387"/>
      <c r="S5" s="385" t="s">
        <v>90</v>
      </c>
      <c r="T5" s="386"/>
      <c r="U5" s="386"/>
      <c r="V5" s="386"/>
      <c r="W5" s="386"/>
      <c r="X5" s="386"/>
      <c r="Y5" s="386"/>
      <c r="Z5" s="387"/>
      <c r="AA5" s="385" t="s">
        <v>91</v>
      </c>
      <c r="AB5" s="386"/>
      <c r="AC5" s="386"/>
      <c r="AD5" s="386"/>
      <c r="AE5" s="386"/>
      <c r="AF5" s="386"/>
      <c r="AG5" s="386"/>
      <c r="AH5" s="387"/>
      <c r="AI5" s="385" t="s">
        <v>92</v>
      </c>
      <c r="AJ5" s="386"/>
      <c r="AK5" s="386"/>
      <c r="AL5" s="386"/>
      <c r="AM5" s="386"/>
      <c r="AN5" s="386"/>
      <c r="AO5" s="386"/>
      <c r="AP5" s="387"/>
      <c r="AQ5" s="385" t="s">
        <v>249</v>
      </c>
      <c r="AR5" s="386"/>
      <c r="AS5" s="386"/>
      <c r="AT5" s="386"/>
      <c r="AU5" s="386"/>
      <c r="AV5" s="386"/>
      <c r="AW5" s="386"/>
      <c r="AX5" s="387"/>
      <c r="AY5" s="385" t="s">
        <v>101</v>
      </c>
      <c r="AZ5" s="386"/>
      <c r="BA5" s="425"/>
    </row>
    <row r="6" spans="1:53" s="86" customFormat="1" ht="52.5" customHeight="1" thickBot="1" x14ac:dyDescent="0.3">
      <c r="A6" s="423"/>
      <c r="B6" s="430"/>
      <c r="C6" s="397"/>
      <c r="D6" s="411"/>
      <c r="E6" s="412"/>
      <c r="F6" s="418" t="s">
        <v>94</v>
      </c>
      <c r="G6" s="420" t="s">
        <v>85</v>
      </c>
      <c r="H6" s="421"/>
      <c r="I6" s="421"/>
      <c r="J6" s="406" t="s">
        <v>87</v>
      </c>
      <c r="K6" s="388" t="s">
        <v>248</v>
      </c>
      <c r="L6" s="388"/>
      <c r="M6" s="388"/>
      <c r="N6" s="389"/>
      <c r="O6" s="388" t="s">
        <v>250</v>
      </c>
      <c r="P6" s="388"/>
      <c r="Q6" s="388"/>
      <c r="R6" s="389"/>
      <c r="S6" s="388" t="s">
        <v>251</v>
      </c>
      <c r="T6" s="388"/>
      <c r="U6" s="388"/>
      <c r="V6" s="389"/>
      <c r="W6" s="388" t="s">
        <v>252</v>
      </c>
      <c r="X6" s="388"/>
      <c r="Y6" s="388"/>
      <c r="Z6" s="389"/>
      <c r="AA6" s="388" t="s">
        <v>253</v>
      </c>
      <c r="AB6" s="388"/>
      <c r="AC6" s="388"/>
      <c r="AD6" s="389"/>
      <c r="AE6" s="388" t="s">
        <v>254</v>
      </c>
      <c r="AF6" s="388"/>
      <c r="AG6" s="388"/>
      <c r="AH6" s="389"/>
      <c r="AI6" s="388" t="s">
        <v>255</v>
      </c>
      <c r="AJ6" s="388"/>
      <c r="AK6" s="388"/>
      <c r="AL6" s="389"/>
      <c r="AM6" s="388" t="s">
        <v>256</v>
      </c>
      <c r="AN6" s="388"/>
      <c r="AO6" s="388"/>
      <c r="AP6" s="389"/>
      <c r="AQ6" s="388" t="s">
        <v>257</v>
      </c>
      <c r="AR6" s="388"/>
      <c r="AS6" s="388"/>
      <c r="AT6" s="389"/>
      <c r="AU6" s="388" t="s">
        <v>258</v>
      </c>
      <c r="AV6" s="388"/>
      <c r="AW6" s="388"/>
      <c r="AX6" s="389"/>
      <c r="AY6" s="426"/>
      <c r="AZ6" s="427"/>
      <c r="BA6" s="428"/>
    </row>
    <row r="7" spans="1:53" s="86" customFormat="1" ht="32.25" customHeight="1" thickBot="1" x14ac:dyDescent="0.3">
      <c r="A7" s="423"/>
      <c r="B7" s="430"/>
      <c r="C7" s="397"/>
      <c r="D7" s="413"/>
      <c r="E7" s="414"/>
      <c r="F7" s="418"/>
      <c r="G7" s="390" t="s">
        <v>86</v>
      </c>
      <c r="H7" s="392" t="s">
        <v>93</v>
      </c>
      <c r="I7" s="390" t="s">
        <v>88</v>
      </c>
      <c r="J7" s="407"/>
      <c r="K7" s="390" t="s">
        <v>98</v>
      </c>
      <c r="L7" s="392" t="s">
        <v>99</v>
      </c>
      <c r="M7" s="390" t="s">
        <v>100</v>
      </c>
      <c r="N7" s="394" t="s">
        <v>216</v>
      </c>
      <c r="O7" s="390" t="s">
        <v>98</v>
      </c>
      <c r="P7" s="392" t="s">
        <v>99</v>
      </c>
      <c r="Q7" s="390" t="s">
        <v>100</v>
      </c>
      <c r="R7" s="394" t="s">
        <v>216</v>
      </c>
      <c r="S7" s="390" t="s">
        <v>98</v>
      </c>
      <c r="T7" s="392" t="s">
        <v>99</v>
      </c>
      <c r="U7" s="390" t="s">
        <v>100</v>
      </c>
      <c r="V7" s="394" t="s">
        <v>216</v>
      </c>
      <c r="W7" s="390" t="s">
        <v>98</v>
      </c>
      <c r="X7" s="392" t="s">
        <v>99</v>
      </c>
      <c r="Y7" s="390" t="s">
        <v>100</v>
      </c>
      <c r="Z7" s="394" t="s">
        <v>216</v>
      </c>
      <c r="AA7" s="390" t="s">
        <v>98</v>
      </c>
      <c r="AB7" s="392" t="s">
        <v>99</v>
      </c>
      <c r="AC7" s="390" t="s">
        <v>100</v>
      </c>
      <c r="AD7" s="394" t="s">
        <v>216</v>
      </c>
      <c r="AE7" s="390" t="s">
        <v>98</v>
      </c>
      <c r="AF7" s="392" t="s">
        <v>99</v>
      </c>
      <c r="AG7" s="390" t="s">
        <v>100</v>
      </c>
      <c r="AH7" s="394" t="s">
        <v>216</v>
      </c>
      <c r="AI7" s="390" t="s">
        <v>98</v>
      </c>
      <c r="AJ7" s="392" t="s">
        <v>99</v>
      </c>
      <c r="AK7" s="390" t="s">
        <v>100</v>
      </c>
      <c r="AL7" s="394" t="s">
        <v>216</v>
      </c>
      <c r="AM7" s="390" t="s">
        <v>98</v>
      </c>
      <c r="AN7" s="392" t="s">
        <v>99</v>
      </c>
      <c r="AO7" s="390" t="s">
        <v>100</v>
      </c>
      <c r="AP7" s="394" t="s">
        <v>216</v>
      </c>
      <c r="AQ7" s="390" t="s">
        <v>98</v>
      </c>
      <c r="AR7" s="392" t="s">
        <v>99</v>
      </c>
      <c r="AS7" s="390" t="s">
        <v>100</v>
      </c>
      <c r="AT7" s="394" t="s">
        <v>216</v>
      </c>
      <c r="AU7" s="390" t="s">
        <v>98</v>
      </c>
      <c r="AV7" s="392" t="s">
        <v>99</v>
      </c>
      <c r="AW7" s="390" t="s">
        <v>100</v>
      </c>
      <c r="AX7" s="394" t="s">
        <v>216</v>
      </c>
      <c r="AY7" s="397" t="s">
        <v>102</v>
      </c>
      <c r="AZ7" s="396" t="s">
        <v>103</v>
      </c>
      <c r="BA7" s="397" t="s">
        <v>104</v>
      </c>
    </row>
    <row r="8" spans="1:53" s="86" customFormat="1" ht="136.5" customHeight="1" thickBot="1" x14ac:dyDescent="0.3">
      <c r="A8" s="424"/>
      <c r="B8" s="546"/>
      <c r="C8" s="397"/>
      <c r="D8" s="261" t="s">
        <v>232</v>
      </c>
      <c r="E8" s="261" t="s">
        <v>96</v>
      </c>
      <c r="F8" s="419"/>
      <c r="G8" s="391"/>
      <c r="H8" s="393"/>
      <c r="I8" s="391"/>
      <c r="J8" s="408"/>
      <c r="K8" s="391"/>
      <c r="L8" s="393"/>
      <c r="M8" s="391"/>
      <c r="N8" s="395"/>
      <c r="O8" s="391"/>
      <c r="P8" s="393"/>
      <c r="Q8" s="391"/>
      <c r="R8" s="395"/>
      <c r="S8" s="391"/>
      <c r="T8" s="393"/>
      <c r="U8" s="391"/>
      <c r="V8" s="395"/>
      <c r="W8" s="391"/>
      <c r="X8" s="393"/>
      <c r="Y8" s="391"/>
      <c r="Z8" s="395"/>
      <c r="AA8" s="391"/>
      <c r="AB8" s="393"/>
      <c r="AC8" s="391"/>
      <c r="AD8" s="395"/>
      <c r="AE8" s="391"/>
      <c r="AF8" s="393"/>
      <c r="AG8" s="391"/>
      <c r="AH8" s="395"/>
      <c r="AI8" s="391"/>
      <c r="AJ8" s="393"/>
      <c r="AK8" s="391"/>
      <c r="AL8" s="395"/>
      <c r="AM8" s="391"/>
      <c r="AN8" s="393"/>
      <c r="AO8" s="391"/>
      <c r="AP8" s="395"/>
      <c r="AQ8" s="391"/>
      <c r="AR8" s="393"/>
      <c r="AS8" s="391"/>
      <c r="AT8" s="395"/>
      <c r="AU8" s="391"/>
      <c r="AV8" s="393"/>
      <c r="AW8" s="391"/>
      <c r="AX8" s="395"/>
      <c r="AY8" s="397"/>
      <c r="AZ8" s="550"/>
      <c r="BA8" s="397"/>
    </row>
    <row r="9" spans="1:53" s="1" customFormat="1" ht="23.25" customHeight="1" thickBot="1" x14ac:dyDescent="0.35">
      <c r="A9" s="156" t="s">
        <v>116</v>
      </c>
      <c r="B9" s="547" t="s">
        <v>105</v>
      </c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8"/>
      <c r="T9" s="548"/>
      <c r="U9" s="548"/>
      <c r="V9" s="548"/>
      <c r="W9" s="548"/>
      <c r="X9" s="548"/>
      <c r="Y9" s="548"/>
      <c r="Z9" s="548"/>
      <c r="AA9" s="548"/>
      <c r="AB9" s="548"/>
      <c r="AC9" s="548"/>
      <c r="AD9" s="548"/>
      <c r="AE9" s="548"/>
      <c r="AF9" s="548"/>
      <c r="AG9" s="548"/>
      <c r="AH9" s="548"/>
      <c r="AI9" s="548"/>
      <c r="AJ9" s="548"/>
      <c r="AK9" s="548"/>
      <c r="AL9" s="548"/>
      <c r="AM9" s="548"/>
      <c r="AN9" s="548"/>
      <c r="AO9" s="548"/>
      <c r="AP9" s="548"/>
      <c r="AQ9" s="548"/>
      <c r="AR9" s="548"/>
      <c r="AS9" s="548"/>
      <c r="AT9" s="548"/>
      <c r="AU9" s="548"/>
      <c r="AV9" s="548"/>
      <c r="AW9" s="548"/>
      <c r="AX9" s="548"/>
      <c r="AY9" s="548"/>
      <c r="AZ9" s="548"/>
      <c r="BA9" s="549"/>
    </row>
    <row r="10" spans="1:53" s="94" customFormat="1" ht="45.75" customHeight="1" thickBot="1" x14ac:dyDescent="0.35">
      <c r="A10" s="431" t="s">
        <v>112</v>
      </c>
      <c r="B10" s="405"/>
      <c r="C10" s="159"/>
      <c r="D10" s="160">
        <f>D11+D15</f>
        <v>12</v>
      </c>
      <c r="E10" s="157">
        <f>E11+E15</f>
        <v>300</v>
      </c>
      <c r="F10" s="157"/>
      <c r="G10" s="250"/>
      <c r="H10" s="157"/>
      <c r="I10" s="250"/>
      <c r="J10" s="157"/>
      <c r="K10" s="512">
        <f>K11+K15</f>
        <v>16</v>
      </c>
      <c r="L10" s="513"/>
      <c r="M10" s="514"/>
      <c r="N10" s="157">
        <f>N11+N15</f>
        <v>5</v>
      </c>
      <c r="O10" s="512">
        <f>O11+O15</f>
        <v>0</v>
      </c>
      <c r="P10" s="513"/>
      <c r="Q10" s="514"/>
      <c r="R10" s="307">
        <f>R11+R15</f>
        <v>2</v>
      </c>
      <c r="S10" s="512">
        <f>S11+S15</f>
        <v>16</v>
      </c>
      <c r="T10" s="513"/>
      <c r="U10" s="514"/>
      <c r="V10" s="157">
        <f>V11+V15</f>
        <v>5</v>
      </c>
      <c r="W10" s="512">
        <f>W11+W15</f>
        <v>0</v>
      </c>
      <c r="X10" s="513"/>
      <c r="Y10" s="514"/>
      <c r="Z10" s="157">
        <f>Z11+Z15</f>
        <v>0</v>
      </c>
      <c r="AA10" s="512">
        <f>AA11+AA15</f>
        <v>0</v>
      </c>
      <c r="AB10" s="513"/>
      <c r="AC10" s="514"/>
      <c r="AD10" s="157">
        <f>AD11+AD15</f>
        <v>0</v>
      </c>
      <c r="AE10" s="512">
        <f>AE11+AE15</f>
        <v>0</v>
      </c>
      <c r="AF10" s="513"/>
      <c r="AG10" s="514"/>
      <c r="AH10" s="157">
        <f>AH11+AH15</f>
        <v>0</v>
      </c>
      <c r="AI10" s="512">
        <f>AI11+AI15</f>
        <v>0</v>
      </c>
      <c r="AJ10" s="513"/>
      <c r="AK10" s="514"/>
      <c r="AL10" s="157">
        <f>AL11+AL15</f>
        <v>0</v>
      </c>
      <c r="AM10" s="512">
        <f>AM11+AM15</f>
        <v>0</v>
      </c>
      <c r="AN10" s="513"/>
      <c r="AO10" s="514"/>
      <c r="AP10" s="157">
        <f>AP11+AP15</f>
        <v>0</v>
      </c>
      <c r="AQ10" s="512">
        <f>AQ11+AQ15</f>
        <v>0</v>
      </c>
      <c r="AR10" s="513"/>
      <c r="AS10" s="514"/>
      <c r="AT10" s="157">
        <f>AT11+AT15</f>
        <v>0</v>
      </c>
      <c r="AU10" s="512">
        <f>AU11+AU15</f>
        <v>0</v>
      </c>
      <c r="AV10" s="513"/>
      <c r="AW10" s="514"/>
      <c r="AX10" s="157">
        <f>AX11+AX15</f>
        <v>0</v>
      </c>
      <c r="AY10" s="157"/>
      <c r="AZ10" s="158"/>
      <c r="BA10" s="159"/>
    </row>
    <row r="11" spans="1:53" s="94" customFormat="1" ht="40.5" customHeight="1" thickBot="1" x14ac:dyDescent="0.35">
      <c r="A11" s="308"/>
      <c r="B11" s="309" t="s">
        <v>43</v>
      </c>
      <c r="C11" s="159"/>
      <c r="D11" s="310">
        <f>SUM(D12:D14)</f>
        <v>7</v>
      </c>
      <c r="E11" s="310">
        <f>SUM(E12:E13)</f>
        <v>150</v>
      </c>
      <c r="F11" s="310"/>
      <c r="G11" s="310"/>
      <c r="H11" s="310"/>
      <c r="I11" s="310"/>
      <c r="J11" s="310"/>
      <c r="K11" s="515">
        <f>SUM(K12:M13)</f>
        <v>0</v>
      </c>
      <c r="L11" s="516"/>
      <c r="M11" s="517"/>
      <c r="N11" s="310">
        <f>SUM(N12:N14)</f>
        <v>0</v>
      </c>
      <c r="O11" s="515">
        <f>SUM(O12:Q13)</f>
        <v>0</v>
      </c>
      <c r="P11" s="516"/>
      <c r="Q11" s="517"/>
      <c r="R11" s="310">
        <f>SUM(R12:R14)</f>
        <v>2</v>
      </c>
      <c r="S11" s="515">
        <f>SUM(S12:U13)</f>
        <v>16</v>
      </c>
      <c r="T11" s="516"/>
      <c r="U11" s="517"/>
      <c r="V11" s="310">
        <f>SUM(V12:V13)</f>
        <v>5</v>
      </c>
      <c r="W11" s="515">
        <f>SUM(W12:Y13)</f>
        <v>0</v>
      </c>
      <c r="X11" s="516"/>
      <c r="Y11" s="517"/>
      <c r="Z11" s="310">
        <f>SUM(Z12:Z13)</f>
        <v>0</v>
      </c>
      <c r="AA11" s="515">
        <f>SUM(AA12:AC13)</f>
        <v>0</v>
      </c>
      <c r="AB11" s="516"/>
      <c r="AC11" s="517"/>
      <c r="AD11" s="310">
        <f>SUM(AD12:AD13)</f>
        <v>0</v>
      </c>
      <c r="AE11" s="515">
        <f>SUM(AE12:AG13)</f>
        <v>0</v>
      </c>
      <c r="AF11" s="516"/>
      <c r="AG11" s="517"/>
      <c r="AH11" s="310">
        <f>SUM(AH12:AH13)</f>
        <v>0</v>
      </c>
      <c r="AI11" s="515">
        <f>SUM(AI12:AK13)</f>
        <v>0</v>
      </c>
      <c r="AJ11" s="516"/>
      <c r="AK11" s="517"/>
      <c r="AL11" s="310">
        <f>SUM(AL12:AL13)</f>
        <v>0</v>
      </c>
      <c r="AM11" s="515">
        <f>SUM(AM12:AO13)</f>
        <v>0</v>
      </c>
      <c r="AN11" s="516"/>
      <c r="AO11" s="517"/>
      <c r="AP11" s="310">
        <f>SUM(AP12:AP13)</f>
        <v>0</v>
      </c>
      <c r="AQ11" s="515">
        <f>SUM(AQ12:AS13)</f>
        <v>0</v>
      </c>
      <c r="AR11" s="516"/>
      <c r="AS11" s="517"/>
      <c r="AT11" s="310">
        <f>SUM(AT12:AT13)</f>
        <v>0</v>
      </c>
      <c r="AU11" s="515">
        <f>SUM(AU12:AW13)</f>
        <v>0</v>
      </c>
      <c r="AV11" s="516"/>
      <c r="AW11" s="517"/>
      <c r="AX11" s="310">
        <f>SUM(AX12:AX13)</f>
        <v>0</v>
      </c>
      <c r="AY11" s="160"/>
      <c r="AZ11" s="110"/>
      <c r="BA11" s="159"/>
    </row>
    <row r="12" spans="1:53" s="94" customFormat="1" ht="49.5" customHeight="1" x14ac:dyDescent="0.3">
      <c r="A12" s="172" t="s">
        <v>179</v>
      </c>
      <c r="B12" s="331" t="s">
        <v>174</v>
      </c>
      <c r="C12" s="161" t="s">
        <v>176</v>
      </c>
      <c r="D12" s="162">
        <v>3</v>
      </c>
      <c r="E12" s="163">
        <f>D12*30</f>
        <v>90</v>
      </c>
      <c r="F12" s="163">
        <f t="shared" ref="F12:F14" si="0">G12+H12+I12</f>
        <v>10</v>
      </c>
      <c r="G12" s="164">
        <v>4</v>
      </c>
      <c r="H12" s="163"/>
      <c r="I12" s="164">
        <v>6</v>
      </c>
      <c r="J12" s="163">
        <f t="shared" ref="J12:J14" si="1">E12-F12</f>
        <v>80</v>
      </c>
      <c r="K12" s="168"/>
      <c r="L12" s="174"/>
      <c r="M12" s="175"/>
      <c r="N12" s="162"/>
      <c r="O12" s="168"/>
      <c r="P12" s="174"/>
      <c r="Q12" s="175"/>
      <c r="R12" s="162"/>
      <c r="S12" s="168">
        <v>4</v>
      </c>
      <c r="T12" s="174"/>
      <c r="U12" s="175">
        <v>6</v>
      </c>
      <c r="V12" s="162">
        <v>3</v>
      </c>
      <c r="W12" s="168"/>
      <c r="X12" s="174"/>
      <c r="Y12" s="175"/>
      <c r="Z12" s="162"/>
      <c r="AA12" s="165"/>
      <c r="AB12" s="174"/>
      <c r="AC12" s="169"/>
      <c r="AD12" s="162"/>
      <c r="AE12" s="176"/>
      <c r="AF12" s="174"/>
      <c r="AG12" s="167"/>
      <c r="AH12" s="162"/>
      <c r="AI12" s="176"/>
      <c r="AJ12" s="174"/>
      <c r="AK12" s="169"/>
      <c r="AL12" s="162"/>
      <c r="AM12" s="165"/>
      <c r="AN12" s="166"/>
      <c r="AO12" s="169"/>
      <c r="AP12" s="163"/>
      <c r="AQ12" s="176"/>
      <c r="AR12" s="174"/>
      <c r="AS12" s="169"/>
      <c r="AT12" s="162"/>
      <c r="AU12" s="165"/>
      <c r="AV12" s="166"/>
      <c r="AW12" s="169"/>
      <c r="AX12" s="163"/>
      <c r="AY12" s="177">
        <v>3</v>
      </c>
      <c r="AZ12" s="173"/>
      <c r="BA12" s="276" t="s">
        <v>233</v>
      </c>
    </row>
    <row r="13" spans="1:53" s="94" customFormat="1" ht="31.5" customHeight="1" x14ac:dyDescent="0.3">
      <c r="A13" s="172" t="s">
        <v>181</v>
      </c>
      <c r="B13" s="335" t="s">
        <v>175</v>
      </c>
      <c r="C13" s="161" t="s">
        <v>176</v>
      </c>
      <c r="D13" s="173">
        <v>2</v>
      </c>
      <c r="E13" s="163">
        <f>D13*30</f>
        <v>60</v>
      </c>
      <c r="F13" s="163">
        <f t="shared" si="0"/>
        <v>6</v>
      </c>
      <c r="G13" s="164">
        <v>4</v>
      </c>
      <c r="H13" s="163"/>
      <c r="I13" s="164">
        <v>2</v>
      </c>
      <c r="J13" s="163">
        <f t="shared" si="1"/>
        <v>54</v>
      </c>
      <c r="K13" s="168"/>
      <c r="L13" s="174"/>
      <c r="M13" s="231"/>
      <c r="N13" s="162"/>
      <c r="O13" s="168"/>
      <c r="P13" s="174"/>
      <c r="Q13" s="231"/>
      <c r="R13" s="162"/>
      <c r="S13" s="168">
        <v>4</v>
      </c>
      <c r="T13" s="174"/>
      <c r="U13" s="231">
        <v>2</v>
      </c>
      <c r="V13" s="162">
        <v>2</v>
      </c>
      <c r="W13" s="168"/>
      <c r="X13" s="174"/>
      <c r="Y13" s="330"/>
      <c r="Z13" s="162"/>
      <c r="AA13" s="165"/>
      <c r="AB13" s="174"/>
      <c r="AC13" s="169"/>
      <c r="AD13" s="162"/>
      <c r="AE13" s="176"/>
      <c r="AF13" s="174"/>
      <c r="AG13" s="167"/>
      <c r="AH13" s="162"/>
      <c r="AI13" s="176"/>
      <c r="AJ13" s="174"/>
      <c r="AK13" s="169"/>
      <c r="AL13" s="162"/>
      <c r="AM13" s="165"/>
      <c r="AN13" s="166"/>
      <c r="AO13" s="169"/>
      <c r="AP13" s="163"/>
      <c r="AQ13" s="176"/>
      <c r="AR13" s="174"/>
      <c r="AS13" s="169"/>
      <c r="AT13" s="162"/>
      <c r="AU13" s="165"/>
      <c r="AV13" s="166"/>
      <c r="AW13" s="169"/>
      <c r="AX13" s="163"/>
      <c r="AY13" s="177">
        <v>3</v>
      </c>
      <c r="AZ13" s="173"/>
      <c r="BA13" s="162"/>
    </row>
    <row r="14" spans="1:53" s="94" customFormat="1" ht="49.5" customHeight="1" thickBot="1" x14ac:dyDescent="0.35">
      <c r="A14" s="172" t="s">
        <v>213</v>
      </c>
      <c r="B14" s="199" t="s">
        <v>238</v>
      </c>
      <c r="C14" s="161" t="s">
        <v>176</v>
      </c>
      <c r="D14" s="173">
        <v>2</v>
      </c>
      <c r="E14" s="163">
        <f>D14*30</f>
        <v>60</v>
      </c>
      <c r="F14" s="163">
        <f t="shared" si="0"/>
        <v>6</v>
      </c>
      <c r="G14" s="164">
        <v>4</v>
      </c>
      <c r="H14" s="163"/>
      <c r="I14" s="164">
        <v>2</v>
      </c>
      <c r="J14" s="163">
        <f t="shared" si="1"/>
        <v>54</v>
      </c>
      <c r="K14" s="168"/>
      <c r="L14" s="174"/>
      <c r="M14" s="330"/>
      <c r="N14" s="162"/>
      <c r="O14" s="168">
        <v>4</v>
      </c>
      <c r="P14" s="174"/>
      <c r="Q14" s="231">
        <v>2</v>
      </c>
      <c r="R14" s="162">
        <v>2</v>
      </c>
      <c r="S14" s="168"/>
      <c r="T14" s="174"/>
      <c r="U14" s="231"/>
      <c r="V14" s="162"/>
      <c r="W14" s="168"/>
      <c r="X14" s="174"/>
      <c r="Y14" s="231"/>
      <c r="Z14" s="162"/>
      <c r="AA14" s="165"/>
      <c r="AB14" s="174"/>
      <c r="AC14" s="169"/>
      <c r="AD14" s="162"/>
      <c r="AE14" s="176"/>
      <c r="AF14" s="174"/>
      <c r="AG14" s="167"/>
      <c r="AH14" s="162"/>
      <c r="AI14" s="176"/>
      <c r="AJ14" s="174"/>
      <c r="AK14" s="169"/>
      <c r="AL14" s="162"/>
      <c r="AM14" s="165"/>
      <c r="AN14" s="166"/>
      <c r="AO14" s="169"/>
      <c r="AP14" s="163"/>
      <c r="AQ14" s="176"/>
      <c r="AR14" s="174"/>
      <c r="AS14" s="169"/>
      <c r="AT14" s="162"/>
      <c r="AU14" s="165"/>
      <c r="AV14" s="166"/>
      <c r="AW14" s="169"/>
      <c r="AX14" s="163"/>
      <c r="AY14" s="177">
        <v>2</v>
      </c>
      <c r="AZ14" s="173"/>
      <c r="BA14" s="276" t="s">
        <v>233</v>
      </c>
    </row>
    <row r="15" spans="1:53" s="94" customFormat="1" ht="30" customHeight="1" thickBot="1" x14ac:dyDescent="0.35">
      <c r="A15" s="311"/>
      <c r="B15" s="312" t="s">
        <v>178</v>
      </c>
      <c r="C15" s="159"/>
      <c r="D15" s="249">
        <v>5</v>
      </c>
      <c r="E15" s="249">
        <f>D15*30</f>
        <v>150</v>
      </c>
      <c r="F15" s="249"/>
      <c r="G15" s="249"/>
      <c r="H15" s="249"/>
      <c r="I15" s="249"/>
      <c r="J15" s="249"/>
      <c r="K15" s="515">
        <f>SUM(K16:M22)</f>
        <v>16</v>
      </c>
      <c r="L15" s="516"/>
      <c r="M15" s="517"/>
      <c r="N15" s="160">
        <f>SUM(N16:N22)</f>
        <v>5</v>
      </c>
      <c r="O15" s="515">
        <f>SUM(O17:Q17)</f>
        <v>0</v>
      </c>
      <c r="P15" s="516"/>
      <c r="Q15" s="517"/>
      <c r="R15" s="340">
        <v>0</v>
      </c>
      <c r="S15" s="512">
        <f>SUM(S16:U22)</f>
        <v>0</v>
      </c>
      <c r="T15" s="513"/>
      <c r="U15" s="514"/>
      <c r="V15" s="160">
        <f>SUM(V16:V22)</f>
        <v>0</v>
      </c>
      <c r="W15" s="512">
        <f>SUM(W17:Y17)</f>
        <v>0</v>
      </c>
      <c r="X15" s="513"/>
      <c r="Y15" s="514"/>
      <c r="Z15" s="160">
        <f>SUM(Z17:Z17)</f>
        <v>0</v>
      </c>
      <c r="AA15" s="512">
        <f>SUM(AA17:AC17)</f>
        <v>0</v>
      </c>
      <c r="AB15" s="513"/>
      <c r="AC15" s="514"/>
      <c r="AD15" s="160">
        <f>SUM(AD17:AD17)</f>
        <v>0</v>
      </c>
      <c r="AE15" s="515">
        <f>SUM(AE17:AG17)</f>
        <v>0</v>
      </c>
      <c r="AF15" s="516"/>
      <c r="AG15" s="517"/>
      <c r="AH15" s="160">
        <f>SUM(AH17:AH17)</f>
        <v>0</v>
      </c>
      <c r="AI15" s="515">
        <f>SUM(AI17:AK17)</f>
        <v>0</v>
      </c>
      <c r="AJ15" s="516"/>
      <c r="AK15" s="517"/>
      <c r="AL15" s="160">
        <f>SUM(AL17:AL17)</f>
        <v>0</v>
      </c>
      <c r="AM15" s="512">
        <f>SUM(AM17:AO17)</f>
        <v>0</v>
      </c>
      <c r="AN15" s="513"/>
      <c r="AO15" s="514"/>
      <c r="AP15" s="157">
        <f>SUM(AP17:AP17)</f>
        <v>0</v>
      </c>
      <c r="AQ15" s="515">
        <f>SUM(AQ17:AS17)</f>
        <v>0</v>
      </c>
      <c r="AR15" s="516"/>
      <c r="AS15" s="517"/>
      <c r="AT15" s="160">
        <f>SUM(AT17:AT17)</f>
        <v>0</v>
      </c>
      <c r="AU15" s="512">
        <f>SUM(AU17:AW17)</f>
        <v>0</v>
      </c>
      <c r="AV15" s="513"/>
      <c r="AW15" s="514"/>
      <c r="AX15" s="157">
        <f>SUM(AX17:AX17)</f>
        <v>0</v>
      </c>
      <c r="AY15" s="160"/>
      <c r="AZ15" s="158"/>
      <c r="BA15" s="159"/>
    </row>
    <row r="16" spans="1:53" s="94" customFormat="1" ht="43.5" customHeight="1" x14ac:dyDescent="0.3">
      <c r="A16" s="230" t="s">
        <v>131</v>
      </c>
      <c r="B16" s="143" t="s">
        <v>180</v>
      </c>
      <c r="C16" s="161" t="s">
        <v>215</v>
      </c>
      <c r="D16" s="162">
        <v>3</v>
      </c>
      <c r="E16" s="163">
        <f t="shared" ref="E16:E17" si="2">D16*30</f>
        <v>90</v>
      </c>
      <c r="F16" s="163">
        <f t="shared" ref="F16:F17" si="3">G16+H16+I16</f>
        <v>10</v>
      </c>
      <c r="G16" s="164">
        <v>4</v>
      </c>
      <c r="H16" s="163"/>
      <c r="I16" s="164">
        <v>6</v>
      </c>
      <c r="J16" s="163">
        <f t="shared" ref="J16:J17" si="4">E16-F16</f>
        <v>80</v>
      </c>
      <c r="K16" s="165">
        <v>4</v>
      </c>
      <c r="L16" s="166"/>
      <c r="M16" s="167">
        <v>6</v>
      </c>
      <c r="N16" s="162">
        <v>3</v>
      </c>
      <c r="O16" s="165"/>
      <c r="P16" s="166"/>
      <c r="Q16" s="167"/>
      <c r="R16" s="162"/>
      <c r="S16" s="165"/>
      <c r="T16" s="166"/>
      <c r="U16" s="167"/>
      <c r="V16" s="162"/>
      <c r="W16" s="165"/>
      <c r="X16" s="166"/>
      <c r="Y16" s="167"/>
      <c r="Z16" s="162"/>
      <c r="AA16" s="165"/>
      <c r="AB16" s="166"/>
      <c r="AC16" s="169"/>
      <c r="AD16" s="163"/>
      <c r="AE16" s="170"/>
      <c r="AF16" s="166"/>
      <c r="AG16" s="169" t="s">
        <v>1</v>
      </c>
      <c r="AH16" s="163"/>
      <c r="AI16" s="170"/>
      <c r="AJ16" s="166"/>
      <c r="AK16" s="169"/>
      <c r="AL16" s="163"/>
      <c r="AM16" s="165"/>
      <c r="AN16" s="166"/>
      <c r="AO16" s="169"/>
      <c r="AP16" s="163"/>
      <c r="AQ16" s="170"/>
      <c r="AR16" s="166"/>
      <c r="AS16" s="169"/>
      <c r="AT16" s="163"/>
      <c r="AU16" s="165"/>
      <c r="AV16" s="166"/>
      <c r="AW16" s="169"/>
      <c r="AX16" s="163"/>
      <c r="AY16" s="163">
        <v>1</v>
      </c>
      <c r="AZ16" s="171"/>
      <c r="BA16" s="163"/>
    </row>
    <row r="17" spans="1:53" s="94" customFormat="1" ht="42.75" customHeight="1" x14ac:dyDescent="0.3">
      <c r="A17" s="238" t="s">
        <v>144</v>
      </c>
      <c r="B17" s="236" t="s">
        <v>177</v>
      </c>
      <c r="C17" s="161" t="s">
        <v>183</v>
      </c>
      <c r="D17" s="518">
        <v>2</v>
      </c>
      <c r="E17" s="529">
        <f t="shared" si="2"/>
        <v>60</v>
      </c>
      <c r="F17" s="529">
        <f t="shared" si="3"/>
        <v>6</v>
      </c>
      <c r="G17" s="529">
        <v>4</v>
      </c>
      <c r="H17" s="529"/>
      <c r="I17" s="529">
        <v>2</v>
      </c>
      <c r="J17" s="531">
        <f t="shared" si="4"/>
        <v>54</v>
      </c>
      <c r="K17" s="533">
        <v>4</v>
      </c>
      <c r="L17" s="522"/>
      <c r="M17" s="537">
        <v>2</v>
      </c>
      <c r="N17" s="540">
        <v>2</v>
      </c>
      <c r="O17" s="520"/>
      <c r="P17" s="522"/>
      <c r="Q17" s="526"/>
      <c r="R17" s="518"/>
      <c r="S17" s="520"/>
      <c r="T17" s="522"/>
      <c r="U17" s="524"/>
      <c r="V17" s="518"/>
      <c r="W17" s="183"/>
      <c r="X17" s="181"/>
      <c r="Y17" s="182"/>
      <c r="Z17" s="313"/>
      <c r="AA17" s="183"/>
      <c r="AB17" s="181"/>
      <c r="AC17" s="182"/>
      <c r="AD17" s="177"/>
      <c r="AE17" s="180"/>
      <c r="AF17" s="181"/>
      <c r="AG17" s="184"/>
      <c r="AH17" s="177"/>
      <c r="AI17" s="180"/>
      <c r="AJ17" s="181"/>
      <c r="AK17" s="182"/>
      <c r="AL17" s="177"/>
      <c r="AM17" s="183"/>
      <c r="AN17" s="185"/>
      <c r="AO17" s="182"/>
      <c r="AP17" s="314"/>
      <c r="AQ17" s="180"/>
      <c r="AR17" s="181"/>
      <c r="AS17" s="182"/>
      <c r="AT17" s="177"/>
      <c r="AU17" s="183"/>
      <c r="AV17" s="185"/>
      <c r="AW17" s="182"/>
      <c r="AX17" s="314"/>
      <c r="AY17" s="518">
        <v>1</v>
      </c>
      <c r="AZ17" s="187"/>
      <c r="BA17" s="161"/>
    </row>
    <row r="18" spans="1:53" s="94" customFormat="1" ht="42.75" customHeight="1" x14ac:dyDescent="0.3">
      <c r="A18" s="238" t="s">
        <v>205</v>
      </c>
      <c r="B18" s="143" t="s">
        <v>186</v>
      </c>
      <c r="C18" s="161" t="s">
        <v>215</v>
      </c>
      <c r="D18" s="519"/>
      <c r="E18" s="530"/>
      <c r="F18" s="530"/>
      <c r="G18" s="530"/>
      <c r="H18" s="530"/>
      <c r="I18" s="530"/>
      <c r="J18" s="532"/>
      <c r="K18" s="534"/>
      <c r="L18" s="523"/>
      <c r="M18" s="538"/>
      <c r="N18" s="541"/>
      <c r="O18" s="521"/>
      <c r="P18" s="523"/>
      <c r="Q18" s="527"/>
      <c r="R18" s="519"/>
      <c r="S18" s="521"/>
      <c r="T18" s="523"/>
      <c r="U18" s="525"/>
      <c r="V18" s="519"/>
      <c r="W18" s="232"/>
      <c r="X18" s="181"/>
      <c r="Y18" s="233"/>
      <c r="Z18" s="313"/>
      <c r="AA18" s="232"/>
      <c r="AB18" s="181"/>
      <c r="AC18" s="233"/>
      <c r="AD18" s="177"/>
      <c r="AE18" s="180"/>
      <c r="AF18" s="181"/>
      <c r="AG18" s="234"/>
      <c r="AH18" s="177"/>
      <c r="AI18" s="180"/>
      <c r="AJ18" s="181"/>
      <c r="AK18" s="233"/>
      <c r="AL18" s="177"/>
      <c r="AM18" s="232"/>
      <c r="AN18" s="185"/>
      <c r="AO18" s="233"/>
      <c r="AP18" s="314"/>
      <c r="AQ18" s="180"/>
      <c r="AR18" s="181"/>
      <c r="AS18" s="233"/>
      <c r="AT18" s="177"/>
      <c r="AU18" s="232"/>
      <c r="AV18" s="185"/>
      <c r="AW18" s="233"/>
      <c r="AX18" s="314"/>
      <c r="AY18" s="519"/>
      <c r="AZ18" s="235"/>
      <c r="BA18" s="213"/>
    </row>
    <row r="19" spans="1:53" s="94" customFormat="1" ht="23.25" customHeight="1" x14ac:dyDescent="0.3">
      <c r="A19" s="238" t="s">
        <v>206</v>
      </c>
      <c r="B19" s="143" t="s">
        <v>227</v>
      </c>
      <c r="C19" s="463" t="s">
        <v>176</v>
      </c>
      <c r="D19" s="519"/>
      <c r="E19" s="530"/>
      <c r="F19" s="530"/>
      <c r="G19" s="530"/>
      <c r="H19" s="530"/>
      <c r="I19" s="530"/>
      <c r="J19" s="532"/>
      <c r="K19" s="534"/>
      <c r="L19" s="523"/>
      <c r="M19" s="538"/>
      <c r="N19" s="541"/>
      <c r="O19" s="521"/>
      <c r="P19" s="523"/>
      <c r="Q19" s="527"/>
      <c r="R19" s="519"/>
      <c r="S19" s="521"/>
      <c r="T19" s="523"/>
      <c r="U19" s="525"/>
      <c r="V19" s="519"/>
      <c r="W19" s="165"/>
      <c r="X19" s="174"/>
      <c r="Y19" s="169"/>
      <c r="Z19" s="162"/>
      <c r="AA19" s="165"/>
      <c r="AB19" s="174"/>
      <c r="AC19" s="169"/>
      <c r="AD19" s="162"/>
      <c r="AE19" s="176"/>
      <c r="AF19" s="174"/>
      <c r="AG19" s="167"/>
      <c r="AH19" s="162"/>
      <c r="AI19" s="176"/>
      <c r="AJ19" s="174"/>
      <c r="AK19" s="169"/>
      <c r="AL19" s="162"/>
      <c r="AM19" s="165"/>
      <c r="AN19" s="166"/>
      <c r="AO19" s="169"/>
      <c r="AP19" s="163"/>
      <c r="AQ19" s="176"/>
      <c r="AR19" s="174"/>
      <c r="AS19" s="169"/>
      <c r="AT19" s="162"/>
      <c r="AU19" s="165"/>
      <c r="AV19" s="166"/>
      <c r="AW19" s="169"/>
      <c r="AX19" s="163"/>
      <c r="AY19" s="519"/>
      <c r="AZ19" s="186"/>
      <c r="BA19" s="177"/>
    </row>
    <row r="20" spans="1:53" s="94" customFormat="1" ht="23.25" customHeight="1" x14ac:dyDescent="0.3">
      <c r="A20" s="238" t="s">
        <v>207</v>
      </c>
      <c r="B20" s="143" t="s">
        <v>185</v>
      </c>
      <c r="C20" s="528"/>
      <c r="D20" s="519"/>
      <c r="E20" s="530"/>
      <c r="F20" s="530"/>
      <c r="G20" s="530"/>
      <c r="H20" s="530"/>
      <c r="I20" s="530"/>
      <c r="J20" s="532"/>
      <c r="K20" s="534"/>
      <c r="L20" s="523"/>
      <c r="M20" s="538"/>
      <c r="N20" s="541"/>
      <c r="O20" s="521"/>
      <c r="P20" s="523"/>
      <c r="Q20" s="527"/>
      <c r="R20" s="519"/>
      <c r="S20" s="521"/>
      <c r="T20" s="523"/>
      <c r="U20" s="525"/>
      <c r="V20" s="519"/>
      <c r="W20" s="165"/>
      <c r="X20" s="174"/>
      <c r="Y20" s="169"/>
      <c r="Z20" s="162"/>
      <c r="AA20" s="165"/>
      <c r="AB20" s="174"/>
      <c r="AC20" s="169"/>
      <c r="AD20" s="162"/>
      <c r="AE20" s="176"/>
      <c r="AF20" s="174"/>
      <c r="AG20" s="167"/>
      <c r="AH20" s="162"/>
      <c r="AI20" s="176"/>
      <c r="AJ20" s="174"/>
      <c r="AK20" s="169"/>
      <c r="AL20" s="162"/>
      <c r="AM20" s="165"/>
      <c r="AN20" s="166"/>
      <c r="AO20" s="169"/>
      <c r="AP20" s="163"/>
      <c r="AQ20" s="176"/>
      <c r="AR20" s="174"/>
      <c r="AS20" s="169"/>
      <c r="AT20" s="162"/>
      <c r="AU20" s="165"/>
      <c r="AV20" s="166"/>
      <c r="AW20" s="169"/>
      <c r="AX20" s="163"/>
      <c r="AY20" s="519"/>
      <c r="AZ20" s="186"/>
      <c r="BA20" s="177"/>
    </row>
    <row r="21" spans="1:53" s="94" customFormat="1" ht="23.25" customHeight="1" x14ac:dyDescent="0.3">
      <c r="A21" s="238" t="s">
        <v>208</v>
      </c>
      <c r="B21" s="143" t="s">
        <v>228</v>
      </c>
      <c r="C21" s="528"/>
      <c r="D21" s="519"/>
      <c r="E21" s="530"/>
      <c r="F21" s="530"/>
      <c r="G21" s="530"/>
      <c r="H21" s="530"/>
      <c r="I21" s="530"/>
      <c r="J21" s="532"/>
      <c r="K21" s="534"/>
      <c r="L21" s="523"/>
      <c r="M21" s="538"/>
      <c r="N21" s="541"/>
      <c r="O21" s="521"/>
      <c r="P21" s="523"/>
      <c r="Q21" s="527"/>
      <c r="R21" s="519"/>
      <c r="S21" s="521"/>
      <c r="T21" s="523"/>
      <c r="U21" s="525"/>
      <c r="V21" s="519"/>
      <c r="W21" s="165"/>
      <c r="X21" s="174"/>
      <c r="Y21" s="169"/>
      <c r="Z21" s="162"/>
      <c r="AA21" s="165"/>
      <c r="AB21" s="174"/>
      <c r="AC21" s="169"/>
      <c r="AD21" s="162"/>
      <c r="AE21" s="176"/>
      <c r="AF21" s="174"/>
      <c r="AG21" s="167"/>
      <c r="AH21" s="162"/>
      <c r="AI21" s="176"/>
      <c r="AJ21" s="174"/>
      <c r="AK21" s="169"/>
      <c r="AL21" s="162"/>
      <c r="AM21" s="165"/>
      <c r="AN21" s="166"/>
      <c r="AO21" s="169"/>
      <c r="AP21" s="163"/>
      <c r="AQ21" s="176"/>
      <c r="AR21" s="174"/>
      <c r="AS21" s="169"/>
      <c r="AT21" s="162"/>
      <c r="AU21" s="165"/>
      <c r="AV21" s="166"/>
      <c r="AW21" s="169"/>
      <c r="AX21" s="163"/>
      <c r="AY21" s="519"/>
      <c r="AZ21" s="186"/>
      <c r="BA21" s="177"/>
    </row>
    <row r="22" spans="1:53" s="94" customFormat="1" ht="20.25" customHeight="1" thickBot="1" x14ac:dyDescent="0.35">
      <c r="A22" s="239" t="s">
        <v>209</v>
      </c>
      <c r="B22" s="143" t="s">
        <v>187</v>
      </c>
      <c r="C22" s="528"/>
      <c r="D22" s="519"/>
      <c r="E22" s="530"/>
      <c r="F22" s="530"/>
      <c r="G22" s="530"/>
      <c r="H22" s="530"/>
      <c r="I22" s="530"/>
      <c r="J22" s="532"/>
      <c r="K22" s="535"/>
      <c r="L22" s="536"/>
      <c r="M22" s="539"/>
      <c r="N22" s="542"/>
      <c r="O22" s="521"/>
      <c r="P22" s="523"/>
      <c r="Q22" s="527"/>
      <c r="R22" s="519"/>
      <c r="S22" s="521"/>
      <c r="T22" s="523"/>
      <c r="U22" s="525"/>
      <c r="V22" s="519"/>
      <c r="W22" s="165"/>
      <c r="X22" s="174"/>
      <c r="Y22" s="169"/>
      <c r="Z22" s="162"/>
      <c r="AA22" s="165"/>
      <c r="AB22" s="174"/>
      <c r="AC22" s="169"/>
      <c r="AD22" s="162"/>
      <c r="AE22" s="176"/>
      <c r="AF22" s="174"/>
      <c r="AG22" s="167"/>
      <c r="AH22" s="162"/>
      <c r="AI22" s="176"/>
      <c r="AJ22" s="174"/>
      <c r="AK22" s="169"/>
      <c r="AL22" s="162"/>
      <c r="AM22" s="165"/>
      <c r="AN22" s="166"/>
      <c r="AO22" s="169"/>
      <c r="AP22" s="163"/>
      <c r="AQ22" s="176"/>
      <c r="AR22" s="174"/>
      <c r="AS22" s="169"/>
      <c r="AT22" s="162"/>
      <c r="AU22" s="165"/>
      <c r="AV22" s="166"/>
      <c r="AW22" s="169"/>
      <c r="AX22" s="163"/>
      <c r="AY22" s="519"/>
      <c r="AZ22" s="173"/>
      <c r="BA22" s="162"/>
    </row>
    <row r="23" spans="1:53" s="189" customFormat="1" ht="21.75" customHeight="1" thickBot="1" x14ac:dyDescent="0.35">
      <c r="A23" s="237" t="s">
        <v>121</v>
      </c>
      <c r="B23" s="401" t="s">
        <v>107</v>
      </c>
      <c r="C23" s="402"/>
      <c r="D23" s="544"/>
      <c r="E23" s="544"/>
      <c r="F23" s="544"/>
      <c r="G23" s="544"/>
      <c r="H23" s="544"/>
      <c r="I23" s="544"/>
      <c r="J23" s="544"/>
      <c r="K23" s="545"/>
      <c r="L23" s="545"/>
      <c r="M23" s="545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2"/>
      <c r="AK23" s="402"/>
      <c r="AL23" s="402"/>
      <c r="AM23" s="402"/>
      <c r="AN23" s="402"/>
      <c r="AO23" s="402"/>
      <c r="AP23" s="402"/>
      <c r="AQ23" s="402"/>
      <c r="AR23" s="402"/>
      <c r="AS23" s="402"/>
      <c r="AT23" s="402"/>
      <c r="AU23" s="402"/>
      <c r="AV23" s="402"/>
      <c r="AW23" s="402"/>
      <c r="AX23" s="402"/>
      <c r="AY23" s="402"/>
      <c r="AZ23" s="402"/>
      <c r="BA23" s="403"/>
    </row>
    <row r="24" spans="1:53" s="154" customFormat="1" ht="47.25" customHeight="1" thickBot="1" x14ac:dyDescent="0.35">
      <c r="A24" s="431" t="s">
        <v>112</v>
      </c>
      <c r="B24" s="405"/>
      <c r="C24" s="159"/>
      <c r="D24" s="160">
        <f>D25+D31</f>
        <v>25</v>
      </c>
      <c r="E24" s="157">
        <f>E25+E26</f>
        <v>600</v>
      </c>
      <c r="F24" s="157"/>
      <c r="G24" s="250"/>
      <c r="H24" s="157"/>
      <c r="I24" s="250"/>
      <c r="J24" s="157"/>
      <c r="K24" s="512">
        <f>K25+K31</f>
        <v>18</v>
      </c>
      <c r="L24" s="513"/>
      <c r="M24" s="514"/>
      <c r="N24" s="157">
        <f>N25+N31</f>
        <v>5</v>
      </c>
      <c r="O24" s="512">
        <f>O25+O31</f>
        <v>54</v>
      </c>
      <c r="P24" s="513"/>
      <c r="Q24" s="514"/>
      <c r="R24" s="157">
        <f>R25+R31</f>
        <v>15</v>
      </c>
      <c r="S24" s="512">
        <f>S25+S31</f>
        <v>18</v>
      </c>
      <c r="T24" s="513"/>
      <c r="U24" s="514"/>
      <c r="V24" s="157">
        <f>V25+V31</f>
        <v>5</v>
      </c>
      <c r="W24" s="512">
        <f>W25+W31</f>
        <v>0</v>
      </c>
      <c r="X24" s="513"/>
      <c r="Y24" s="514"/>
      <c r="Z24" s="157">
        <f>Z25+Z31</f>
        <v>0</v>
      </c>
      <c r="AA24" s="512">
        <f>AA25+AA31</f>
        <v>0</v>
      </c>
      <c r="AB24" s="513"/>
      <c r="AC24" s="514"/>
      <c r="AD24" s="157">
        <f>AD25+AD31</f>
        <v>0</v>
      </c>
      <c r="AE24" s="512">
        <f>AE25+AE31</f>
        <v>0</v>
      </c>
      <c r="AF24" s="513"/>
      <c r="AG24" s="514"/>
      <c r="AH24" s="157">
        <f>AH25+AH31</f>
        <v>0</v>
      </c>
      <c r="AI24" s="512">
        <f>AI25+AI31</f>
        <v>0</v>
      </c>
      <c r="AJ24" s="513"/>
      <c r="AK24" s="514"/>
      <c r="AL24" s="157">
        <f>AL25+AL31</f>
        <v>0</v>
      </c>
      <c r="AM24" s="512">
        <f>AM25+AM31</f>
        <v>0</v>
      </c>
      <c r="AN24" s="513"/>
      <c r="AO24" s="514"/>
      <c r="AP24" s="157">
        <f>AP25+AP31</f>
        <v>0</v>
      </c>
      <c r="AQ24" s="512">
        <f>AQ25+AQ31</f>
        <v>0</v>
      </c>
      <c r="AR24" s="513"/>
      <c r="AS24" s="514"/>
      <c r="AT24" s="157">
        <f>AT25+AT31</f>
        <v>0</v>
      </c>
      <c r="AU24" s="512">
        <f>AU25+AU31</f>
        <v>0</v>
      </c>
      <c r="AV24" s="513"/>
      <c r="AW24" s="514"/>
      <c r="AX24" s="157">
        <f>AX25+AX31</f>
        <v>0</v>
      </c>
      <c r="AY24" s="157"/>
      <c r="AZ24" s="158"/>
      <c r="BA24" s="159"/>
    </row>
    <row r="25" spans="1:53" s="154" customFormat="1" ht="40.5" customHeight="1" thickBot="1" x14ac:dyDescent="0.35">
      <c r="A25" s="308"/>
      <c r="B25" s="309" t="s">
        <v>43</v>
      </c>
      <c r="C25" s="159"/>
      <c r="D25" s="310">
        <f>SUM(D27:D30)</f>
        <v>20</v>
      </c>
      <c r="E25" s="310">
        <f>SUM(E27:E30)</f>
        <v>600</v>
      </c>
      <c r="F25" s="310"/>
      <c r="G25" s="310"/>
      <c r="H25" s="310"/>
      <c r="I25" s="310"/>
      <c r="J25" s="310"/>
      <c r="K25" s="515">
        <f>SUM(K27:M30)</f>
        <v>18</v>
      </c>
      <c r="L25" s="516"/>
      <c r="M25" s="517"/>
      <c r="N25" s="310">
        <f>SUM(N27:N30)</f>
        <v>5</v>
      </c>
      <c r="O25" s="515">
        <f>SUM(O27:Q30)</f>
        <v>54</v>
      </c>
      <c r="P25" s="516"/>
      <c r="Q25" s="517"/>
      <c r="R25" s="310">
        <f>SUM(R27:R30)</f>
        <v>15</v>
      </c>
      <c r="S25" s="515">
        <f>SUM(S27:U30)</f>
        <v>0</v>
      </c>
      <c r="T25" s="516"/>
      <c r="U25" s="517"/>
      <c r="V25" s="310">
        <f>SUM(V27:V30)</f>
        <v>0</v>
      </c>
      <c r="W25" s="515">
        <f>SUM(W27:Y30)</f>
        <v>0</v>
      </c>
      <c r="X25" s="516"/>
      <c r="Y25" s="517"/>
      <c r="Z25" s="310">
        <f>SUM(Z27:Z30)</f>
        <v>0</v>
      </c>
      <c r="AA25" s="515">
        <f>SUM(AA27:AC30)</f>
        <v>0</v>
      </c>
      <c r="AB25" s="516"/>
      <c r="AC25" s="517"/>
      <c r="AD25" s="310">
        <f>SUM(AD27:AD30)</f>
        <v>0</v>
      </c>
      <c r="AE25" s="515">
        <f>SUM(AE27:AG30)</f>
        <v>0</v>
      </c>
      <c r="AF25" s="516"/>
      <c r="AG25" s="517"/>
      <c r="AH25" s="310">
        <f>SUM(AH27:AH30)</f>
        <v>0</v>
      </c>
      <c r="AI25" s="515">
        <f>SUM(AI27:AK30)</f>
        <v>0</v>
      </c>
      <c r="AJ25" s="516"/>
      <c r="AK25" s="517"/>
      <c r="AL25" s="310">
        <f>SUM(AL27:AL30)</f>
        <v>0</v>
      </c>
      <c r="AM25" s="515">
        <f>SUM(AM27:AO30)</f>
        <v>0</v>
      </c>
      <c r="AN25" s="516"/>
      <c r="AO25" s="517"/>
      <c r="AP25" s="310">
        <f>SUM(AP27:AP30)</f>
        <v>0</v>
      </c>
      <c r="AQ25" s="515">
        <f>SUM(AQ27:AS30)</f>
        <v>0</v>
      </c>
      <c r="AR25" s="516"/>
      <c r="AS25" s="517"/>
      <c r="AT25" s="310">
        <f>SUM(AT27:AT30)</f>
        <v>0</v>
      </c>
      <c r="AU25" s="515">
        <f>SUM(AU27:AW30)</f>
        <v>0</v>
      </c>
      <c r="AV25" s="516"/>
      <c r="AW25" s="517"/>
      <c r="AX25" s="310">
        <f>SUM(AX27:AX30)</f>
        <v>0</v>
      </c>
      <c r="AY25" s="160"/>
      <c r="AZ25" s="110"/>
      <c r="BA25" s="159"/>
    </row>
    <row r="26" spans="1:53" s="154" customFormat="1" ht="1.5" customHeight="1" x14ac:dyDescent="0.3">
      <c r="A26" s="194"/>
      <c r="B26" s="315"/>
      <c r="C26" s="142"/>
      <c r="D26" s="139"/>
      <c r="E26" s="136"/>
      <c r="F26" s="138"/>
      <c r="G26" s="122"/>
      <c r="H26" s="122"/>
      <c r="I26" s="122"/>
      <c r="J26" s="203"/>
      <c r="K26" s="204"/>
      <c r="L26" s="205"/>
      <c r="M26" s="203"/>
      <c r="N26" s="140"/>
      <c r="O26" s="129"/>
      <c r="P26" s="205"/>
      <c r="Q26" s="134"/>
      <c r="R26" s="301"/>
      <c r="S26" s="129"/>
      <c r="T26" s="205"/>
      <c r="U26" s="134"/>
      <c r="V26" s="301"/>
      <c r="W26" s="138"/>
      <c r="X26" s="205"/>
      <c r="Y26" s="134"/>
      <c r="Z26" s="140"/>
      <c r="AA26" s="138"/>
      <c r="AB26" s="205"/>
      <c r="AC26" s="134"/>
      <c r="AD26" s="140"/>
      <c r="AE26" s="204"/>
      <c r="AF26" s="205"/>
      <c r="AG26" s="130"/>
      <c r="AH26" s="140"/>
      <c r="AI26" s="204"/>
      <c r="AJ26" s="205"/>
      <c r="AK26" s="134"/>
      <c r="AL26" s="140"/>
      <c r="AM26" s="138"/>
      <c r="AN26" s="122"/>
      <c r="AO26" s="134"/>
      <c r="AP26" s="136"/>
      <c r="AQ26" s="204"/>
      <c r="AR26" s="205"/>
      <c r="AS26" s="134"/>
      <c r="AT26" s="140"/>
      <c r="AU26" s="138"/>
      <c r="AV26" s="122"/>
      <c r="AW26" s="134"/>
      <c r="AX26" s="136"/>
      <c r="AY26" s="206"/>
      <c r="AZ26" s="207"/>
      <c r="BA26" s="208"/>
    </row>
    <row r="27" spans="1:53" s="154" customFormat="1" ht="33.75" customHeight="1" x14ac:dyDescent="0.3">
      <c r="A27" s="190" t="s">
        <v>189</v>
      </c>
      <c r="B27" s="191" t="s">
        <v>229</v>
      </c>
      <c r="C27" s="192" t="s">
        <v>184</v>
      </c>
      <c r="D27" s="274">
        <v>5</v>
      </c>
      <c r="E27" s="132">
        <f t="shared" ref="E27:E30" si="5">D27*30</f>
        <v>150</v>
      </c>
      <c r="F27" s="193">
        <f>G27+H27+I27</f>
        <v>18</v>
      </c>
      <c r="G27" s="274">
        <v>8</v>
      </c>
      <c r="H27" s="274"/>
      <c r="I27" s="274">
        <v>10</v>
      </c>
      <c r="J27" s="131">
        <f>E27-F27</f>
        <v>132</v>
      </c>
      <c r="K27" s="124"/>
      <c r="L27" s="104"/>
      <c r="M27" s="125"/>
      <c r="N27" s="274"/>
      <c r="O27" s="124">
        <v>8</v>
      </c>
      <c r="P27" s="104"/>
      <c r="Q27" s="125">
        <v>10</v>
      </c>
      <c r="R27" s="274">
        <v>5</v>
      </c>
      <c r="S27" s="124"/>
      <c r="T27" s="104"/>
      <c r="U27" s="125"/>
      <c r="V27" s="274"/>
      <c r="W27" s="105"/>
      <c r="X27" s="104"/>
      <c r="Y27" s="123"/>
      <c r="Z27" s="274"/>
      <c r="AA27" s="124"/>
      <c r="AB27" s="104"/>
      <c r="AC27" s="125"/>
      <c r="AD27" s="274"/>
      <c r="AE27" s="126"/>
      <c r="AF27" s="104"/>
      <c r="AG27" s="125"/>
      <c r="AH27" s="274"/>
      <c r="AI27" s="126"/>
      <c r="AJ27" s="104"/>
      <c r="AK27" s="125"/>
      <c r="AL27" s="274"/>
      <c r="AM27" s="124"/>
      <c r="AN27" s="104"/>
      <c r="AO27" s="125"/>
      <c r="AP27" s="274"/>
      <c r="AQ27" s="126"/>
      <c r="AR27" s="104"/>
      <c r="AS27" s="125"/>
      <c r="AT27" s="274"/>
      <c r="AU27" s="124"/>
      <c r="AV27" s="104"/>
      <c r="AW27" s="125"/>
      <c r="AX27" s="274"/>
      <c r="AY27" s="276">
        <v>2</v>
      </c>
      <c r="AZ27" s="127"/>
      <c r="BA27" s="276"/>
    </row>
    <row r="28" spans="1:53" s="154" customFormat="1" ht="21.75" customHeight="1" x14ac:dyDescent="0.3">
      <c r="A28" s="194" t="s">
        <v>190</v>
      </c>
      <c r="B28" s="195" t="s">
        <v>230</v>
      </c>
      <c r="C28" s="196" t="s">
        <v>188</v>
      </c>
      <c r="D28" s="136">
        <v>5</v>
      </c>
      <c r="E28" s="137">
        <f t="shared" si="5"/>
        <v>150</v>
      </c>
      <c r="F28" s="141">
        <f>G28+H28+I28</f>
        <v>20</v>
      </c>
      <c r="G28" s="136">
        <v>8</v>
      </c>
      <c r="H28" s="136">
        <v>8</v>
      </c>
      <c r="I28" s="136">
        <v>4</v>
      </c>
      <c r="J28" s="197">
        <f>E28-F28</f>
        <v>130</v>
      </c>
      <c r="K28" s="138"/>
      <c r="L28" s="122"/>
      <c r="M28" s="134"/>
      <c r="N28" s="136"/>
      <c r="O28" s="138">
        <v>8</v>
      </c>
      <c r="P28" s="122">
        <v>8</v>
      </c>
      <c r="Q28" s="134">
        <v>4</v>
      </c>
      <c r="R28" s="136">
        <v>5</v>
      </c>
      <c r="S28" s="126"/>
      <c r="T28" s="124"/>
      <c r="U28" s="131"/>
      <c r="V28" s="274"/>
      <c r="W28" s="124"/>
      <c r="X28" s="124"/>
      <c r="Y28" s="132"/>
      <c r="Z28" s="274"/>
      <c r="AA28" s="124"/>
      <c r="AB28" s="124"/>
      <c r="AC28" s="132"/>
      <c r="AD28" s="274"/>
      <c r="AE28" s="133"/>
      <c r="AF28" s="122"/>
      <c r="AG28" s="134"/>
      <c r="AH28" s="136"/>
      <c r="AI28" s="133"/>
      <c r="AJ28" s="122"/>
      <c r="AK28" s="134"/>
      <c r="AL28" s="136"/>
      <c r="AM28" s="124"/>
      <c r="AN28" s="124"/>
      <c r="AO28" s="132"/>
      <c r="AP28" s="274"/>
      <c r="AQ28" s="133"/>
      <c r="AR28" s="122"/>
      <c r="AS28" s="134"/>
      <c r="AT28" s="136"/>
      <c r="AU28" s="124"/>
      <c r="AV28" s="124"/>
      <c r="AW28" s="132"/>
      <c r="AX28" s="274"/>
      <c r="AY28" s="276">
        <v>2</v>
      </c>
      <c r="AZ28" s="135"/>
      <c r="BA28" s="179"/>
    </row>
    <row r="29" spans="1:53" s="154" customFormat="1" ht="26.25" customHeight="1" x14ac:dyDescent="0.3">
      <c r="A29" s="198" t="s">
        <v>191</v>
      </c>
      <c r="B29" s="199" t="s">
        <v>231</v>
      </c>
      <c r="C29" s="200" t="s">
        <v>399</v>
      </c>
      <c r="D29" s="214">
        <v>5</v>
      </c>
      <c r="E29" s="273">
        <f t="shared" si="5"/>
        <v>150</v>
      </c>
      <c r="F29" s="201">
        <f>G29+H29+I29</f>
        <v>16</v>
      </c>
      <c r="G29" s="214">
        <v>8</v>
      </c>
      <c r="H29" s="214"/>
      <c r="I29" s="214">
        <v>8</v>
      </c>
      <c r="J29" s="202">
        <f>E29-F29</f>
        <v>134</v>
      </c>
      <c r="K29" s="145"/>
      <c r="L29" s="146"/>
      <c r="M29" s="149"/>
      <c r="N29" s="214"/>
      <c r="O29" s="148">
        <v>8</v>
      </c>
      <c r="P29" s="146"/>
      <c r="Q29" s="147">
        <v>8</v>
      </c>
      <c r="R29" s="277">
        <v>5</v>
      </c>
      <c r="S29" s="145"/>
      <c r="T29" s="146"/>
      <c r="U29" s="149"/>
      <c r="V29" s="214"/>
      <c r="W29" s="145"/>
      <c r="X29" s="146"/>
      <c r="Y29" s="149"/>
      <c r="Z29" s="214"/>
      <c r="AA29" s="145"/>
      <c r="AB29" s="146"/>
      <c r="AC29" s="149"/>
      <c r="AD29" s="214"/>
      <c r="AE29" s="150"/>
      <c r="AF29" s="146"/>
      <c r="AG29" s="149"/>
      <c r="AH29" s="214"/>
      <c r="AI29" s="150"/>
      <c r="AJ29" s="146"/>
      <c r="AK29" s="149"/>
      <c r="AL29" s="214"/>
      <c r="AM29" s="145"/>
      <c r="AN29" s="146"/>
      <c r="AO29" s="149"/>
      <c r="AP29" s="214"/>
      <c r="AQ29" s="150"/>
      <c r="AR29" s="146"/>
      <c r="AS29" s="149"/>
      <c r="AT29" s="214"/>
      <c r="AU29" s="145"/>
      <c r="AV29" s="146"/>
      <c r="AW29" s="149"/>
      <c r="AX29" s="214"/>
      <c r="AY29" s="276">
        <v>2</v>
      </c>
      <c r="AZ29" s="144"/>
      <c r="BA29" s="277"/>
    </row>
    <row r="30" spans="1:53" s="154" customFormat="1" ht="69.75" customHeight="1" thickBot="1" x14ac:dyDescent="0.35">
      <c r="A30" s="198" t="s">
        <v>191</v>
      </c>
      <c r="B30" s="199" t="s">
        <v>193</v>
      </c>
      <c r="C30" s="200" t="s">
        <v>192</v>
      </c>
      <c r="D30" s="214">
        <v>5</v>
      </c>
      <c r="E30" s="273">
        <f t="shared" si="5"/>
        <v>150</v>
      </c>
      <c r="F30" s="201">
        <f>G30+H30+I30</f>
        <v>18</v>
      </c>
      <c r="G30" s="214">
        <v>8</v>
      </c>
      <c r="H30" s="214">
        <v>10</v>
      </c>
      <c r="I30" s="214"/>
      <c r="J30" s="202">
        <f>E30-F30</f>
        <v>132</v>
      </c>
      <c r="K30" s="148">
        <v>8</v>
      </c>
      <c r="L30" s="146">
        <v>10</v>
      </c>
      <c r="M30" s="147"/>
      <c r="N30" s="277">
        <v>5</v>
      </c>
      <c r="O30" s="148"/>
      <c r="P30" s="146"/>
      <c r="Q30" s="147"/>
      <c r="R30" s="277"/>
      <c r="S30" s="145"/>
      <c r="T30" s="146"/>
      <c r="U30" s="149"/>
      <c r="V30" s="214"/>
      <c r="W30" s="145"/>
      <c r="X30" s="146"/>
      <c r="Y30" s="149"/>
      <c r="Z30" s="214"/>
      <c r="AA30" s="145"/>
      <c r="AB30" s="146"/>
      <c r="AC30" s="149"/>
      <c r="AD30" s="214"/>
      <c r="AE30" s="150"/>
      <c r="AF30" s="146"/>
      <c r="AG30" s="149"/>
      <c r="AH30" s="214"/>
      <c r="AI30" s="150"/>
      <c r="AJ30" s="146"/>
      <c r="AK30" s="149"/>
      <c r="AL30" s="214"/>
      <c r="AM30" s="145"/>
      <c r="AN30" s="146"/>
      <c r="AO30" s="149"/>
      <c r="AP30" s="214"/>
      <c r="AQ30" s="150"/>
      <c r="AR30" s="146"/>
      <c r="AS30" s="149"/>
      <c r="AT30" s="214"/>
      <c r="AU30" s="145"/>
      <c r="AV30" s="146"/>
      <c r="AW30" s="149"/>
      <c r="AX30" s="214"/>
      <c r="AY30" s="275">
        <v>1</v>
      </c>
      <c r="AZ30" s="144"/>
      <c r="BA30" s="277"/>
    </row>
    <row r="31" spans="1:53" s="154" customFormat="1" ht="29.25" customHeight="1" thickBot="1" x14ac:dyDescent="0.35">
      <c r="A31" s="316"/>
      <c r="B31" s="312" t="s">
        <v>178</v>
      </c>
      <c r="C31" s="151"/>
      <c r="D31" s="153">
        <v>5</v>
      </c>
      <c r="E31" s="152">
        <f>E32*1</f>
        <v>150</v>
      </c>
      <c r="F31" s="317"/>
      <c r="G31" s="318"/>
      <c r="H31" s="319"/>
      <c r="I31" s="319"/>
      <c r="J31" s="260"/>
      <c r="K31" s="378">
        <f>SUM(K33:M34)</f>
        <v>0</v>
      </c>
      <c r="L31" s="379"/>
      <c r="M31" s="380"/>
      <c r="N31" s="152">
        <f>SUM(N33)</f>
        <v>0</v>
      </c>
      <c r="O31" s="378">
        <f>SUM(O32:Q34)</f>
        <v>0</v>
      </c>
      <c r="P31" s="379"/>
      <c r="Q31" s="380"/>
      <c r="R31" s="293">
        <f>SUM(R32)</f>
        <v>0</v>
      </c>
      <c r="S31" s="381">
        <f>SUM(S32:U34)</f>
        <v>18</v>
      </c>
      <c r="T31" s="382"/>
      <c r="U31" s="383"/>
      <c r="V31" s="152">
        <f>SUM(V32)</f>
        <v>5</v>
      </c>
      <c r="W31" s="381">
        <f>SUM(W33:Y34)</f>
        <v>0</v>
      </c>
      <c r="X31" s="382"/>
      <c r="Y31" s="383"/>
      <c r="Z31" s="152">
        <f>SUM(Z33)</f>
        <v>0</v>
      </c>
      <c r="AA31" s="381">
        <f>SUM(AA33:AC34)</f>
        <v>0</v>
      </c>
      <c r="AB31" s="382"/>
      <c r="AC31" s="383"/>
      <c r="AD31" s="152">
        <f>SUM(AD33)</f>
        <v>0</v>
      </c>
      <c r="AE31" s="378">
        <f>SUM(AE33:AG34)</f>
        <v>0</v>
      </c>
      <c r="AF31" s="379"/>
      <c r="AG31" s="380"/>
      <c r="AH31" s="152">
        <f>SUM(AH33)</f>
        <v>0</v>
      </c>
      <c r="AI31" s="378">
        <f>SUM(AI33:AK34)</f>
        <v>0</v>
      </c>
      <c r="AJ31" s="379"/>
      <c r="AK31" s="380"/>
      <c r="AL31" s="152">
        <f>SUM(AL33)</f>
        <v>0</v>
      </c>
      <c r="AM31" s="381">
        <f>SUM(AM33:AO34)</f>
        <v>0</v>
      </c>
      <c r="AN31" s="382"/>
      <c r="AO31" s="383"/>
      <c r="AP31" s="106">
        <f>SUM(AP33)</f>
        <v>0</v>
      </c>
      <c r="AQ31" s="378">
        <f>SUM(AQ33:AS34)</f>
        <v>0</v>
      </c>
      <c r="AR31" s="379"/>
      <c r="AS31" s="380"/>
      <c r="AT31" s="152">
        <f>SUM(AT33)</f>
        <v>0</v>
      </c>
      <c r="AU31" s="381">
        <f>SUM(AU33:AW34)</f>
        <v>0</v>
      </c>
      <c r="AV31" s="382"/>
      <c r="AW31" s="383"/>
      <c r="AX31" s="106">
        <f>SUM(AX33)</f>
        <v>0</v>
      </c>
      <c r="AY31" s="209"/>
      <c r="AZ31" s="210"/>
      <c r="BA31" s="211"/>
    </row>
    <row r="32" spans="1:53" s="154" customFormat="1" ht="0.75" customHeight="1" x14ac:dyDescent="0.3">
      <c r="A32" s="155"/>
      <c r="B32" s="320"/>
      <c r="C32" s="282"/>
      <c r="D32" s="469">
        <v>5</v>
      </c>
      <c r="E32" s="467">
        <f>D32*30</f>
        <v>150</v>
      </c>
      <c r="F32" s="477">
        <v>18</v>
      </c>
      <c r="G32" s="479">
        <v>8</v>
      </c>
      <c r="H32" s="475"/>
      <c r="I32" s="479">
        <v>10</v>
      </c>
      <c r="J32" s="471">
        <f>E32-F32</f>
        <v>132</v>
      </c>
      <c r="K32" s="473"/>
      <c r="L32" s="558"/>
      <c r="M32" s="481"/>
      <c r="N32" s="469"/>
      <c r="O32" s="508"/>
      <c r="P32" s="475"/>
      <c r="Q32" s="481"/>
      <c r="R32" s="556"/>
      <c r="S32" s="508">
        <v>8</v>
      </c>
      <c r="T32" s="475"/>
      <c r="U32" s="481">
        <v>10</v>
      </c>
      <c r="V32" s="556">
        <v>5</v>
      </c>
      <c r="W32" s="510"/>
      <c r="X32" s="479"/>
      <c r="Y32" s="511"/>
      <c r="Z32" s="469"/>
      <c r="AA32" s="510"/>
      <c r="AB32" s="479"/>
      <c r="AC32" s="511"/>
      <c r="AD32" s="469"/>
      <c r="AE32" s="508"/>
      <c r="AF32" s="475"/>
      <c r="AG32" s="509"/>
      <c r="AH32" s="469"/>
      <c r="AI32" s="508"/>
      <c r="AJ32" s="475"/>
      <c r="AK32" s="509"/>
      <c r="AL32" s="469"/>
      <c r="AM32" s="510"/>
      <c r="AN32" s="479"/>
      <c r="AO32" s="511"/>
      <c r="AP32" s="467"/>
      <c r="AQ32" s="508"/>
      <c r="AR32" s="475"/>
      <c r="AS32" s="509"/>
      <c r="AT32" s="469"/>
      <c r="AU32" s="510"/>
      <c r="AV32" s="479"/>
      <c r="AW32" s="511"/>
      <c r="AX32" s="467"/>
      <c r="AY32" s="467">
        <v>3</v>
      </c>
      <c r="AZ32" s="560"/>
      <c r="BA32" s="561"/>
    </row>
    <row r="33" spans="1:53" s="154" customFormat="1" ht="57.75" customHeight="1" x14ac:dyDescent="0.3">
      <c r="A33" s="241" t="s">
        <v>132</v>
      </c>
      <c r="B33" s="335" t="s">
        <v>280</v>
      </c>
      <c r="C33" s="463" t="s">
        <v>282</v>
      </c>
      <c r="D33" s="469"/>
      <c r="E33" s="467"/>
      <c r="F33" s="477"/>
      <c r="G33" s="479"/>
      <c r="H33" s="475"/>
      <c r="I33" s="479"/>
      <c r="J33" s="471"/>
      <c r="K33" s="473"/>
      <c r="L33" s="558"/>
      <c r="M33" s="481"/>
      <c r="N33" s="469"/>
      <c r="O33" s="508"/>
      <c r="P33" s="475"/>
      <c r="Q33" s="481"/>
      <c r="R33" s="556"/>
      <c r="S33" s="508"/>
      <c r="T33" s="475"/>
      <c r="U33" s="481"/>
      <c r="V33" s="556"/>
      <c r="W33" s="510"/>
      <c r="X33" s="479"/>
      <c r="Y33" s="511"/>
      <c r="Z33" s="469"/>
      <c r="AA33" s="510"/>
      <c r="AB33" s="479"/>
      <c r="AC33" s="511"/>
      <c r="AD33" s="469"/>
      <c r="AE33" s="508"/>
      <c r="AF33" s="475"/>
      <c r="AG33" s="509"/>
      <c r="AH33" s="469"/>
      <c r="AI33" s="508"/>
      <c r="AJ33" s="475"/>
      <c r="AK33" s="509"/>
      <c r="AL33" s="469"/>
      <c r="AM33" s="510"/>
      <c r="AN33" s="479"/>
      <c r="AO33" s="511"/>
      <c r="AP33" s="467"/>
      <c r="AQ33" s="508"/>
      <c r="AR33" s="475"/>
      <c r="AS33" s="509"/>
      <c r="AT33" s="469"/>
      <c r="AU33" s="510"/>
      <c r="AV33" s="479"/>
      <c r="AW33" s="511"/>
      <c r="AX33" s="467"/>
      <c r="AY33" s="467"/>
      <c r="AZ33" s="560"/>
      <c r="BA33" s="561"/>
    </row>
    <row r="34" spans="1:53" s="154" customFormat="1" ht="57.75" customHeight="1" thickBot="1" x14ac:dyDescent="0.35">
      <c r="A34" s="241" t="s">
        <v>152</v>
      </c>
      <c r="B34" s="328" t="s">
        <v>281</v>
      </c>
      <c r="C34" s="464"/>
      <c r="D34" s="469"/>
      <c r="E34" s="467"/>
      <c r="F34" s="477"/>
      <c r="G34" s="479"/>
      <c r="H34" s="475"/>
      <c r="I34" s="479"/>
      <c r="J34" s="471"/>
      <c r="K34" s="473"/>
      <c r="L34" s="558"/>
      <c r="M34" s="481"/>
      <c r="N34" s="469"/>
      <c r="O34" s="508"/>
      <c r="P34" s="475"/>
      <c r="Q34" s="481"/>
      <c r="R34" s="556"/>
      <c r="S34" s="508"/>
      <c r="T34" s="475"/>
      <c r="U34" s="481"/>
      <c r="V34" s="556"/>
      <c r="W34" s="510"/>
      <c r="X34" s="479"/>
      <c r="Y34" s="511"/>
      <c r="Z34" s="469"/>
      <c r="AA34" s="510"/>
      <c r="AB34" s="479"/>
      <c r="AC34" s="511"/>
      <c r="AD34" s="469"/>
      <c r="AE34" s="508"/>
      <c r="AF34" s="475"/>
      <c r="AG34" s="509"/>
      <c r="AH34" s="469"/>
      <c r="AI34" s="508"/>
      <c r="AJ34" s="475"/>
      <c r="AK34" s="509"/>
      <c r="AL34" s="469"/>
      <c r="AM34" s="510"/>
      <c r="AN34" s="479"/>
      <c r="AO34" s="511"/>
      <c r="AP34" s="467"/>
      <c r="AQ34" s="508"/>
      <c r="AR34" s="475"/>
      <c r="AS34" s="509"/>
      <c r="AT34" s="469"/>
      <c r="AU34" s="510"/>
      <c r="AV34" s="479"/>
      <c r="AW34" s="511"/>
      <c r="AX34" s="467"/>
      <c r="AY34" s="467"/>
      <c r="AZ34" s="560"/>
      <c r="BA34" s="561"/>
    </row>
    <row r="35" spans="1:53" s="189" customFormat="1" ht="23.25" customHeight="1" thickBot="1" x14ac:dyDescent="0.35">
      <c r="A35" s="107" t="s">
        <v>126</v>
      </c>
      <c r="B35" s="401" t="s">
        <v>48</v>
      </c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2"/>
      <c r="AN35" s="402"/>
      <c r="AO35" s="402"/>
      <c r="AP35" s="402"/>
      <c r="AQ35" s="402"/>
      <c r="AR35" s="402"/>
      <c r="AS35" s="402"/>
      <c r="AT35" s="402"/>
      <c r="AU35" s="402"/>
      <c r="AV35" s="402"/>
      <c r="AW35" s="402"/>
      <c r="AX35" s="402"/>
      <c r="AY35" s="402"/>
      <c r="AZ35" s="402"/>
      <c r="BA35" s="403"/>
    </row>
    <row r="36" spans="1:53" s="154" customFormat="1" ht="19.5" customHeight="1" thickBot="1" x14ac:dyDescent="0.35">
      <c r="A36" s="431" t="s">
        <v>112</v>
      </c>
      <c r="B36" s="405"/>
      <c r="C36" s="151"/>
      <c r="D36" s="152">
        <f>D37+D53</f>
        <v>115</v>
      </c>
      <c r="E36" s="106">
        <f>E37+E53</f>
        <v>3150</v>
      </c>
      <c r="F36" s="106"/>
      <c r="G36" s="228"/>
      <c r="H36" s="106"/>
      <c r="I36" s="228"/>
      <c r="J36" s="106"/>
      <c r="K36" s="381">
        <f>K37+K53</f>
        <v>0</v>
      </c>
      <c r="L36" s="382"/>
      <c r="M36" s="383"/>
      <c r="N36" s="106">
        <f>N37+N53</f>
        <v>0</v>
      </c>
      <c r="O36" s="381">
        <f>O37+O53</f>
        <v>0</v>
      </c>
      <c r="P36" s="382"/>
      <c r="Q36" s="383"/>
      <c r="R36" s="295">
        <f>R37+R53</f>
        <v>0</v>
      </c>
      <c r="S36" s="381">
        <f>S37+S53</f>
        <v>0</v>
      </c>
      <c r="T36" s="382"/>
      <c r="U36" s="383"/>
      <c r="V36" s="106">
        <f>V37+V53</f>
        <v>0</v>
      </c>
      <c r="W36" s="381">
        <f>W37+W53</f>
        <v>72</v>
      </c>
      <c r="X36" s="382"/>
      <c r="Y36" s="383"/>
      <c r="Z36" s="106">
        <f>Z37+Z53</f>
        <v>20</v>
      </c>
      <c r="AA36" s="381">
        <f>AA37+AA53</f>
        <v>54</v>
      </c>
      <c r="AB36" s="382"/>
      <c r="AC36" s="383"/>
      <c r="AD36" s="106">
        <f>AD37+AD53</f>
        <v>15</v>
      </c>
      <c r="AE36" s="381">
        <f>AE37+AE53</f>
        <v>72</v>
      </c>
      <c r="AF36" s="382"/>
      <c r="AG36" s="383"/>
      <c r="AH36" s="106">
        <f>AH37+AH53</f>
        <v>20</v>
      </c>
      <c r="AI36" s="381">
        <f>AI37+AI53</f>
        <v>90</v>
      </c>
      <c r="AJ36" s="382"/>
      <c r="AK36" s="383"/>
      <c r="AL36" s="106">
        <f>AL37+AL53</f>
        <v>25</v>
      </c>
      <c r="AM36" s="381">
        <f>AM37+AM53</f>
        <v>90</v>
      </c>
      <c r="AN36" s="382"/>
      <c r="AO36" s="383"/>
      <c r="AP36" s="106">
        <f>AP37+AP53</f>
        <v>25</v>
      </c>
      <c r="AQ36" s="381">
        <f>AQ37+AQ53</f>
        <v>0</v>
      </c>
      <c r="AR36" s="382"/>
      <c r="AS36" s="383"/>
      <c r="AT36" s="106">
        <f>AT37+AT53</f>
        <v>10</v>
      </c>
      <c r="AU36" s="381">
        <f>AU37+AU53</f>
        <v>0</v>
      </c>
      <c r="AV36" s="382"/>
      <c r="AW36" s="383"/>
      <c r="AX36" s="106">
        <f>AX37+AX53</f>
        <v>0</v>
      </c>
      <c r="AY36" s="106"/>
      <c r="AZ36" s="153"/>
      <c r="BA36" s="106"/>
    </row>
    <row r="37" spans="1:53" s="154" customFormat="1" ht="50.25" customHeight="1" thickBot="1" x14ac:dyDescent="0.35">
      <c r="A37" s="316"/>
      <c r="B37" s="321" t="s">
        <v>43</v>
      </c>
      <c r="C37" s="151"/>
      <c r="D37" s="264">
        <f>SUM(D38:D52)</f>
        <v>75</v>
      </c>
      <c r="E37" s="264">
        <f>SUM(E38:E52)</f>
        <v>2250</v>
      </c>
      <c r="F37" s="264"/>
      <c r="G37" s="264"/>
      <c r="H37" s="264"/>
      <c r="I37" s="264"/>
      <c r="J37" s="264"/>
      <c r="K37" s="381">
        <f>SUM(K38:M52)</f>
        <v>0</v>
      </c>
      <c r="L37" s="382"/>
      <c r="M37" s="383"/>
      <c r="N37" s="106">
        <f>SUM(N38:N52)</f>
        <v>0</v>
      </c>
      <c r="O37" s="381">
        <f>SUM(O38:Q52)</f>
        <v>0</v>
      </c>
      <c r="P37" s="382"/>
      <c r="Q37" s="383"/>
      <c r="R37" s="295">
        <f>SUM(R38:R52)</f>
        <v>0</v>
      </c>
      <c r="S37" s="381">
        <f>SUM(S38:U52)</f>
        <v>0</v>
      </c>
      <c r="T37" s="382"/>
      <c r="U37" s="383"/>
      <c r="V37" s="106">
        <f>SUM(V38:V52)</f>
        <v>0</v>
      </c>
      <c r="W37" s="381">
        <f>SUM(W38:Y52)</f>
        <v>72</v>
      </c>
      <c r="X37" s="382"/>
      <c r="Y37" s="383"/>
      <c r="Z37" s="106">
        <f>SUM(Z38:Z52)</f>
        <v>20</v>
      </c>
      <c r="AA37" s="381">
        <f>SUM(AA38:AC52)</f>
        <v>36</v>
      </c>
      <c r="AB37" s="382"/>
      <c r="AC37" s="383"/>
      <c r="AD37" s="106">
        <f>SUM(AD38:AD52)</f>
        <v>10</v>
      </c>
      <c r="AE37" s="381">
        <f>SUM(AE38:AG52)</f>
        <v>54</v>
      </c>
      <c r="AF37" s="382"/>
      <c r="AG37" s="383"/>
      <c r="AH37" s="106">
        <f>SUM(AH38:AH52)</f>
        <v>15</v>
      </c>
      <c r="AI37" s="381">
        <f>SUM(AI38:AK52)</f>
        <v>54</v>
      </c>
      <c r="AJ37" s="382"/>
      <c r="AK37" s="383"/>
      <c r="AL37" s="106">
        <f>SUM(AL38:AL52)</f>
        <v>15</v>
      </c>
      <c r="AM37" s="381">
        <f>SUM(AM38:AO52)</f>
        <v>54</v>
      </c>
      <c r="AN37" s="382"/>
      <c r="AO37" s="383"/>
      <c r="AP37" s="106">
        <f>SUM(AP38:AP52)</f>
        <v>15</v>
      </c>
      <c r="AQ37" s="381">
        <f>SUM(AQ38:AS52)</f>
        <v>0</v>
      </c>
      <c r="AR37" s="382"/>
      <c r="AS37" s="383"/>
      <c r="AT37" s="106">
        <f>SUM(AT38:AT52)</f>
        <v>0</v>
      </c>
      <c r="AU37" s="381">
        <f>SUM(AU38:AW52)</f>
        <v>0</v>
      </c>
      <c r="AV37" s="382"/>
      <c r="AW37" s="383"/>
      <c r="AX37" s="106">
        <f>SUM(AX38:AX52)</f>
        <v>0</v>
      </c>
      <c r="AY37" s="152"/>
      <c r="AZ37" s="264"/>
      <c r="BA37" s="106"/>
    </row>
    <row r="38" spans="1:53" s="154" customFormat="1" ht="85.5" customHeight="1" x14ac:dyDescent="0.3">
      <c r="A38" s="128" t="s">
        <v>133</v>
      </c>
      <c r="B38" s="339" t="s">
        <v>283</v>
      </c>
      <c r="C38" s="213" t="s">
        <v>284</v>
      </c>
      <c r="D38" s="127">
        <v>5</v>
      </c>
      <c r="E38" s="274">
        <f>D38*30</f>
        <v>150</v>
      </c>
      <c r="F38" s="274">
        <v>18</v>
      </c>
      <c r="G38" s="132">
        <v>8</v>
      </c>
      <c r="H38" s="274">
        <v>10</v>
      </c>
      <c r="I38" s="132"/>
      <c r="J38" s="274">
        <f>E38-F38</f>
        <v>132</v>
      </c>
      <c r="K38" s="271"/>
      <c r="L38" s="269"/>
      <c r="M38" s="270"/>
      <c r="N38" s="276"/>
      <c r="O38" s="105"/>
      <c r="P38" s="269"/>
      <c r="Q38" s="125"/>
      <c r="R38" s="322"/>
      <c r="S38" s="124"/>
      <c r="T38" s="269"/>
      <c r="U38" s="125"/>
      <c r="V38" s="276"/>
      <c r="W38" s="124">
        <v>8</v>
      </c>
      <c r="X38" s="269">
        <v>10</v>
      </c>
      <c r="Y38" s="125"/>
      <c r="Z38" s="276">
        <v>5</v>
      </c>
      <c r="AA38" s="124"/>
      <c r="AB38" s="269"/>
      <c r="AC38" s="125"/>
      <c r="AD38" s="276"/>
      <c r="AE38" s="271"/>
      <c r="AF38" s="269"/>
      <c r="AG38" s="123"/>
      <c r="AH38" s="276"/>
      <c r="AI38" s="271"/>
      <c r="AJ38" s="269"/>
      <c r="AK38" s="125"/>
      <c r="AL38" s="276"/>
      <c r="AM38" s="124"/>
      <c r="AN38" s="104"/>
      <c r="AO38" s="125"/>
      <c r="AP38" s="274"/>
      <c r="AQ38" s="271"/>
      <c r="AR38" s="269"/>
      <c r="AS38" s="125"/>
      <c r="AT38" s="276"/>
      <c r="AU38" s="124"/>
      <c r="AV38" s="104"/>
      <c r="AW38" s="125"/>
      <c r="AX38" s="274"/>
      <c r="AY38" s="276">
        <v>4</v>
      </c>
      <c r="AZ38" s="127"/>
      <c r="BA38" s="274"/>
    </row>
    <row r="39" spans="1:53" s="154" customFormat="1" ht="108.75" customHeight="1" x14ac:dyDescent="0.3">
      <c r="A39" s="241" t="s">
        <v>153</v>
      </c>
      <c r="B39" s="325" t="s">
        <v>285</v>
      </c>
      <c r="C39" s="161" t="s">
        <v>303</v>
      </c>
      <c r="D39" s="163">
        <v>5</v>
      </c>
      <c r="E39" s="136">
        <f t="shared" ref="E39:E52" si="6">D39*30</f>
        <v>150</v>
      </c>
      <c r="F39" s="136">
        <v>18</v>
      </c>
      <c r="G39" s="137">
        <v>8</v>
      </c>
      <c r="H39" s="136"/>
      <c r="I39" s="137">
        <v>10</v>
      </c>
      <c r="J39" s="136">
        <f t="shared" ref="J39:J52" si="7">E39-F39</f>
        <v>132</v>
      </c>
      <c r="K39" s="204"/>
      <c r="L39" s="205"/>
      <c r="M39" s="203"/>
      <c r="N39" s="140"/>
      <c r="O39" s="129"/>
      <c r="P39" s="205"/>
      <c r="Q39" s="134"/>
      <c r="R39" s="301"/>
      <c r="S39" s="138"/>
      <c r="T39" s="205"/>
      <c r="U39" s="134"/>
      <c r="V39" s="140"/>
      <c r="W39" s="138">
        <v>8</v>
      </c>
      <c r="X39" s="205"/>
      <c r="Y39" s="134">
        <v>10</v>
      </c>
      <c r="Z39" s="140">
        <v>5</v>
      </c>
      <c r="AA39" s="138"/>
      <c r="AB39" s="205"/>
      <c r="AC39" s="134"/>
      <c r="AD39" s="140"/>
      <c r="AE39" s="204"/>
      <c r="AF39" s="205"/>
      <c r="AG39" s="130"/>
      <c r="AH39" s="140"/>
      <c r="AI39" s="204"/>
      <c r="AJ39" s="205"/>
      <c r="AK39" s="130"/>
      <c r="AL39" s="140"/>
      <c r="AM39" s="138"/>
      <c r="AN39" s="122"/>
      <c r="AO39" s="134"/>
      <c r="AP39" s="136"/>
      <c r="AQ39" s="204"/>
      <c r="AR39" s="205"/>
      <c r="AS39" s="130"/>
      <c r="AT39" s="140"/>
      <c r="AU39" s="138"/>
      <c r="AV39" s="122"/>
      <c r="AW39" s="134"/>
      <c r="AX39" s="136"/>
      <c r="AY39" s="276">
        <v>4</v>
      </c>
      <c r="AZ39" s="139"/>
      <c r="BA39" s="136"/>
    </row>
    <row r="40" spans="1:53" s="154" customFormat="1" ht="69" customHeight="1" x14ac:dyDescent="0.3">
      <c r="A40" s="241" t="s">
        <v>154</v>
      </c>
      <c r="B40" s="323" t="s">
        <v>286</v>
      </c>
      <c r="C40" s="161" t="s">
        <v>303</v>
      </c>
      <c r="D40" s="139">
        <v>5</v>
      </c>
      <c r="E40" s="136">
        <f t="shared" si="6"/>
        <v>150</v>
      </c>
      <c r="F40" s="136">
        <v>18</v>
      </c>
      <c r="G40" s="137"/>
      <c r="H40" s="136"/>
      <c r="I40" s="137">
        <v>18</v>
      </c>
      <c r="J40" s="136">
        <f t="shared" si="7"/>
        <v>132</v>
      </c>
      <c r="K40" s="204"/>
      <c r="L40" s="205"/>
      <c r="M40" s="203"/>
      <c r="N40" s="140"/>
      <c r="O40" s="129"/>
      <c r="P40" s="205"/>
      <c r="Q40" s="134"/>
      <c r="R40" s="301"/>
      <c r="S40" s="138"/>
      <c r="T40" s="205"/>
      <c r="U40" s="134"/>
      <c r="V40" s="140"/>
      <c r="W40" s="138"/>
      <c r="X40" s="205"/>
      <c r="Y40" s="134">
        <v>18</v>
      </c>
      <c r="Z40" s="140">
        <v>5</v>
      </c>
      <c r="AA40" s="138"/>
      <c r="AB40" s="205"/>
      <c r="AC40" s="134"/>
      <c r="AD40" s="140"/>
      <c r="AE40" s="204"/>
      <c r="AF40" s="205"/>
      <c r="AG40" s="130"/>
      <c r="AH40" s="140"/>
      <c r="AI40" s="204"/>
      <c r="AJ40" s="205"/>
      <c r="AK40" s="134"/>
      <c r="AL40" s="140"/>
      <c r="AM40" s="138"/>
      <c r="AN40" s="122"/>
      <c r="AO40" s="134"/>
      <c r="AP40" s="136"/>
      <c r="AQ40" s="204"/>
      <c r="AR40" s="205"/>
      <c r="AS40" s="134"/>
      <c r="AT40" s="140"/>
      <c r="AU40" s="138"/>
      <c r="AV40" s="122"/>
      <c r="AW40" s="134"/>
      <c r="AX40" s="136"/>
      <c r="AY40" s="276">
        <v>4</v>
      </c>
      <c r="AZ40" s="139"/>
      <c r="BA40" s="136"/>
    </row>
    <row r="41" spans="1:53" s="154" customFormat="1" ht="86.25" customHeight="1" x14ac:dyDescent="0.3">
      <c r="A41" s="241" t="s">
        <v>155</v>
      </c>
      <c r="B41" s="324" t="s">
        <v>287</v>
      </c>
      <c r="C41" s="161" t="s">
        <v>288</v>
      </c>
      <c r="D41" s="139">
        <v>5</v>
      </c>
      <c r="E41" s="136">
        <f t="shared" si="6"/>
        <v>150</v>
      </c>
      <c r="F41" s="136">
        <v>18</v>
      </c>
      <c r="G41" s="137">
        <v>8</v>
      </c>
      <c r="H41" s="136">
        <v>6</v>
      </c>
      <c r="I41" s="137">
        <v>4</v>
      </c>
      <c r="J41" s="136">
        <f t="shared" si="7"/>
        <v>132</v>
      </c>
      <c r="K41" s="204"/>
      <c r="L41" s="205"/>
      <c r="M41" s="203"/>
      <c r="N41" s="140"/>
      <c r="O41" s="129"/>
      <c r="P41" s="205"/>
      <c r="Q41" s="134"/>
      <c r="R41" s="301"/>
      <c r="S41" s="138"/>
      <c r="T41" s="205"/>
      <c r="U41" s="134"/>
      <c r="V41" s="140"/>
      <c r="W41" s="138">
        <v>8</v>
      </c>
      <c r="X41" s="205">
        <v>6</v>
      </c>
      <c r="Y41" s="134">
        <v>4</v>
      </c>
      <c r="Z41" s="140">
        <v>5</v>
      </c>
      <c r="AA41" s="138"/>
      <c r="AB41" s="205"/>
      <c r="AC41" s="134"/>
      <c r="AD41" s="140"/>
      <c r="AE41" s="204"/>
      <c r="AF41" s="205"/>
      <c r="AG41" s="130"/>
      <c r="AH41" s="140"/>
      <c r="AI41" s="204"/>
      <c r="AJ41" s="205"/>
      <c r="AK41" s="134"/>
      <c r="AL41" s="140"/>
      <c r="AM41" s="138"/>
      <c r="AN41" s="122"/>
      <c r="AO41" s="134"/>
      <c r="AP41" s="136"/>
      <c r="AQ41" s="204"/>
      <c r="AR41" s="205"/>
      <c r="AS41" s="134"/>
      <c r="AT41" s="140"/>
      <c r="AU41" s="138"/>
      <c r="AV41" s="122"/>
      <c r="AW41" s="134"/>
      <c r="AX41" s="136"/>
      <c r="AY41" s="276">
        <v>4</v>
      </c>
      <c r="AZ41" s="139"/>
      <c r="BA41" s="136"/>
    </row>
    <row r="42" spans="1:53" s="154" customFormat="1" ht="51" customHeight="1" x14ac:dyDescent="0.3">
      <c r="A42" s="241" t="s">
        <v>156</v>
      </c>
      <c r="B42" s="324" t="s">
        <v>289</v>
      </c>
      <c r="C42" s="161" t="s">
        <v>275</v>
      </c>
      <c r="D42" s="139">
        <v>5</v>
      </c>
      <c r="E42" s="136">
        <f t="shared" si="6"/>
        <v>150</v>
      </c>
      <c r="F42" s="136">
        <v>18</v>
      </c>
      <c r="G42" s="137">
        <v>8</v>
      </c>
      <c r="H42" s="136">
        <v>4</v>
      </c>
      <c r="I42" s="137">
        <v>6</v>
      </c>
      <c r="J42" s="136">
        <f t="shared" si="7"/>
        <v>132</v>
      </c>
      <c r="K42" s="204"/>
      <c r="L42" s="205"/>
      <c r="M42" s="203"/>
      <c r="N42" s="140"/>
      <c r="O42" s="129"/>
      <c r="P42" s="205"/>
      <c r="Q42" s="134"/>
      <c r="R42" s="301"/>
      <c r="S42" s="138"/>
      <c r="T42" s="205"/>
      <c r="U42" s="134"/>
      <c r="V42" s="140"/>
      <c r="W42" s="138"/>
      <c r="X42" s="205"/>
      <c r="Y42" s="134"/>
      <c r="Z42" s="140"/>
      <c r="AA42" s="138">
        <v>8</v>
      </c>
      <c r="AB42" s="205">
        <v>4</v>
      </c>
      <c r="AC42" s="134">
        <v>6</v>
      </c>
      <c r="AD42" s="140">
        <v>5</v>
      </c>
      <c r="AE42" s="204"/>
      <c r="AF42" s="205"/>
      <c r="AG42" s="130"/>
      <c r="AH42" s="140"/>
      <c r="AI42" s="204"/>
      <c r="AJ42" s="205"/>
      <c r="AK42" s="134"/>
      <c r="AL42" s="140"/>
      <c r="AM42" s="138"/>
      <c r="AN42" s="122"/>
      <c r="AO42" s="134"/>
      <c r="AP42" s="136"/>
      <c r="AQ42" s="204"/>
      <c r="AR42" s="205"/>
      <c r="AS42" s="134"/>
      <c r="AT42" s="140"/>
      <c r="AU42" s="138"/>
      <c r="AV42" s="122"/>
      <c r="AW42" s="134"/>
      <c r="AX42" s="136"/>
      <c r="AY42" s="276">
        <v>5</v>
      </c>
      <c r="AZ42" s="139"/>
      <c r="BA42" s="136"/>
    </row>
    <row r="43" spans="1:53" s="154" customFormat="1" ht="51" customHeight="1" x14ac:dyDescent="0.3">
      <c r="A43" s="241" t="s">
        <v>157</v>
      </c>
      <c r="B43" s="323" t="s">
        <v>290</v>
      </c>
      <c r="C43" s="161" t="s">
        <v>291</v>
      </c>
      <c r="D43" s="139">
        <v>5</v>
      </c>
      <c r="E43" s="136">
        <f t="shared" si="6"/>
        <v>150</v>
      </c>
      <c r="F43" s="136">
        <v>18</v>
      </c>
      <c r="G43" s="137">
        <v>8</v>
      </c>
      <c r="H43" s="136">
        <v>6</v>
      </c>
      <c r="I43" s="137">
        <v>4</v>
      </c>
      <c r="J43" s="136">
        <f t="shared" si="7"/>
        <v>132</v>
      </c>
      <c r="K43" s="204"/>
      <c r="L43" s="205"/>
      <c r="M43" s="203"/>
      <c r="N43" s="140"/>
      <c r="O43" s="129"/>
      <c r="P43" s="205"/>
      <c r="Q43" s="134"/>
      <c r="R43" s="301"/>
      <c r="S43" s="138"/>
      <c r="T43" s="205"/>
      <c r="U43" s="134"/>
      <c r="V43" s="140"/>
      <c r="W43" s="138"/>
      <c r="X43" s="205"/>
      <c r="Y43" s="134"/>
      <c r="Z43" s="140"/>
      <c r="AA43" s="138">
        <v>8</v>
      </c>
      <c r="AB43" s="205">
        <v>6</v>
      </c>
      <c r="AC43" s="134">
        <v>4</v>
      </c>
      <c r="AD43" s="140">
        <v>5</v>
      </c>
      <c r="AE43" s="204"/>
      <c r="AF43" s="205"/>
      <c r="AG43" s="130"/>
      <c r="AH43" s="140"/>
      <c r="AI43" s="204"/>
      <c r="AJ43" s="205"/>
      <c r="AK43" s="134"/>
      <c r="AL43" s="140"/>
      <c r="AM43" s="138"/>
      <c r="AN43" s="122"/>
      <c r="AO43" s="134"/>
      <c r="AP43" s="136"/>
      <c r="AQ43" s="204"/>
      <c r="AR43" s="205"/>
      <c r="AS43" s="134"/>
      <c r="AT43" s="140"/>
      <c r="AU43" s="138"/>
      <c r="AV43" s="122"/>
      <c r="AW43" s="134"/>
      <c r="AX43" s="136"/>
      <c r="AY43" s="276">
        <v>5</v>
      </c>
      <c r="AZ43" s="139"/>
      <c r="BA43" s="136"/>
    </row>
    <row r="44" spans="1:53" s="154" customFormat="1" ht="51" customHeight="1" x14ac:dyDescent="0.3">
      <c r="A44" s="241" t="s">
        <v>158</v>
      </c>
      <c r="B44" s="323" t="s">
        <v>292</v>
      </c>
      <c r="C44" s="161" t="s">
        <v>284</v>
      </c>
      <c r="D44" s="139">
        <v>5</v>
      </c>
      <c r="E44" s="136">
        <f t="shared" si="6"/>
        <v>150</v>
      </c>
      <c r="F44" s="136">
        <v>18</v>
      </c>
      <c r="G44" s="137">
        <v>8</v>
      </c>
      <c r="H44" s="136"/>
      <c r="I44" s="137">
        <v>10</v>
      </c>
      <c r="J44" s="136">
        <f t="shared" si="7"/>
        <v>132</v>
      </c>
      <c r="K44" s="204"/>
      <c r="L44" s="205"/>
      <c r="M44" s="203"/>
      <c r="N44" s="140"/>
      <c r="O44" s="129"/>
      <c r="P44" s="205"/>
      <c r="Q44" s="134"/>
      <c r="R44" s="301"/>
      <c r="S44" s="138"/>
      <c r="T44" s="205"/>
      <c r="U44" s="134"/>
      <c r="V44" s="140"/>
      <c r="W44" s="138"/>
      <c r="X44" s="205"/>
      <c r="Y44" s="134"/>
      <c r="Z44" s="140"/>
      <c r="AA44" s="138"/>
      <c r="AB44" s="205"/>
      <c r="AC44" s="134"/>
      <c r="AD44" s="140"/>
      <c r="AE44" s="204">
        <v>8</v>
      </c>
      <c r="AF44" s="205"/>
      <c r="AG44" s="130">
        <v>10</v>
      </c>
      <c r="AH44" s="140">
        <v>5</v>
      </c>
      <c r="AI44" s="204"/>
      <c r="AJ44" s="205"/>
      <c r="AK44" s="134"/>
      <c r="AL44" s="140"/>
      <c r="AM44" s="138"/>
      <c r="AN44" s="122"/>
      <c r="AO44" s="134"/>
      <c r="AP44" s="136"/>
      <c r="AQ44" s="204"/>
      <c r="AR44" s="205"/>
      <c r="AS44" s="134"/>
      <c r="AT44" s="140"/>
      <c r="AU44" s="138"/>
      <c r="AV44" s="122"/>
      <c r="AW44" s="134"/>
      <c r="AX44" s="136"/>
      <c r="AY44" s="276">
        <v>6</v>
      </c>
      <c r="AZ44" s="139"/>
      <c r="BA44" s="136"/>
    </row>
    <row r="45" spans="1:53" s="154" customFormat="1" ht="51" customHeight="1" x14ac:dyDescent="0.3">
      <c r="A45" s="241" t="s">
        <v>159</v>
      </c>
      <c r="B45" s="323" t="s">
        <v>293</v>
      </c>
      <c r="C45" s="161" t="s">
        <v>294</v>
      </c>
      <c r="D45" s="139">
        <v>5</v>
      </c>
      <c r="E45" s="136">
        <f t="shared" si="6"/>
        <v>150</v>
      </c>
      <c r="F45" s="136">
        <v>18</v>
      </c>
      <c r="G45" s="137">
        <v>8</v>
      </c>
      <c r="H45" s="136"/>
      <c r="I45" s="137">
        <v>10</v>
      </c>
      <c r="J45" s="136">
        <f t="shared" si="7"/>
        <v>132</v>
      </c>
      <c r="K45" s="204"/>
      <c r="L45" s="205"/>
      <c r="M45" s="203"/>
      <c r="N45" s="140"/>
      <c r="O45" s="129"/>
      <c r="P45" s="205"/>
      <c r="Q45" s="134"/>
      <c r="R45" s="301"/>
      <c r="S45" s="138"/>
      <c r="T45" s="205"/>
      <c r="U45" s="134"/>
      <c r="V45" s="140"/>
      <c r="W45" s="138"/>
      <c r="X45" s="205"/>
      <c r="Y45" s="134"/>
      <c r="Z45" s="140"/>
      <c r="AA45" s="138"/>
      <c r="AB45" s="205"/>
      <c r="AC45" s="134"/>
      <c r="AD45" s="140"/>
      <c r="AE45" s="204">
        <v>8</v>
      </c>
      <c r="AF45" s="205"/>
      <c r="AG45" s="130">
        <v>10</v>
      </c>
      <c r="AH45" s="140">
        <v>5</v>
      </c>
      <c r="AI45" s="204"/>
      <c r="AJ45" s="205"/>
      <c r="AK45" s="134"/>
      <c r="AL45" s="140"/>
      <c r="AM45" s="138"/>
      <c r="AN45" s="122"/>
      <c r="AO45" s="134"/>
      <c r="AP45" s="136"/>
      <c r="AQ45" s="204"/>
      <c r="AR45" s="205"/>
      <c r="AS45" s="134"/>
      <c r="AT45" s="140"/>
      <c r="AU45" s="138"/>
      <c r="AV45" s="122"/>
      <c r="AW45" s="134"/>
      <c r="AX45" s="136"/>
      <c r="AY45" s="276">
        <v>6</v>
      </c>
      <c r="AZ45" s="139"/>
      <c r="BA45" s="136"/>
    </row>
    <row r="46" spans="1:53" s="154" customFormat="1" ht="51" customHeight="1" x14ac:dyDescent="0.3">
      <c r="A46" s="241" t="s">
        <v>160</v>
      </c>
      <c r="B46" s="324" t="s">
        <v>295</v>
      </c>
      <c r="C46" s="161" t="s">
        <v>291</v>
      </c>
      <c r="D46" s="163">
        <v>5</v>
      </c>
      <c r="E46" s="136">
        <f t="shared" si="6"/>
        <v>150</v>
      </c>
      <c r="F46" s="136">
        <v>18</v>
      </c>
      <c r="G46" s="137">
        <v>8</v>
      </c>
      <c r="H46" s="136"/>
      <c r="I46" s="137">
        <v>10</v>
      </c>
      <c r="J46" s="136">
        <f t="shared" si="7"/>
        <v>132</v>
      </c>
      <c r="K46" s="204"/>
      <c r="L46" s="205"/>
      <c r="M46" s="203"/>
      <c r="N46" s="140"/>
      <c r="O46" s="129"/>
      <c r="P46" s="205"/>
      <c r="Q46" s="134"/>
      <c r="R46" s="301"/>
      <c r="S46" s="138"/>
      <c r="T46" s="205"/>
      <c r="U46" s="134"/>
      <c r="V46" s="140"/>
      <c r="W46" s="138"/>
      <c r="X46" s="205"/>
      <c r="Y46" s="134"/>
      <c r="Z46" s="140"/>
      <c r="AA46" s="138"/>
      <c r="AB46" s="205"/>
      <c r="AC46" s="134"/>
      <c r="AD46" s="140"/>
      <c r="AE46" s="204">
        <v>8</v>
      </c>
      <c r="AF46" s="205"/>
      <c r="AG46" s="130">
        <v>10</v>
      </c>
      <c r="AH46" s="140">
        <v>5</v>
      </c>
      <c r="AI46" s="204"/>
      <c r="AJ46" s="205"/>
      <c r="AK46" s="134"/>
      <c r="AL46" s="140"/>
      <c r="AM46" s="138"/>
      <c r="AN46" s="122"/>
      <c r="AO46" s="134"/>
      <c r="AP46" s="136"/>
      <c r="AQ46" s="204"/>
      <c r="AR46" s="205"/>
      <c r="AS46" s="134"/>
      <c r="AT46" s="140"/>
      <c r="AU46" s="138"/>
      <c r="AV46" s="122"/>
      <c r="AW46" s="134"/>
      <c r="AX46" s="136"/>
      <c r="AY46" s="276">
        <v>6</v>
      </c>
      <c r="AZ46" s="139"/>
      <c r="BA46" s="136"/>
    </row>
    <row r="47" spans="1:53" s="154" customFormat="1" ht="83.25" customHeight="1" x14ac:dyDescent="0.3">
      <c r="A47" s="241" t="s">
        <v>161</v>
      </c>
      <c r="B47" s="324" t="s">
        <v>296</v>
      </c>
      <c r="C47" s="161" t="s">
        <v>297</v>
      </c>
      <c r="D47" s="163">
        <v>5</v>
      </c>
      <c r="E47" s="136">
        <f t="shared" si="6"/>
        <v>150</v>
      </c>
      <c r="F47" s="136">
        <v>18</v>
      </c>
      <c r="G47" s="137">
        <v>8</v>
      </c>
      <c r="H47" s="136"/>
      <c r="I47" s="137">
        <v>10</v>
      </c>
      <c r="J47" s="136">
        <f t="shared" si="7"/>
        <v>132</v>
      </c>
      <c r="K47" s="204"/>
      <c r="L47" s="205"/>
      <c r="M47" s="203"/>
      <c r="N47" s="140"/>
      <c r="O47" s="129"/>
      <c r="P47" s="205"/>
      <c r="Q47" s="134"/>
      <c r="R47" s="301"/>
      <c r="S47" s="138"/>
      <c r="T47" s="205"/>
      <c r="U47" s="134"/>
      <c r="V47" s="140"/>
      <c r="W47" s="138"/>
      <c r="X47" s="205"/>
      <c r="Y47" s="134"/>
      <c r="Z47" s="140"/>
      <c r="AA47" s="138"/>
      <c r="AB47" s="205"/>
      <c r="AC47" s="134"/>
      <c r="AD47" s="140"/>
      <c r="AE47" s="204"/>
      <c r="AF47" s="205"/>
      <c r="AG47" s="130"/>
      <c r="AH47" s="140"/>
      <c r="AI47" s="204">
        <v>8</v>
      </c>
      <c r="AJ47" s="205"/>
      <c r="AK47" s="134">
        <v>10</v>
      </c>
      <c r="AL47" s="140">
        <v>5</v>
      </c>
      <c r="AM47" s="138"/>
      <c r="AN47" s="122"/>
      <c r="AO47" s="134"/>
      <c r="AP47" s="136"/>
      <c r="AQ47" s="204"/>
      <c r="AR47" s="205"/>
      <c r="AS47" s="134"/>
      <c r="AT47" s="140"/>
      <c r="AU47" s="138"/>
      <c r="AV47" s="122"/>
      <c r="AW47" s="134"/>
      <c r="AX47" s="136"/>
      <c r="AY47" s="276">
        <v>7</v>
      </c>
      <c r="AZ47" s="139"/>
      <c r="BA47" s="136"/>
    </row>
    <row r="48" spans="1:53" s="154" customFormat="1" ht="66" customHeight="1" x14ac:dyDescent="0.3">
      <c r="A48" s="241" t="s">
        <v>162</v>
      </c>
      <c r="B48" s="324" t="s">
        <v>298</v>
      </c>
      <c r="C48" s="161" t="s">
        <v>299</v>
      </c>
      <c r="D48" s="163">
        <v>5</v>
      </c>
      <c r="E48" s="136">
        <f t="shared" si="6"/>
        <v>150</v>
      </c>
      <c r="F48" s="136">
        <v>18</v>
      </c>
      <c r="G48" s="137">
        <v>8</v>
      </c>
      <c r="H48" s="136"/>
      <c r="I48" s="137">
        <v>10</v>
      </c>
      <c r="J48" s="136">
        <f t="shared" si="7"/>
        <v>132</v>
      </c>
      <c r="K48" s="204"/>
      <c r="L48" s="205"/>
      <c r="M48" s="203"/>
      <c r="N48" s="140"/>
      <c r="O48" s="129"/>
      <c r="P48" s="205"/>
      <c r="Q48" s="134"/>
      <c r="R48" s="301"/>
      <c r="S48" s="138"/>
      <c r="T48" s="205"/>
      <c r="U48" s="134"/>
      <c r="V48" s="140"/>
      <c r="W48" s="138"/>
      <c r="X48" s="205"/>
      <c r="Y48" s="134"/>
      <c r="Z48" s="140"/>
      <c r="AA48" s="138"/>
      <c r="AB48" s="205"/>
      <c r="AC48" s="134"/>
      <c r="AD48" s="140"/>
      <c r="AE48" s="204"/>
      <c r="AF48" s="205"/>
      <c r="AG48" s="130"/>
      <c r="AH48" s="140"/>
      <c r="AI48" s="204">
        <v>8</v>
      </c>
      <c r="AJ48" s="205"/>
      <c r="AK48" s="130">
        <v>10</v>
      </c>
      <c r="AL48" s="140">
        <v>5</v>
      </c>
      <c r="AM48" s="138"/>
      <c r="AN48" s="122"/>
      <c r="AO48" s="134"/>
      <c r="AP48" s="136"/>
      <c r="AQ48" s="204"/>
      <c r="AR48" s="205"/>
      <c r="AS48" s="130"/>
      <c r="AT48" s="140"/>
      <c r="AU48" s="138"/>
      <c r="AV48" s="122"/>
      <c r="AW48" s="134"/>
      <c r="AX48" s="136"/>
      <c r="AY48" s="276">
        <v>7</v>
      </c>
      <c r="AZ48" s="139"/>
      <c r="BA48" s="136"/>
    </row>
    <row r="49" spans="1:53" s="154" customFormat="1" ht="65.25" customHeight="1" x14ac:dyDescent="0.3">
      <c r="A49" s="241" t="s">
        <v>163</v>
      </c>
      <c r="B49" s="324" t="s">
        <v>300</v>
      </c>
      <c r="C49" s="161" t="s">
        <v>301</v>
      </c>
      <c r="D49" s="163">
        <v>5</v>
      </c>
      <c r="E49" s="136">
        <f t="shared" si="6"/>
        <v>150</v>
      </c>
      <c r="F49" s="136">
        <v>18</v>
      </c>
      <c r="G49" s="137">
        <v>8</v>
      </c>
      <c r="H49" s="136">
        <v>6</v>
      </c>
      <c r="I49" s="137">
        <v>4</v>
      </c>
      <c r="J49" s="136">
        <f t="shared" si="7"/>
        <v>132</v>
      </c>
      <c r="K49" s="204"/>
      <c r="L49" s="205"/>
      <c r="M49" s="203"/>
      <c r="N49" s="140"/>
      <c r="O49" s="129"/>
      <c r="P49" s="205"/>
      <c r="Q49" s="134"/>
      <c r="R49" s="301"/>
      <c r="S49" s="138"/>
      <c r="T49" s="205"/>
      <c r="U49" s="134"/>
      <c r="V49" s="140"/>
      <c r="W49" s="138"/>
      <c r="X49" s="205"/>
      <c r="Y49" s="134"/>
      <c r="Z49" s="140"/>
      <c r="AA49" s="138"/>
      <c r="AB49" s="205"/>
      <c r="AC49" s="134"/>
      <c r="AD49" s="140"/>
      <c r="AE49" s="204"/>
      <c r="AF49" s="205"/>
      <c r="AG49" s="130"/>
      <c r="AH49" s="140"/>
      <c r="AI49" s="204">
        <v>8</v>
      </c>
      <c r="AJ49" s="205">
        <v>6</v>
      </c>
      <c r="AK49" s="134">
        <v>4</v>
      </c>
      <c r="AL49" s="140">
        <v>5</v>
      </c>
      <c r="AM49" s="138"/>
      <c r="AN49" s="122"/>
      <c r="AO49" s="134"/>
      <c r="AP49" s="136"/>
      <c r="AQ49" s="204"/>
      <c r="AR49" s="205"/>
      <c r="AS49" s="134"/>
      <c r="AT49" s="140"/>
      <c r="AU49" s="138"/>
      <c r="AV49" s="122"/>
      <c r="AW49" s="134"/>
      <c r="AX49" s="136"/>
      <c r="AY49" s="276">
        <v>7</v>
      </c>
      <c r="AZ49" s="139"/>
      <c r="BA49" s="136"/>
    </row>
    <row r="50" spans="1:53" s="154" customFormat="1" ht="63.75" customHeight="1" x14ac:dyDescent="0.3">
      <c r="A50" s="241" t="s">
        <v>164</v>
      </c>
      <c r="B50" s="325" t="s">
        <v>302</v>
      </c>
      <c r="C50" s="161" t="s">
        <v>303</v>
      </c>
      <c r="D50" s="163">
        <v>5</v>
      </c>
      <c r="E50" s="136">
        <f t="shared" si="6"/>
        <v>150</v>
      </c>
      <c r="F50" s="136">
        <v>18</v>
      </c>
      <c r="G50" s="137">
        <v>8</v>
      </c>
      <c r="H50" s="136">
        <v>6</v>
      </c>
      <c r="I50" s="137">
        <v>4</v>
      </c>
      <c r="J50" s="136">
        <f t="shared" si="7"/>
        <v>132</v>
      </c>
      <c r="K50" s="204"/>
      <c r="L50" s="205"/>
      <c r="M50" s="203"/>
      <c r="N50" s="140"/>
      <c r="O50" s="129"/>
      <c r="P50" s="205"/>
      <c r="Q50" s="134"/>
      <c r="R50" s="301"/>
      <c r="S50" s="138"/>
      <c r="T50" s="205"/>
      <c r="U50" s="134"/>
      <c r="V50" s="140"/>
      <c r="W50" s="138"/>
      <c r="X50" s="205"/>
      <c r="Y50" s="134"/>
      <c r="Z50" s="140"/>
      <c r="AA50" s="138"/>
      <c r="AB50" s="205"/>
      <c r="AC50" s="134"/>
      <c r="AD50" s="140"/>
      <c r="AE50" s="204"/>
      <c r="AF50" s="205"/>
      <c r="AG50" s="130"/>
      <c r="AH50" s="140"/>
      <c r="AI50" s="204"/>
      <c r="AJ50" s="205"/>
      <c r="AK50" s="134"/>
      <c r="AL50" s="140"/>
      <c r="AM50" s="138">
        <v>8</v>
      </c>
      <c r="AN50" s="122">
        <v>6</v>
      </c>
      <c r="AO50" s="134">
        <v>4</v>
      </c>
      <c r="AP50" s="140">
        <v>5</v>
      </c>
      <c r="AQ50" s="204"/>
      <c r="AR50" s="205"/>
      <c r="AS50" s="134"/>
      <c r="AT50" s="140"/>
      <c r="AU50" s="138"/>
      <c r="AV50" s="122"/>
      <c r="AW50" s="134"/>
      <c r="AX50" s="136"/>
      <c r="AY50" s="276">
        <v>8</v>
      </c>
      <c r="AZ50" s="139"/>
      <c r="BA50" s="136"/>
    </row>
    <row r="51" spans="1:53" s="154" customFormat="1" ht="67.5" customHeight="1" x14ac:dyDescent="0.3">
      <c r="A51" s="241" t="s">
        <v>165</v>
      </c>
      <c r="B51" s="324" t="s">
        <v>304</v>
      </c>
      <c r="C51" s="161" t="s">
        <v>297</v>
      </c>
      <c r="D51" s="163">
        <v>5</v>
      </c>
      <c r="E51" s="136">
        <f t="shared" si="6"/>
        <v>150</v>
      </c>
      <c r="F51" s="136">
        <v>18</v>
      </c>
      <c r="G51" s="137">
        <v>8</v>
      </c>
      <c r="H51" s="136"/>
      <c r="I51" s="137">
        <v>10</v>
      </c>
      <c r="J51" s="136">
        <f t="shared" si="7"/>
        <v>132</v>
      </c>
      <c r="K51" s="204"/>
      <c r="L51" s="205"/>
      <c r="M51" s="203"/>
      <c r="N51" s="140"/>
      <c r="O51" s="129"/>
      <c r="P51" s="205"/>
      <c r="Q51" s="134"/>
      <c r="R51" s="301"/>
      <c r="S51" s="138"/>
      <c r="T51" s="205"/>
      <c r="U51" s="134"/>
      <c r="V51" s="140"/>
      <c r="W51" s="138"/>
      <c r="X51" s="205"/>
      <c r="Y51" s="134"/>
      <c r="Z51" s="140"/>
      <c r="AA51" s="138"/>
      <c r="AB51" s="205"/>
      <c r="AC51" s="134"/>
      <c r="AD51" s="140"/>
      <c r="AE51" s="204"/>
      <c r="AF51" s="205"/>
      <c r="AG51" s="130"/>
      <c r="AH51" s="140"/>
      <c r="AI51" s="204"/>
      <c r="AJ51" s="205"/>
      <c r="AK51" s="134"/>
      <c r="AL51" s="140"/>
      <c r="AM51" s="138">
        <v>8</v>
      </c>
      <c r="AN51" s="122"/>
      <c r="AO51" s="134">
        <v>10</v>
      </c>
      <c r="AP51" s="140">
        <v>5</v>
      </c>
      <c r="AQ51" s="204"/>
      <c r="AR51" s="205"/>
      <c r="AS51" s="134"/>
      <c r="AT51" s="140"/>
      <c r="AU51" s="138"/>
      <c r="AV51" s="122"/>
      <c r="AW51" s="134"/>
      <c r="AX51" s="136"/>
      <c r="AY51" s="276">
        <v>8</v>
      </c>
      <c r="AZ51" s="139"/>
      <c r="BA51" s="136"/>
    </row>
    <row r="52" spans="1:53" s="154" customFormat="1" ht="56.25" customHeight="1" thickBot="1" x14ac:dyDescent="0.35">
      <c r="A52" s="241" t="s">
        <v>166</v>
      </c>
      <c r="B52" s="324" t="s">
        <v>305</v>
      </c>
      <c r="C52" s="161" t="s">
        <v>303</v>
      </c>
      <c r="D52" s="163">
        <v>5</v>
      </c>
      <c r="E52" s="136">
        <f t="shared" si="6"/>
        <v>150</v>
      </c>
      <c r="F52" s="136">
        <v>18</v>
      </c>
      <c r="G52" s="137">
        <v>8</v>
      </c>
      <c r="H52" s="136"/>
      <c r="I52" s="137">
        <v>10</v>
      </c>
      <c r="J52" s="136">
        <f t="shared" si="7"/>
        <v>132</v>
      </c>
      <c r="K52" s="204"/>
      <c r="L52" s="205"/>
      <c r="M52" s="203"/>
      <c r="N52" s="140"/>
      <c r="O52" s="129"/>
      <c r="P52" s="205"/>
      <c r="Q52" s="134"/>
      <c r="R52" s="301"/>
      <c r="S52" s="138"/>
      <c r="T52" s="205"/>
      <c r="U52" s="134"/>
      <c r="V52" s="140"/>
      <c r="W52" s="138"/>
      <c r="X52" s="205"/>
      <c r="Y52" s="134"/>
      <c r="Z52" s="140"/>
      <c r="AA52" s="138"/>
      <c r="AB52" s="205"/>
      <c r="AC52" s="134"/>
      <c r="AD52" s="140"/>
      <c r="AE52" s="204"/>
      <c r="AF52" s="205"/>
      <c r="AG52" s="130"/>
      <c r="AH52" s="140"/>
      <c r="AI52" s="204"/>
      <c r="AJ52" s="205"/>
      <c r="AK52" s="134"/>
      <c r="AL52" s="140"/>
      <c r="AM52" s="138">
        <v>8</v>
      </c>
      <c r="AN52" s="122"/>
      <c r="AO52" s="134">
        <v>10</v>
      </c>
      <c r="AP52" s="140">
        <v>5</v>
      </c>
      <c r="AQ52" s="204"/>
      <c r="AR52" s="205"/>
      <c r="AS52" s="134"/>
      <c r="AT52" s="140"/>
      <c r="AU52" s="138"/>
      <c r="AV52" s="122"/>
      <c r="AW52" s="134"/>
      <c r="AX52" s="136"/>
      <c r="AY52" s="140">
        <v>8</v>
      </c>
      <c r="AZ52" s="139"/>
      <c r="BA52" s="136"/>
    </row>
    <row r="53" spans="1:53" s="154" customFormat="1" ht="19.5" customHeight="1" thickBot="1" x14ac:dyDescent="0.35">
      <c r="A53" s="326"/>
      <c r="B53" s="312" t="s">
        <v>178</v>
      </c>
      <c r="C53" s="151"/>
      <c r="D53" s="153">
        <f>SUM(D54:D69)</f>
        <v>40</v>
      </c>
      <c r="E53" s="106">
        <f>SUM(E54:E65)</f>
        <v>900</v>
      </c>
      <c r="F53" s="106"/>
      <c r="G53" s="228"/>
      <c r="H53" s="106"/>
      <c r="I53" s="228"/>
      <c r="J53" s="106"/>
      <c r="K53" s="378">
        <f>SUM(K54:M65)</f>
        <v>0</v>
      </c>
      <c r="L53" s="379"/>
      <c r="M53" s="380"/>
      <c r="N53" s="152">
        <f>SUM(N54:N65)</f>
        <v>0</v>
      </c>
      <c r="O53" s="378">
        <f>SUM(O54:Q65)</f>
        <v>0</v>
      </c>
      <c r="P53" s="379"/>
      <c r="Q53" s="380"/>
      <c r="R53" s="293">
        <f>SUM(R54:R65)</f>
        <v>0</v>
      </c>
      <c r="S53" s="381">
        <f>SUM(S54:U65)</f>
        <v>0</v>
      </c>
      <c r="T53" s="382"/>
      <c r="U53" s="383"/>
      <c r="V53" s="152">
        <f>SUM(V54:V65)</f>
        <v>0</v>
      </c>
      <c r="W53" s="381">
        <f>SUM(W54:Y65)</f>
        <v>0</v>
      </c>
      <c r="X53" s="382"/>
      <c r="Y53" s="383"/>
      <c r="Z53" s="152">
        <f>SUM(Z54:Z65)</f>
        <v>0</v>
      </c>
      <c r="AA53" s="381">
        <f>SUM(AA54:AC65)</f>
        <v>18</v>
      </c>
      <c r="AB53" s="382"/>
      <c r="AC53" s="383"/>
      <c r="AD53" s="152">
        <f>SUM(AD54:AD65)</f>
        <v>5</v>
      </c>
      <c r="AE53" s="378">
        <f>SUM(AE54:AG65)</f>
        <v>18</v>
      </c>
      <c r="AF53" s="379"/>
      <c r="AG53" s="380"/>
      <c r="AH53" s="152">
        <f>SUM(AH54:AH65)</f>
        <v>5</v>
      </c>
      <c r="AI53" s="378">
        <f>SUM(AI54:AK65)</f>
        <v>36</v>
      </c>
      <c r="AJ53" s="379"/>
      <c r="AK53" s="380"/>
      <c r="AL53" s="152">
        <f>SUM(AL54:AL65)</f>
        <v>10</v>
      </c>
      <c r="AM53" s="381">
        <f>SUM(AM54:AO65)</f>
        <v>36</v>
      </c>
      <c r="AN53" s="382"/>
      <c r="AO53" s="383"/>
      <c r="AP53" s="106">
        <f>SUM(AP54:AP65)</f>
        <v>10</v>
      </c>
      <c r="AQ53" s="378">
        <f>SUM(AQ54:AS65)</f>
        <v>0</v>
      </c>
      <c r="AR53" s="379"/>
      <c r="AS53" s="380"/>
      <c r="AT53" s="152">
        <f>SUM(AT54:AT69)</f>
        <v>10</v>
      </c>
      <c r="AU53" s="381">
        <f>SUM(AU54:AW65)</f>
        <v>0</v>
      </c>
      <c r="AV53" s="382"/>
      <c r="AW53" s="383"/>
      <c r="AX53" s="106">
        <f>SUM(AX54:AX65)</f>
        <v>0</v>
      </c>
      <c r="AY53" s="152"/>
      <c r="AZ53" s="153"/>
      <c r="BA53" s="106"/>
    </row>
    <row r="54" spans="1:53" s="154" customFormat="1" ht="58.5" customHeight="1" x14ac:dyDescent="0.3">
      <c r="A54" s="242" t="s">
        <v>134</v>
      </c>
      <c r="B54" s="212" t="s">
        <v>382</v>
      </c>
      <c r="C54" s="465" t="s">
        <v>303</v>
      </c>
      <c r="D54" s="469">
        <v>5</v>
      </c>
      <c r="E54" s="467">
        <f>D54*30</f>
        <v>150</v>
      </c>
      <c r="F54" s="467">
        <v>18</v>
      </c>
      <c r="G54" s="501">
        <v>2</v>
      </c>
      <c r="H54" s="467"/>
      <c r="I54" s="501">
        <v>16</v>
      </c>
      <c r="J54" s="467">
        <f>E54-F54</f>
        <v>132</v>
      </c>
      <c r="K54" s="473"/>
      <c r="L54" s="475"/>
      <c r="M54" s="471"/>
      <c r="N54" s="483"/>
      <c r="O54" s="473"/>
      <c r="P54" s="475"/>
      <c r="Q54" s="471"/>
      <c r="R54" s="492"/>
      <c r="S54" s="506"/>
      <c r="T54" s="503"/>
      <c r="U54" s="504"/>
      <c r="V54" s="551"/>
      <c r="W54" s="506"/>
      <c r="X54" s="503"/>
      <c r="Y54" s="504"/>
      <c r="Z54" s="552"/>
      <c r="AA54" s="502">
        <v>2</v>
      </c>
      <c r="AB54" s="503"/>
      <c r="AC54" s="554">
        <v>16</v>
      </c>
      <c r="AD54" s="505">
        <v>5</v>
      </c>
      <c r="AE54" s="502"/>
      <c r="AF54" s="503"/>
      <c r="AG54" s="554"/>
      <c r="AH54" s="505"/>
      <c r="AI54" s="502"/>
      <c r="AJ54" s="503"/>
      <c r="AK54" s="504"/>
      <c r="AL54" s="505"/>
      <c r="AM54" s="506"/>
      <c r="AN54" s="507"/>
      <c r="AO54" s="504"/>
      <c r="AP54" s="555"/>
      <c r="AQ54" s="502"/>
      <c r="AR54" s="503"/>
      <c r="AS54" s="504"/>
      <c r="AT54" s="505"/>
      <c r="AU54" s="506"/>
      <c r="AV54" s="507"/>
      <c r="AW54" s="504"/>
      <c r="AX54" s="555"/>
      <c r="AY54" s="505">
        <v>5</v>
      </c>
      <c r="AZ54" s="505"/>
      <c r="BA54" s="555">
        <v>5</v>
      </c>
    </row>
    <row r="55" spans="1:53" s="154" customFormat="1" ht="65.25" customHeight="1" x14ac:dyDescent="0.3">
      <c r="A55" s="241" t="s">
        <v>145</v>
      </c>
      <c r="B55" s="327" t="s">
        <v>383</v>
      </c>
      <c r="C55" s="466"/>
      <c r="D55" s="487"/>
      <c r="E55" s="486"/>
      <c r="F55" s="486"/>
      <c r="G55" s="543"/>
      <c r="H55" s="486"/>
      <c r="I55" s="543"/>
      <c r="J55" s="486"/>
      <c r="K55" s="495"/>
      <c r="L55" s="496"/>
      <c r="M55" s="485"/>
      <c r="N55" s="499"/>
      <c r="O55" s="495"/>
      <c r="P55" s="496"/>
      <c r="Q55" s="485"/>
      <c r="R55" s="500"/>
      <c r="S55" s="497"/>
      <c r="T55" s="496"/>
      <c r="U55" s="485"/>
      <c r="V55" s="499"/>
      <c r="W55" s="497"/>
      <c r="X55" s="496"/>
      <c r="Y55" s="485"/>
      <c r="Z55" s="553"/>
      <c r="AA55" s="495"/>
      <c r="AB55" s="496"/>
      <c r="AC55" s="498"/>
      <c r="AD55" s="487"/>
      <c r="AE55" s="495"/>
      <c r="AF55" s="496"/>
      <c r="AG55" s="498"/>
      <c r="AH55" s="487"/>
      <c r="AI55" s="495"/>
      <c r="AJ55" s="496"/>
      <c r="AK55" s="485"/>
      <c r="AL55" s="487"/>
      <c r="AM55" s="497"/>
      <c r="AN55" s="494"/>
      <c r="AO55" s="485"/>
      <c r="AP55" s="486"/>
      <c r="AQ55" s="495"/>
      <c r="AR55" s="496"/>
      <c r="AS55" s="485"/>
      <c r="AT55" s="487"/>
      <c r="AU55" s="497"/>
      <c r="AV55" s="494"/>
      <c r="AW55" s="485"/>
      <c r="AX55" s="486"/>
      <c r="AY55" s="487"/>
      <c r="AZ55" s="487"/>
      <c r="BA55" s="486"/>
    </row>
    <row r="56" spans="1:53" s="154" customFormat="1" ht="108.75" customHeight="1" x14ac:dyDescent="0.3">
      <c r="A56" s="241" t="s">
        <v>146</v>
      </c>
      <c r="B56" s="327" t="s">
        <v>384</v>
      </c>
      <c r="C56" s="463" t="s">
        <v>303</v>
      </c>
      <c r="D56" s="488">
        <v>5</v>
      </c>
      <c r="E56" s="489">
        <f t="shared" ref="E56" si="8">D56*30</f>
        <v>150</v>
      </c>
      <c r="F56" s="489">
        <v>18</v>
      </c>
      <c r="G56" s="490">
        <v>8</v>
      </c>
      <c r="H56" s="489"/>
      <c r="I56" s="490">
        <v>10</v>
      </c>
      <c r="J56" s="489">
        <f t="shared" ref="J56" si="9">E56-F56</f>
        <v>132</v>
      </c>
      <c r="K56" s="473"/>
      <c r="L56" s="475"/>
      <c r="M56" s="471"/>
      <c r="N56" s="483"/>
      <c r="O56" s="473"/>
      <c r="P56" s="475"/>
      <c r="Q56" s="471"/>
      <c r="R56" s="492"/>
      <c r="S56" s="477"/>
      <c r="T56" s="475"/>
      <c r="U56" s="471"/>
      <c r="V56" s="483"/>
      <c r="W56" s="477"/>
      <c r="X56" s="475"/>
      <c r="Y56" s="471"/>
      <c r="Z56" s="483"/>
      <c r="AA56" s="477"/>
      <c r="AB56" s="475"/>
      <c r="AC56" s="471"/>
      <c r="AD56" s="469"/>
      <c r="AE56" s="473">
        <v>8</v>
      </c>
      <c r="AF56" s="475"/>
      <c r="AG56" s="481">
        <v>10</v>
      </c>
      <c r="AH56" s="469">
        <v>5</v>
      </c>
      <c r="AI56" s="473"/>
      <c r="AJ56" s="475"/>
      <c r="AK56" s="471"/>
      <c r="AL56" s="469"/>
      <c r="AM56" s="477"/>
      <c r="AN56" s="479"/>
      <c r="AO56" s="471"/>
      <c r="AP56" s="467"/>
      <c r="AQ56" s="473"/>
      <c r="AR56" s="475"/>
      <c r="AS56" s="471"/>
      <c r="AT56" s="469"/>
      <c r="AU56" s="477"/>
      <c r="AV56" s="479"/>
      <c r="AW56" s="471"/>
      <c r="AX56" s="467"/>
      <c r="AY56" s="469">
        <v>6</v>
      </c>
      <c r="AZ56" s="469"/>
      <c r="BA56" s="467"/>
    </row>
    <row r="57" spans="1:53" s="154" customFormat="1" ht="88.5" customHeight="1" x14ac:dyDescent="0.3">
      <c r="A57" s="241" t="s">
        <v>147</v>
      </c>
      <c r="B57" s="327" t="s">
        <v>385</v>
      </c>
      <c r="C57" s="466"/>
      <c r="D57" s="487"/>
      <c r="E57" s="486"/>
      <c r="F57" s="486"/>
      <c r="G57" s="543"/>
      <c r="H57" s="486"/>
      <c r="I57" s="543"/>
      <c r="J57" s="486"/>
      <c r="K57" s="495"/>
      <c r="L57" s="496"/>
      <c r="M57" s="485"/>
      <c r="N57" s="499"/>
      <c r="O57" s="495"/>
      <c r="P57" s="496"/>
      <c r="Q57" s="485"/>
      <c r="R57" s="500"/>
      <c r="S57" s="497"/>
      <c r="T57" s="496"/>
      <c r="U57" s="485"/>
      <c r="V57" s="499"/>
      <c r="W57" s="497"/>
      <c r="X57" s="496"/>
      <c r="Y57" s="485"/>
      <c r="Z57" s="499"/>
      <c r="AA57" s="497"/>
      <c r="AB57" s="496"/>
      <c r="AC57" s="485"/>
      <c r="AD57" s="487"/>
      <c r="AE57" s="495"/>
      <c r="AF57" s="496"/>
      <c r="AG57" s="498"/>
      <c r="AH57" s="487"/>
      <c r="AI57" s="495"/>
      <c r="AJ57" s="496"/>
      <c r="AK57" s="485"/>
      <c r="AL57" s="487"/>
      <c r="AM57" s="497"/>
      <c r="AN57" s="494"/>
      <c r="AO57" s="485"/>
      <c r="AP57" s="486"/>
      <c r="AQ57" s="495"/>
      <c r="AR57" s="496"/>
      <c r="AS57" s="485"/>
      <c r="AT57" s="487"/>
      <c r="AU57" s="497"/>
      <c r="AV57" s="494"/>
      <c r="AW57" s="485"/>
      <c r="AX57" s="486"/>
      <c r="AY57" s="487"/>
      <c r="AZ57" s="487"/>
      <c r="BA57" s="486"/>
    </row>
    <row r="58" spans="1:53" s="154" customFormat="1" ht="60" customHeight="1" x14ac:dyDescent="0.3">
      <c r="A58" s="241" t="s">
        <v>148</v>
      </c>
      <c r="B58" s="327" t="s">
        <v>386</v>
      </c>
      <c r="C58" s="463" t="s">
        <v>303</v>
      </c>
      <c r="D58" s="488">
        <v>5</v>
      </c>
      <c r="E58" s="489">
        <f t="shared" ref="E58" si="10">D58*30</f>
        <v>150</v>
      </c>
      <c r="F58" s="489">
        <v>18</v>
      </c>
      <c r="G58" s="490">
        <v>8</v>
      </c>
      <c r="H58" s="489">
        <v>4</v>
      </c>
      <c r="I58" s="490">
        <v>6</v>
      </c>
      <c r="J58" s="489">
        <f t="shared" ref="J58" si="11">E58-F58</f>
        <v>132</v>
      </c>
      <c r="K58" s="473"/>
      <c r="L58" s="475"/>
      <c r="M58" s="471"/>
      <c r="N58" s="483"/>
      <c r="O58" s="473"/>
      <c r="P58" s="475"/>
      <c r="Q58" s="471"/>
      <c r="R58" s="492"/>
      <c r="S58" s="477"/>
      <c r="T58" s="475"/>
      <c r="U58" s="471"/>
      <c r="V58" s="483"/>
      <c r="W58" s="477"/>
      <c r="X58" s="475"/>
      <c r="Y58" s="471"/>
      <c r="Z58" s="483"/>
      <c r="AA58" s="477"/>
      <c r="AB58" s="475"/>
      <c r="AC58" s="471"/>
      <c r="AD58" s="469"/>
      <c r="AE58" s="473"/>
      <c r="AF58" s="475"/>
      <c r="AG58" s="481"/>
      <c r="AH58" s="469"/>
      <c r="AI58" s="473">
        <v>8</v>
      </c>
      <c r="AJ58" s="475">
        <v>4</v>
      </c>
      <c r="AK58" s="471">
        <v>6</v>
      </c>
      <c r="AL58" s="469">
        <v>5</v>
      </c>
      <c r="AM58" s="477"/>
      <c r="AN58" s="479"/>
      <c r="AO58" s="471"/>
      <c r="AP58" s="467"/>
      <c r="AQ58" s="473"/>
      <c r="AR58" s="475"/>
      <c r="AS58" s="471"/>
      <c r="AT58" s="469"/>
      <c r="AU58" s="477"/>
      <c r="AV58" s="479"/>
      <c r="AW58" s="471"/>
      <c r="AX58" s="467"/>
      <c r="AY58" s="469">
        <v>7</v>
      </c>
      <c r="AZ58" s="469"/>
      <c r="BA58" s="467">
        <v>7</v>
      </c>
    </row>
    <row r="59" spans="1:53" s="154" customFormat="1" ht="77.25" customHeight="1" x14ac:dyDescent="0.3">
      <c r="A59" s="241" t="s">
        <v>149</v>
      </c>
      <c r="B59" s="327" t="s">
        <v>387</v>
      </c>
      <c r="C59" s="466"/>
      <c r="D59" s="487"/>
      <c r="E59" s="486"/>
      <c r="F59" s="486"/>
      <c r="G59" s="543"/>
      <c r="H59" s="486"/>
      <c r="I59" s="543"/>
      <c r="J59" s="486"/>
      <c r="K59" s="495"/>
      <c r="L59" s="496"/>
      <c r="M59" s="485"/>
      <c r="N59" s="499"/>
      <c r="O59" s="495"/>
      <c r="P59" s="496"/>
      <c r="Q59" s="485"/>
      <c r="R59" s="500"/>
      <c r="S59" s="497"/>
      <c r="T59" s="496"/>
      <c r="U59" s="485"/>
      <c r="V59" s="499"/>
      <c r="W59" s="497"/>
      <c r="X59" s="496"/>
      <c r="Y59" s="485"/>
      <c r="Z59" s="499"/>
      <c r="AA59" s="497"/>
      <c r="AB59" s="496"/>
      <c r="AC59" s="485"/>
      <c r="AD59" s="487"/>
      <c r="AE59" s="495"/>
      <c r="AF59" s="496"/>
      <c r="AG59" s="498"/>
      <c r="AH59" s="487"/>
      <c r="AI59" s="495"/>
      <c r="AJ59" s="496"/>
      <c r="AK59" s="485"/>
      <c r="AL59" s="487"/>
      <c r="AM59" s="497"/>
      <c r="AN59" s="494"/>
      <c r="AO59" s="485"/>
      <c r="AP59" s="486"/>
      <c r="AQ59" s="495"/>
      <c r="AR59" s="496"/>
      <c r="AS59" s="485"/>
      <c r="AT59" s="487"/>
      <c r="AU59" s="497"/>
      <c r="AV59" s="494"/>
      <c r="AW59" s="485"/>
      <c r="AX59" s="486"/>
      <c r="AY59" s="487"/>
      <c r="AZ59" s="487"/>
      <c r="BA59" s="486"/>
    </row>
    <row r="60" spans="1:53" s="154" customFormat="1" ht="46.5" customHeight="1" x14ac:dyDescent="0.3">
      <c r="A60" s="241" t="s">
        <v>150</v>
      </c>
      <c r="B60" s="327" t="s">
        <v>388</v>
      </c>
      <c r="C60" s="463" t="s">
        <v>303</v>
      </c>
      <c r="D60" s="488">
        <v>5</v>
      </c>
      <c r="E60" s="489">
        <f t="shared" ref="E60" si="12">D60*30</f>
        <v>150</v>
      </c>
      <c r="F60" s="489">
        <v>18</v>
      </c>
      <c r="G60" s="490">
        <v>2</v>
      </c>
      <c r="H60" s="489"/>
      <c r="I60" s="490">
        <v>16</v>
      </c>
      <c r="J60" s="489">
        <f t="shared" ref="J60" si="13">E60-F60</f>
        <v>132</v>
      </c>
      <c r="K60" s="473"/>
      <c r="L60" s="475"/>
      <c r="M60" s="471"/>
      <c r="N60" s="483"/>
      <c r="O60" s="473"/>
      <c r="P60" s="475"/>
      <c r="Q60" s="471"/>
      <c r="R60" s="492"/>
      <c r="S60" s="477"/>
      <c r="T60" s="475"/>
      <c r="U60" s="471"/>
      <c r="V60" s="483"/>
      <c r="W60" s="477"/>
      <c r="X60" s="475"/>
      <c r="Y60" s="471"/>
      <c r="Z60" s="483"/>
      <c r="AA60" s="477"/>
      <c r="AB60" s="475"/>
      <c r="AC60" s="471"/>
      <c r="AD60" s="469"/>
      <c r="AE60" s="473"/>
      <c r="AF60" s="475"/>
      <c r="AG60" s="481"/>
      <c r="AH60" s="469"/>
      <c r="AI60" s="473">
        <v>2</v>
      </c>
      <c r="AJ60" s="475"/>
      <c r="AK60" s="471">
        <v>16</v>
      </c>
      <c r="AL60" s="469">
        <v>5</v>
      </c>
      <c r="AM60" s="477"/>
      <c r="AN60" s="479"/>
      <c r="AO60" s="471"/>
      <c r="AP60" s="467"/>
      <c r="AQ60" s="473"/>
      <c r="AR60" s="475"/>
      <c r="AS60" s="471"/>
      <c r="AT60" s="469"/>
      <c r="AU60" s="477"/>
      <c r="AV60" s="479"/>
      <c r="AW60" s="471"/>
      <c r="AX60" s="467"/>
      <c r="AY60" s="469">
        <v>7</v>
      </c>
      <c r="AZ60" s="469"/>
      <c r="BA60" s="467">
        <v>7</v>
      </c>
    </row>
    <row r="61" spans="1:53" s="154" customFormat="1" ht="63" customHeight="1" x14ac:dyDescent="0.3">
      <c r="A61" s="241" t="s">
        <v>151</v>
      </c>
      <c r="B61" s="328" t="s">
        <v>389</v>
      </c>
      <c r="C61" s="466"/>
      <c r="D61" s="469"/>
      <c r="E61" s="467"/>
      <c r="F61" s="467"/>
      <c r="G61" s="501"/>
      <c r="H61" s="467"/>
      <c r="I61" s="501"/>
      <c r="J61" s="467"/>
      <c r="K61" s="495"/>
      <c r="L61" s="496"/>
      <c r="M61" s="485"/>
      <c r="N61" s="499"/>
      <c r="O61" s="495"/>
      <c r="P61" s="496"/>
      <c r="Q61" s="485"/>
      <c r="R61" s="500"/>
      <c r="S61" s="497"/>
      <c r="T61" s="496"/>
      <c r="U61" s="485"/>
      <c r="V61" s="499"/>
      <c r="W61" s="497"/>
      <c r="X61" s="496"/>
      <c r="Y61" s="485"/>
      <c r="Z61" s="499"/>
      <c r="AA61" s="497"/>
      <c r="AB61" s="496"/>
      <c r="AC61" s="485"/>
      <c r="AD61" s="487"/>
      <c r="AE61" s="495"/>
      <c r="AF61" s="496"/>
      <c r="AG61" s="498"/>
      <c r="AH61" s="487"/>
      <c r="AI61" s="495"/>
      <c r="AJ61" s="496"/>
      <c r="AK61" s="485"/>
      <c r="AL61" s="487"/>
      <c r="AM61" s="497"/>
      <c r="AN61" s="494"/>
      <c r="AO61" s="485"/>
      <c r="AP61" s="486"/>
      <c r="AQ61" s="495"/>
      <c r="AR61" s="496"/>
      <c r="AS61" s="485"/>
      <c r="AT61" s="487"/>
      <c r="AU61" s="497"/>
      <c r="AV61" s="494"/>
      <c r="AW61" s="485"/>
      <c r="AX61" s="486"/>
      <c r="AY61" s="487"/>
      <c r="AZ61" s="487"/>
      <c r="BA61" s="486"/>
    </row>
    <row r="62" spans="1:53" s="154" customFormat="1" ht="84" customHeight="1" x14ac:dyDescent="0.3">
      <c r="A62" s="241" t="s">
        <v>202</v>
      </c>
      <c r="B62" s="327" t="s">
        <v>390</v>
      </c>
      <c r="C62" s="463" t="s">
        <v>303</v>
      </c>
      <c r="D62" s="488">
        <v>5</v>
      </c>
      <c r="E62" s="489">
        <f t="shared" ref="E62" si="14">D62*30</f>
        <v>150</v>
      </c>
      <c r="F62" s="489">
        <v>18</v>
      </c>
      <c r="G62" s="490">
        <v>8</v>
      </c>
      <c r="H62" s="489"/>
      <c r="I62" s="490">
        <v>10</v>
      </c>
      <c r="J62" s="489">
        <f t="shared" ref="J62" si="15">E62-F62</f>
        <v>132</v>
      </c>
      <c r="K62" s="473"/>
      <c r="L62" s="475"/>
      <c r="M62" s="471"/>
      <c r="N62" s="483"/>
      <c r="O62" s="473"/>
      <c r="P62" s="475"/>
      <c r="Q62" s="471"/>
      <c r="R62" s="492"/>
      <c r="S62" s="477"/>
      <c r="T62" s="475"/>
      <c r="U62" s="471"/>
      <c r="V62" s="483"/>
      <c r="W62" s="477"/>
      <c r="X62" s="475"/>
      <c r="Y62" s="471"/>
      <c r="Z62" s="483"/>
      <c r="AA62" s="477"/>
      <c r="AB62" s="475"/>
      <c r="AC62" s="471"/>
      <c r="AD62" s="469"/>
      <c r="AE62" s="473"/>
      <c r="AF62" s="475"/>
      <c r="AG62" s="481"/>
      <c r="AH62" s="469"/>
      <c r="AI62" s="473"/>
      <c r="AJ62" s="475"/>
      <c r="AK62" s="471"/>
      <c r="AL62" s="469"/>
      <c r="AM62" s="477">
        <v>8</v>
      </c>
      <c r="AN62" s="479"/>
      <c r="AO62" s="471">
        <v>10</v>
      </c>
      <c r="AP62" s="469">
        <v>5</v>
      </c>
      <c r="AQ62" s="473"/>
      <c r="AR62" s="475"/>
      <c r="AS62" s="471"/>
      <c r="AT62" s="469"/>
      <c r="AU62" s="477"/>
      <c r="AV62" s="479"/>
      <c r="AW62" s="471"/>
      <c r="AX62" s="467"/>
      <c r="AY62" s="469">
        <v>8</v>
      </c>
      <c r="AZ62" s="469"/>
      <c r="BA62" s="467">
        <v>7</v>
      </c>
    </row>
    <row r="63" spans="1:53" s="154" customFormat="1" ht="78.75" customHeight="1" x14ac:dyDescent="0.3">
      <c r="A63" s="241" t="s">
        <v>203</v>
      </c>
      <c r="B63" s="328" t="s">
        <v>391</v>
      </c>
      <c r="C63" s="466"/>
      <c r="D63" s="469"/>
      <c r="E63" s="467"/>
      <c r="F63" s="467"/>
      <c r="G63" s="501"/>
      <c r="H63" s="467"/>
      <c r="I63" s="501"/>
      <c r="J63" s="467"/>
      <c r="K63" s="495"/>
      <c r="L63" s="496"/>
      <c r="M63" s="485"/>
      <c r="N63" s="499"/>
      <c r="O63" s="495"/>
      <c r="P63" s="496"/>
      <c r="Q63" s="485"/>
      <c r="R63" s="500"/>
      <c r="S63" s="497"/>
      <c r="T63" s="496"/>
      <c r="U63" s="485"/>
      <c r="V63" s="499"/>
      <c r="W63" s="497"/>
      <c r="X63" s="496"/>
      <c r="Y63" s="485"/>
      <c r="Z63" s="499"/>
      <c r="AA63" s="497"/>
      <c r="AB63" s="496"/>
      <c r="AC63" s="485"/>
      <c r="AD63" s="487"/>
      <c r="AE63" s="495"/>
      <c r="AF63" s="496"/>
      <c r="AG63" s="498"/>
      <c r="AH63" s="487"/>
      <c r="AI63" s="495"/>
      <c r="AJ63" s="496"/>
      <c r="AK63" s="485"/>
      <c r="AL63" s="487"/>
      <c r="AM63" s="497"/>
      <c r="AN63" s="494"/>
      <c r="AO63" s="485"/>
      <c r="AP63" s="487"/>
      <c r="AQ63" s="495"/>
      <c r="AR63" s="496"/>
      <c r="AS63" s="485"/>
      <c r="AT63" s="487"/>
      <c r="AU63" s="497"/>
      <c r="AV63" s="494"/>
      <c r="AW63" s="485"/>
      <c r="AX63" s="486"/>
      <c r="AY63" s="487"/>
      <c r="AZ63" s="487"/>
      <c r="BA63" s="486"/>
    </row>
    <row r="64" spans="1:53" s="154" customFormat="1" ht="114.75" customHeight="1" x14ac:dyDescent="0.3">
      <c r="A64" s="241" t="s">
        <v>210</v>
      </c>
      <c r="B64" s="327" t="s">
        <v>394</v>
      </c>
      <c r="C64" s="463" t="s">
        <v>303</v>
      </c>
      <c r="D64" s="488">
        <v>5</v>
      </c>
      <c r="E64" s="489">
        <f t="shared" ref="E64" si="16">D64*30</f>
        <v>150</v>
      </c>
      <c r="F64" s="489">
        <v>18</v>
      </c>
      <c r="G64" s="490">
        <v>8</v>
      </c>
      <c r="H64" s="489">
        <v>4</v>
      </c>
      <c r="I64" s="490">
        <v>6</v>
      </c>
      <c r="J64" s="489">
        <f t="shared" ref="J64" si="17">E64-F64</f>
        <v>132</v>
      </c>
      <c r="K64" s="473"/>
      <c r="L64" s="475"/>
      <c r="M64" s="471"/>
      <c r="N64" s="483"/>
      <c r="O64" s="473"/>
      <c r="P64" s="475"/>
      <c r="Q64" s="471"/>
      <c r="R64" s="492"/>
      <c r="S64" s="477"/>
      <c r="T64" s="475"/>
      <c r="U64" s="471"/>
      <c r="V64" s="483"/>
      <c r="W64" s="477"/>
      <c r="X64" s="475"/>
      <c r="Y64" s="471"/>
      <c r="Z64" s="483"/>
      <c r="AA64" s="477"/>
      <c r="AB64" s="475"/>
      <c r="AC64" s="471"/>
      <c r="AD64" s="469"/>
      <c r="AE64" s="473"/>
      <c r="AF64" s="475"/>
      <c r="AG64" s="481"/>
      <c r="AH64" s="469"/>
      <c r="AI64" s="473"/>
      <c r="AJ64" s="475"/>
      <c r="AK64" s="471"/>
      <c r="AL64" s="469"/>
      <c r="AM64" s="477">
        <v>8</v>
      </c>
      <c r="AN64" s="479">
        <v>4</v>
      </c>
      <c r="AO64" s="471">
        <v>6</v>
      </c>
      <c r="AP64" s="469">
        <v>5</v>
      </c>
      <c r="AQ64" s="473"/>
      <c r="AR64" s="475"/>
      <c r="AS64" s="471"/>
      <c r="AT64" s="469"/>
      <c r="AU64" s="477"/>
      <c r="AV64" s="479"/>
      <c r="AW64" s="471"/>
      <c r="AX64" s="467"/>
      <c r="AY64" s="469">
        <v>8</v>
      </c>
      <c r="AZ64" s="469"/>
      <c r="BA64" s="467"/>
    </row>
    <row r="65" spans="1:53" s="154" customFormat="1" ht="105" customHeight="1" thickBot="1" x14ac:dyDescent="0.35">
      <c r="A65" s="243" t="s">
        <v>211</v>
      </c>
      <c r="B65" s="329" t="s">
        <v>395</v>
      </c>
      <c r="C65" s="464"/>
      <c r="D65" s="470"/>
      <c r="E65" s="468"/>
      <c r="F65" s="468"/>
      <c r="G65" s="491"/>
      <c r="H65" s="468"/>
      <c r="I65" s="491"/>
      <c r="J65" s="468"/>
      <c r="K65" s="474"/>
      <c r="L65" s="476"/>
      <c r="M65" s="472"/>
      <c r="N65" s="484"/>
      <c r="O65" s="474"/>
      <c r="P65" s="476"/>
      <c r="Q65" s="472"/>
      <c r="R65" s="493"/>
      <c r="S65" s="478"/>
      <c r="T65" s="476"/>
      <c r="U65" s="472"/>
      <c r="V65" s="484"/>
      <c r="W65" s="478"/>
      <c r="X65" s="476"/>
      <c r="Y65" s="472"/>
      <c r="Z65" s="484"/>
      <c r="AA65" s="478"/>
      <c r="AB65" s="476"/>
      <c r="AC65" s="472"/>
      <c r="AD65" s="470"/>
      <c r="AE65" s="474"/>
      <c r="AF65" s="476"/>
      <c r="AG65" s="482"/>
      <c r="AH65" s="470"/>
      <c r="AI65" s="474"/>
      <c r="AJ65" s="476"/>
      <c r="AK65" s="472"/>
      <c r="AL65" s="470"/>
      <c r="AM65" s="478"/>
      <c r="AN65" s="480"/>
      <c r="AO65" s="472"/>
      <c r="AP65" s="470"/>
      <c r="AQ65" s="474"/>
      <c r="AR65" s="476"/>
      <c r="AS65" s="472"/>
      <c r="AT65" s="470"/>
      <c r="AU65" s="478"/>
      <c r="AV65" s="480"/>
      <c r="AW65" s="472"/>
      <c r="AX65" s="468"/>
      <c r="AY65" s="470"/>
      <c r="AZ65" s="470"/>
      <c r="BA65" s="468"/>
    </row>
    <row r="66" spans="1:53" s="154" customFormat="1" ht="51.75" customHeight="1" thickBot="1" x14ac:dyDescent="0.35">
      <c r="A66" s="243" t="s">
        <v>259</v>
      </c>
      <c r="B66" s="327" t="s">
        <v>392</v>
      </c>
      <c r="C66" s="465" t="s">
        <v>303</v>
      </c>
      <c r="D66" s="488">
        <v>5</v>
      </c>
      <c r="E66" s="489">
        <f t="shared" ref="E66" si="18">D66*30</f>
        <v>150</v>
      </c>
      <c r="F66" s="489">
        <v>18</v>
      </c>
      <c r="G66" s="490">
        <v>8</v>
      </c>
      <c r="H66" s="489"/>
      <c r="I66" s="490">
        <v>10</v>
      </c>
      <c r="J66" s="489">
        <f t="shared" ref="J66" si="19">E66-F66</f>
        <v>132</v>
      </c>
      <c r="K66" s="473"/>
      <c r="L66" s="475"/>
      <c r="M66" s="471"/>
      <c r="N66" s="483"/>
      <c r="O66" s="473"/>
      <c r="P66" s="475"/>
      <c r="Q66" s="471"/>
      <c r="R66" s="492"/>
      <c r="S66" s="477"/>
      <c r="T66" s="475"/>
      <c r="U66" s="471"/>
      <c r="V66" s="483"/>
      <c r="W66" s="477"/>
      <c r="X66" s="475"/>
      <c r="Y66" s="471"/>
      <c r="Z66" s="483"/>
      <c r="AA66" s="477"/>
      <c r="AB66" s="475"/>
      <c r="AC66" s="471"/>
      <c r="AD66" s="469"/>
      <c r="AE66" s="473"/>
      <c r="AF66" s="475"/>
      <c r="AG66" s="481"/>
      <c r="AH66" s="469"/>
      <c r="AI66" s="473"/>
      <c r="AJ66" s="475"/>
      <c r="AK66" s="471"/>
      <c r="AL66" s="469"/>
      <c r="AM66" s="477"/>
      <c r="AN66" s="479"/>
      <c r="AO66" s="471"/>
      <c r="AP66" s="469"/>
      <c r="AQ66" s="473">
        <v>8</v>
      </c>
      <c r="AR66" s="475"/>
      <c r="AS66" s="471">
        <v>10</v>
      </c>
      <c r="AT66" s="469">
        <v>5</v>
      </c>
      <c r="AU66" s="477"/>
      <c r="AV66" s="479"/>
      <c r="AW66" s="471"/>
      <c r="AX66" s="467"/>
      <c r="AY66" s="469">
        <v>9</v>
      </c>
      <c r="AZ66" s="469"/>
      <c r="BA66" s="467"/>
    </row>
    <row r="67" spans="1:53" s="154" customFormat="1" ht="65.25" customHeight="1" thickBot="1" x14ac:dyDescent="0.35">
      <c r="A67" s="243" t="s">
        <v>260</v>
      </c>
      <c r="B67" s="328" t="s">
        <v>393</v>
      </c>
      <c r="C67" s="466"/>
      <c r="D67" s="469"/>
      <c r="E67" s="467"/>
      <c r="F67" s="467"/>
      <c r="G67" s="501"/>
      <c r="H67" s="467"/>
      <c r="I67" s="501"/>
      <c r="J67" s="467"/>
      <c r="K67" s="495"/>
      <c r="L67" s="496"/>
      <c r="M67" s="485"/>
      <c r="N67" s="499"/>
      <c r="O67" s="495"/>
      <c r="P67" s="496"/>
      <c r="Q67" s="485"/>
      <c r="R67" s="500"/>
      <c r="S67" s="497"/>
      <c r="T67" s="496"/>
      <c r="U67" s="485"/>
      <c r="V67" s="499"/>
      <c r="W67" s="497"/>
      <c r="X67" s="496"/>
      <c r="Y67" s="485"/>
      <c r="Z67" s="499"/>
      <c r="AA67" s="497"/>
      <c r="AB67" s="496"/>
      <c r="AC67" s="485"/>
      <c r="AD67" s="487"/>
      <c r="AE67" s="495"/>
      <c r="AF67" s="496"/>
      <c r="AG67" s="498"/>
      <c r="AH67" s="487"/>
      <c r="AI67" s="495"/>
      <c r="AJ67" s="496"/>
      <c r="AK67" s="485"/>
      <c r="AL67" s="487"/>
      <c r="AM67" s="497"/>
      <c r="AN67" s="494"/>
      <c r="AO67" s="485"/>
      <c r="AP67" s="487"/>
      <c r="AQ67" s="495"/>
      <c r="AR67" s="496"/>
      <c r="AS67" s="485"/>
      <c r="AT67" s="487"/>
      <c r="AU67" s="497"/>
      <c r="AV67" s="494"/>
      <c r="AW67" s="485"/>
      <c r="AX67" s="486"/>
      <c r="AY67" s="487"/>
      <c r="AZ67" s="487"/>
      <c r="BA67" s="486"/>
    </row>
    <row r="68" spans="1:53" s="154" customFormat="1" ht="114" customHeight="1" thickBot="1" x14ac:dyDescent="0.35">
      <c r="A68" s="243" t="s">
        <v>261</v>
      </c>
      <c r="B68" s="327" t="s">
        <v>396</v>
      </c>
      <c r="C68" s="463" t="s">
        <v>303</v>
      </c>
      <c r="D68" s="488">
        <v>5</v>
      </c>
      <c r="E68" s="489">
        <f t="shared" ref="E68" si="20">D68*30</f>
        <v>150</v>
      </c>
      <c r="F68" s="489">
        <v>18</v>
      </c>
      <c r="G68" s="490">
        <v>8</v>
      </c>
      <c r="H68" s="489"/>
      <c r="I68" s="490">
        <v>10</v>
      </c>
      <c r="J68" s="489">
        <f t="shared" ref="J68" si="21">E68-F68</f>
        <v>132</v>
      </c>
      <c r="K68" s="473"/>
      <c r="L68" s="475"/>
      <c r="M68" s="471"/>
      <c r="N68" s="483"/>
      <c r="O68" s="473"/>
      <c r="P68" s="475"/>
      <c r="Q68" s="471"/>
      <c r="R68" s="492"/>
      <c r="S68" s="477"/>
      <c r="T68" s="475"/>
      <c r="U68" s="471"/>
      <c r="V68" s="483"/>
      <c r="W68" s="477"/>
      <c r="X68" s="475"/>
      <c r="Y68" s="471"/>
      <c r="Z68" s="483"/>
      <c r="AA68" s="477"/>
      <c r="AB68" s="475"/>
      <c r="AC68" s="471"/>
      <c r="AD68" s="469"/>
      <c r="AE68" s="473"/>
      <c r="AF68" s="475"/>
      <c r="AG68" s="481"/>
      <c r="AH68" s="469"/>
      <c r="AI68" s="473"/>
      <c r="AJ68" s="475"/>
      <c r="AK68" s="471"/>
      <c r="AL68" s="469"/>
      <c r="AM68" s="477"/>
      <c r="AN68" s="479"/>
      <c r="AO68" s="471"/>
      <c r="AP68" s="469"/>
      <c r="AQ68" s="473">
        <v>8</v>
      </c>
      <c r="AR68" s="475"/>
      <c r="AS68" s="471">
        <v>10</v>
      </c>
      <c r="AT68" s="469">
        <v>5</v>
      </c>
      <c r="AU68" s="477"/>
      <c r="AV68" s="479"/>
      <c r="AW68" s="471"/>
      <c r="AX68" s="467"/>
      <c r="AY68" s="469">
        <v>9</v>
      </c>
      <c r="AZ68" s="469"/>
      <c r="BA68" s="467"/>
    </row>
    <row r="69" spans="1:53" s="154" customFormat="1" ht="108.75" customHeight="1" thickBot="1" x14ac:dyDescent="0.35">
      <c r="A69" s="243" t="s">
        <v>262</v>
      </c>
      <c r="B69" s="329" t="s">
        <v>397</v>
      </c>
      <c r="C69" s="464"/>
      <c r="D69" s="470"/>
      <c r="E69" s="468"/>
      <c r="F69" s="468"/>
      <c r="G69" s="491"/>
      <c r="H69" s="468"/>
      <c r="I69" s="491"/>
      <c r="J69" s="468"/>
      <c r="K69" s="474"/>
      <c r="L69" s="476"/>
      <c r="M69" s="472"/>
      <c r="N69" s="484"/>
      <c r="O69" s="474"/>
      <c r="P69" s="476"/>
      <c r="Q69" s="472"/>
      <c r="R69" s="493"/>
      <c r="S69" s="478"/>
      <c r="T69" s="476"/>
      <c r="U69" s="472"/>
      <c r="V69" s="484"/>
      <c r="W69" s="478"/>
      <c r="X69" s="476"/>
      <c r="Y69" s="472"/>
      <c r="Z69" s="484"/>
      <c r="AA69" s="478"/>
      <c r="AB69" s="476"/>
      <c r="AC69" s="472"/>
      <c r="AD69" s="470"/>
      <c r="AE69" s="474"/>
      <c r="AF69" s="476"/>
      <c r="AG69" s="482"/>
      <c r="AH69" s="470"/>
      <c r="AI69" s="474"/>
      <c r="AJ69" s="476"/>
      <c r="AK69" s="472"/>
      <c r="AL69" s="470"/>
      <c r="AM69" s="478"/>
      <c r="AN69" s="480"/>
      <c r="AO69" s="472"/>
      <c r="AP69" s="470"/>
      <c r="AQ69" s="474"/>
      <c r="AR69" s="476"/>
      <c r="AS69" s="472"/>
      <c r="AT69" s="470"/>
      <c r="AU69" s="478"/>
      <c r="AV69" s="480"/>
      <c r="AW69" s="472"/>
      <c r="AX69" s="468"/>
      <c r="AY69" s="470"/>
      <c r="AZ69" s="470"/>
      <c r="BA69" s="468"/>
    </row>
    <row r="70" spans="1:53" ht="42.75" customHeight="1" x14ac:dyDescent="0.2">
      <c r="A70" s="267"/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</row>
    <row r="71" spans="1:53" ht="20.25" customHeight="1" x14ac:dyDescent="0.2">
      <c r="A71" s="461" t="s">
        <v>380</v>
      </c>
      <c r="B71" s="461"/>
      <c r="C71" s="461"/>
      <c r="D71" s="461" t="s">
        <v>170</v>
      </c>
      <c r="E71" s="461"/>
      <c r="F71" s="461"/>
      <c r="G71" s="461"/>
      <c r="H71" s="461"/>
      <c r="I71" s="461"/>
      <c r="J71" s="461"/>
      <c r="K71" s="461"/>
      <c r="L71" s="461"/>
      <c r="M71" s="267"/>
      <c r="N71" s="267"/>
      <c r="O71" s="267"/>
      <c r="P71" s="267"/>
      <c r="Q71" s="278"/>
      <c r="R71" s="278"/>
      <c r="S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</row>
    <row r="72" spans="1:53" s="3" customFormat="1" ht="18.75" customHeight="1" x14ac:dyDescent="0.3">
      <c r="A72" s="462" t="s">
        <v>381</v>
      </c>
      <c r="B72" s="462"/>
      <c r="C72" s="462"/>
      <c r="E72" s="93" t="s">
        <v>325</v>
      </c>
      <c r="F72" s="94"/>
      <c r="G72" s="94"/>
      <c r="I72" s="94"/>
      <c r="K72" s="94"/>
      <c r="L72" s="94"/>
      <c r="M72" s="85"/>
      <c r="O72" s="1"/>
      <c r="P72" s="93"/>
      <c r="Q72" s="93"/>
      <c r="S72" s="93"/>
      <c r="U72" s="1"/>
      <c r="V72" s="93"/>
      <c r="W72" s="93"/>
      <c r="X72" s="93" t="s">
        <v>326</v>
      </c>
      <c r="Y72" s="93"/>
      <c r="Z72" s="93"/>
      <c r="AA72" s="93"/>
      <c r="AB72" s="93"/>
      <c r="AC72" s="93"/>
      <c r="AD72" s="93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</row>
    <row r="73" spans="1:53" ht="32.25" customHeight="1" x14ac:dyDescent="0.3">
      <c r="H73" s="93"/>
      <c r="P73" s="93"/>
    </row>
    <row r="74" spans="1:53" ht="20.25" customHeight="1" x14ac:dyDescent="0.2">
      <c r="A74" s="461"/>
      <c r="B74" s="461"/>
      <c r="C74" s="461"/>
      <c r="D74" s="461"/>
      <c r="E74" s="461"/>
      <c r="F74" s="461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557"/>
      <c r="R74" s="557"/>
      <c r="S74" s="557"/>
      <c r="T74" s="557"/>
      <c r="U74" s="557"/>
      <c r="V74" s="557"/>
      <c r="W74" s="557"/>
      <c r="X74" s="557"/>
      <c r="Y74" s="557"/>
      <c r="Z74" s="557"/>
      <c r="AA74" s="557"/>
      <c r="AB74" s="557"/>
      <c r="AC74" s="557"/>
      <c r="AD74" s="557"/>
      <c r="AE74" s="557"/>
      <c r="AF74" s="557"/>
      <c r="AG74" s="557"/>
      <c r="AH74" s="557"/>
      <c r="AI74" s="557"/>
      <c r="AJ74" s="557"/>
      <c r="AK74" s="557"/>
      <c r="AL74" s="557"/>
      <c r="AM74" s="557"/>
      <c r="AN74" s="557"/>
      <c r="AO74" s="557"/>
      <c r="AP74" s="557"/>
      <c r="AQ74" s="557"/>
      <c r="AR74" s="557"/>
      <c r="AS74" s="557"/>
      <c r="AT74" s="557"/>
      <c r="AU74" s="557"/>
      <c r="AV74" s="557"/>
      <c r="AW74" s="557"/>
      <c r="AX74" s="557"/>
      <c r="AY74" s="557"/>
      <c r="AZ74" s="557"/>
      <c r="BA74" s="557"/>
    </row>
    <row r="75" spans="1:53" s="3" customFormat="1" ht="18.75" customHeight="1" x14ac:dyDescent="0.3">
      <c r="A75" s="93"/>
      <c r="B75" s="93"/>
      <c r="C75" s="93"/>
      <c r="D75" s="93"/>
      <c r="E75" s="93"/>
      <c r="F75" s="94"/>
      <c r="G75" s="94"/>
      <c r="I75" s="94"/>
      <c r="K75" s="94"/>
      <c r="L75" s="94"/>
      <c r="M75" s="85"/>
      <c r="O75" s="1"/>
      <c r="P75" s="93"/>
      <c r="Q75" s="93"/>
      <c r="R75" s="99"/>
      <c r="S75" s="93"/>
      <c r="T75" s="93"/>
      <c r="U75" s="1"/>
      <c r="V75" s="93"/>
      <c r="W75" s="93"/>
      <c r="X75" s="93"/>
      <c r="Y75" s="93"/>
      <c r="Z75" s="93"/>
      <c r="AA75" s="93"/>
      <c r="AB75" s="93"/>
      <c r="AC75" s="93"/>
      <c r="AD75" s="93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</row>
    <row r="76" spans="1:53" ht="19.5" customHeight="1" x14ac:dyDescent="0.3">
      <c r="A76" s="443"/>
      <c r="B76" s="443"/>
      <c r="C76" s="443"/>
      <c r="D76" s="443"/>
      <c r="E76" s="443"/>
      <c r="F76" s="443"/>
      <c r="G76" s="443"/>
      <c r="H76" s="443"/>
      <c r="M76" s="93"/>
    </row>
  </sheetData>
  <mergeCells count="653">
    <mergeCell ref="A76:H76"/>
    <mergeCell ref="BA68:BA69"/>
    <mergeCell ref="A71:C71"/>
    <mergeCell ref="D71:L71"/>
    <mergeCell ref="A72:C72"/>
    <mergeCell ref="A74:F74"/>
    <mergeCell ref="Q74:BA74"/>
    <mergeCell ref="AU68:AU69"/>
    <mergeCell ref="AV68:AV69"/>
    <mergeCell ref="AW68:AW69"/>
    <mergeCell ref="AX68:AX69"/>
    <mergeCell ref="AY68:AY69"/>
    <mergeCell ref="AZ68:AZ69"/>
    <mergeCell ref="AO68:AO69"/>
    <mergeCell ref="AP68:AP69"/>
    <mergeCell ref="AQ68:AQ69"/>
    <mergeCell ref="AR68:AR69"/>
    <mergeCell ref="AS68:AS69"/>
    <mergeCell ref="AT68:AT69"/>
    <mergeCell ref="AI68:AI69"/>
    <mergeCell ref="AJ68:AJ69"/>
    <mergeCell ref="AK68:AK69"/>
    <mergeCell ref="AL68:AL69"/>
    <mergeCell ref="AM68:AM69"/>
    <mergeCell ref="AN68:AN69"/>
    <mergeCell ref="AC68:AC69"/>
    <mergeCell ref="AD68:AD69"/>
    <mergeCell ref="AE68:AE69"/>
    <mergeCell ref="AF68:AF69"/>
    <mergeCell ref="AG68:AG69"/>
    <mergeCell ref="AH68:AH69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O68:O69"/>
    <mergeCell ref="P68:P69"/>
    <mergeCell ref="AZ66:AZ67"/>
    <mergeCell ref="BA66:BA67"/>
    <mergeCell ref="C68:C69"/>
    <mergeCell ref="D68:D69"/>
    <mergeCell ref="E68:E69"/>
    <mergeCell ref="F68:F69"/>
    <mergeCell ref="G68:G69"/>
    <mergeCell ref="H68:H69"/>
    <mergeCell ref="I68:I69"/>
    <mergeCell ref="J68:J69"/>
    <mergeCell ref="AT66:AT67"/>
    <mergeCell ref="AU66:AU67"/>
    <mergeCell ref="AV66:AV67"/>
    <mergeCell ref="AW66:AW67"/>
    <mergeCell ref="AX66:AX67"/>
    <mergeCell ref="AY66:AY67"/>
    <mergeCell ref="AN66:AN67"/>
    <mergeCell ref="AO66:AO67"/>
    <mergeCell ref="AP66:AP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Y64:AY65"/>
    <mergeCell ref="AZ64:AZ65"/>
    <mergeCell ref="BA64:BA65"/>
    <mergeCell ref="AU64:AU65"/>
    <mergeCell ref="AV64:AV65"/>
    <mergeCell ref="AW64:AW65"/>
    <mergeCell ref="AX64:AX65"/>
    <mergeCell ref="AD64:AD65"/>
    <mergeCell ref="AE64:AE65"/>
    <mergeCell ref="AF64:AF65"/>
    <mergeCell ref="U64:U65"/>
    <mergeCell ref="V64:V65"/>
    <mergeCell ref="W64:W65"/>
    <mergeCell ref="X64:X65"/>
    <mergeCell ref="Y64:Y65"/>
    <mergeCell ref="Z64:Z65"/>
    <mergeCell ref="O64:O65"/>
    <mergeCell ref="P64:P65"/>
    <mergeCell ref="C66:C67"/>
    <mergeCell ref="D66:D67"/>
    <mergeCell ref="E66:E67"/>
    <mergeCell ref="F66:F67"/>
    <mergeCell ref="G66:G67"/>
    <mergeCell ref="H66:H67"/>
    <mergeCell ref="I66:I67"/>
    <mergeCell ref="AS64:AS65"/>
    <mergeCell ref="AT64:AT65"/>
    <mergeCell ref="AM64:AM65"/>
    <mergeCell ref="AN64:AN65"/>
    <mergeCell ref="AO64:AO65"/>
    <mergeCell ref="AP64:AP65"/>
    <mergeCell ref="AQ64:AQ65"/>
    <mergeCell ref="AR64:AR65"/>
    <mergeCell ref="AG64:AG65"/>
    <mergeCell ref="AH64:AH65"/>
    <mergeCell ref="AI64:AI65"/>
    <mergeCell ref="AJ64:AJ65"/>
    <mergeCell ref="AK64:AK65"/>
    <mergeCell ref="AL64:AL65"/>
    <mergeCell ref="AA64:AA65"/>
    <mergeCell ref="AB64:AB65"/>
    <mergeCell ref="AC64:AC65"/>
    <mergeCell ref="Q64:Q65"/>
    <mergeCell ref="R64:R65"/>
    <mergeCell ref="S64:S65"/>
    <mergeCell ref="T64:T65"/>
    <mergeCell ref="I64:I65"/>
    <mergeCell ref="J64:J65"/>
    <mergeCell ref="K64:K65"/>
    <mergeCell ref="L64:L65"/>
    <mergeCell ref="M64:M65"/>
    <mergeCell ref="N64:N65"/>
    <mergeCell ref="C64:C65"/>
    <mergeCell ref="D64:D65"/>
    <mergeCell ref="E64:E65"/>
    <mergeCell ref="F64:F65"/>
    <mergeCell ref="G64:G65"/>
    <mergeCell ref="H64:H65"/>
    <mergeCell ref="AV62:AV63"/>
    <mergeCell ref="AW62:AW63"/>
    <mergeCell ref="AX62:AX63"/>
    <mergeCell ref="AJ62:AJ63"/>
    <mergeCell ref="AK62:AK63"/>
    <mergeCell ref="AL62:AL63"/>
    <mergeCell ref="AM62:AM63"/>
    <mergeCell ref="AN62:AN63"/>
    <mergeCell ref="AO62:AO63"/>
    <mergeCell ref="AD62:AD63"/>
    <mergeCell ref="AE62:AE63"/>
    <mergeCell ref="AF62:AF63"/>
    <mergeCell ref="AG62:AG63"/>
    <mergeCell ref="AH62:AH63"/>
    <mergeCell ref="AI62:AI63"/>
    <mergeCell ref="X62:X63"/>
    <mergeCell ref="Y62:Y63"/>
    <mergeCell ref="Z62:Z63"/>
    <mergeCell ref="AY62:AY63"/>
    <mergeCell ref="AZ62:AZ63"/>
    <mergeCell ref="BA62:BA63"/>
    <mergeCell ref="AP62:AP63"/>
    <mergeCell ref="AQ62:AQ63"/>
    <mergeCell ref="AR62:AR63"/>
    <mergeCell ref="AS62:AS63"/>
    <mergeCell ref="AT62:AT63"/>
    <mergeCell ref="AU62:AU63"/>
    <mergeCell ref="AA62:AA63"/>
    <mergeCell ref="AB62:AB63"/>
    <mergeCell ref="AC62:AC63"/>
    <mergeCell ref="R62:R63"/>
    <mergeCell ref="S62:S63"/>
    <mergeCell ref="T62:T63"/>
    <mergeCell ref="U62:U63"/>
    <mergeCell ref="V62:V63"/>
    <mergeCell ref="W62:W63"/>
    <mergeCell ref="L62:L63"/>
    <mergeCell ref="M62:M63"/>
    <mergeCell ref="N62:N63"/>
    <mergeCell ref="O62:O63"/>
    <mergeCell ref="P62:P63"/>
    <mergeCell ref="Q62:Q63"/>
    <mergeCell ref="BA60:BA61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AU60:AU61"/>
    <mergeCell ref="AV60:AV61"/>
    <mergeCell ref="AW60:AW61"/>
    <mergeCell ref="AX60:AX61"/>
    <mergeCell ref="AY60:AY61"/>
    <mergeCell ref="AZ60:AZ61"/>
    <mergeCell ref="AO60:AO61"/>
    <mergeCell ref="AP60:AP61"/>
    <mergeCell ref="AQ60:AQ61"/>
    <mergeCell ref="AR60:AR61"/>
    <mergeCell ref="AS60:AS61"/>
    <mergeCell ref="AT60:AT61"/>
    <mergeCell ref="AI60:AI61"/>
    <mergeCell ref="AJ60:AJ61"/>
    <mergeCell ref="AK60:AK61"/>
    <mergeCell ref="AL60:AL61"/>
    <mergeCell ref="AM60:AM61"/>
    <mergeCell ref="AN60:AN61"/>
    <mergeCell ref="AC60:AC61"/>
    <mergeCell ref="AD60:AD61"/>
    <mergeCell ref="AE60:AE61"/>
    <mergeCell ref="AF60:AF61"/>
    <mergeCell ref="AG60:AG61"/>
    <mergeCell ref="AH60:AH61"/>
    <mergeCell ref="W60:W61"/>
    <mergeCell ref="X60:X61"/>
    <mergeCell ref="Y60:Y61"/>
    <mergeCell ref="Z60:Z61"/>
    <mergeCell ref="AA60:AA61"/>
    <mergeCell ref="AB60:AB61"/>
    <mergeCell ref="Q60:Q61"/>
    <mergeCell ref="R60:R61"/>
    <mergeCell ref="S60:S61"/>
    <mergeCell ref="T60:T61"/>
    <mergeCell ref="U60:U61"/>
    <mergeCell ref="V60:V61"/>
    <mergeCell ref="K60:K61"/>
    <mergeCell ref="L60:L61"/>
    <mergeCell ref="M60:M61"/>
    <mergeCell ref="N60:N61"/>
    <mergeCell ref="O60:O61"/>
    <mergeCell ref="P60:P61"/>
    <mergeCell ref="AZ58:AZ59"/>
    <mergeCell ref="BA58:BA59"/>
    <mergeCell ref="C60:C61"/>
    <mergeCell ref="D60:D61"/>
    <mergeCell ref="E60:E61"/>
    <mergeCell ref="F60:F61"/>
    <mergeCell ref="G60:G61"/>
    <mergeCell ref="H60:H61"/>
    <mergeCell ref="I60:I61"/>
    <mergeCell ref="J60:J61"/>
    <mergeCell ref="AT58:AT59"/>
    <mergeCell ref="AU58:AU59"/>
    <mergeCell ref="AV58:AV59"/>
    <mergeCell ref="AW58:AW59"/>
    <mergeCell ref="AX58:AX59"/>
    <mergeCell ref="AY58:AY59"/>
    <mergeCell ref="AN58:AN59"/>
    <mergeCell ref="AO58:AO59"/>
    <mergeCell ref="AP58:AP59"/>
    <mergeCell ref="AQ58:AQ59"/>
    <mergeCell ref="AR58:AR59"/>
    <mergeCell ref="AS58:AS59"/>
    <mergeCell ref="AH58:AH59"/>
    <mergeCell ref="AI58:AI59"/>
    <mergeCell ref="AJ58:AJ59"/>
    <mergeCell ref="AK58:AK59"/>
    <mergeCell ref="AL58:AL59"/>
    <mergeCell ref="AM58:AM5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AY56:AY57"/>
    <mergeCell ref="AZ56:AZ57"/>
    <mergeCell ref="BA56:BA57"/>
    <mergeCell ref="AU56:AU57"/>
    <mergeCell ref="AV56:AV57"/>
    <mergeCell ref="AW56:AW57"/>
    <mergeCell ref="AX56:AX57"/>
    <mergeCell ref="AD56:AD57"/>
    <mergeCell ref="AE56:AE57"/>
    <mergeCell ref="AF56:AF57"/>
    <mergeCell ref="U56:U57"/>
    <mergeCell ref="V56:V57"/>
    <mergeCell ref="W56:W57"/>
    <mergeCell ref="X56:X57"/>
    <mergeCell ref="Y56:Y57"/>
    <mergeCell ref="Z56:Z57"/>
    <mergeCell ref="O56:O57"/>
    <mergeCell ref="P56:P57"/>
    <mergeCell ref="C58:C59"/>
    <mergeCell ref="D58:D59"/>
    <mergeCell ref="E58:E59"/>
    <mergeCell ref="F58:F59"/>
    <mergeCell ref="G58:G59"/>
    <mergeCell ref="H58:H59"/>
    <mergeCell ref="I58:I59"/>
    <mergeCell ref="AS56:AS57"/>
    <mergeCell ref="AT56:AT57"/>
    <mergeCell ref="AM56:AM57"/>
    <mergeCell ref="AN56:AN57"/>
    <mergeCell ref="AO56:AO57"/>
    <mergeCell ref="AP56:AP57"/>
    <mergeCell ref="AQ56:AQ57"/>
    <mergeCell ref="AR56:AR57"/>
    <mergeCell ref="AG56:AG57"/>
    <mergeCell ref="AH56:AH57"/>
    <mergeCell ref="AI56:AI57"/>
    <mergeCell ref="AJ56:AJ57"/>
    <mergeCell ref="AK56:AK57"/>
    <mergeCell ref="AL56:AL57"/>
    <mergeCell ref="AA56:AA57"/>
    <mergeCell ref="AB56:AB57"/>
    <mergeCell ref="AC56:AC57"/>
    <mergeCell ref="Q56:Q57"/>
    <mergeCell ref="R56:R57"/>
    <mergeCell ref="S56:S57"/>
    <mergeCell ref="T56:T57"/>
    <mergeCell ref="I56:I57"/>
    <mergeCell ref="J56:J57"/>
    <mergeCell ref="K56:K57"/>
    <mergeCell ref="L56:L57"/>
    <mergeCell ref="M56:M57"/>
    <mergeCell ref="N56:N57"/>
    <mergeCell ref="AX54:AX55"/>
    <mergeCell ref="AY54:AY55"/>
    <mergeCell ref="AZ54:AZ55"/>
    <mergeCell ref="BA54:BA55"/>
    <mergeCell ref="C56:C57"/>
    <mergeCell ref="D56:D57"/>
    <mergeCell ref="E56:E57"/>
    <mergeCell ref="F56:F57"/>
    <mergeCell ref="G56:G57"/>
    <mergeCell ref="H56:H57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F54:AF55"/>
    <mergeCell ref="AG54:AG55"/>
    <mergeCell ref="AH54:AH55"/>
    <mergeCell ref="AI54:AI55"/>
    <mergeCell ref="AJ54:AJ55"/>
    <mergeCell ref="AK54:AK55"/>
    <mergeCell ref="Z54:Z55"/>
    <mergeCell ref="AA54:AA55"/>
    <mergeCell ref="AB54:AB55"/>
    <mergeCell ref="AC54:AC55"/>
    <mergeCell ref="AD54:AD55"/>
    <mergeCell ref="AE54:AE55"/>
    <mergeCell ref="U54:U55"/>
    <mergeCell ref="V54:V55"/>
    <mergeCell ref="W54:W55"/>
    <mergeCell ref="X54:X55"/>
    <mergeCell ref="Y54:Y55"/>
    <mergeCell ref="N54:N55"/>
    <mergeCell ref="O54:O55"/>
    <mergeCell ref="P54:P55"/>
    <mergeCell ref="Q54:Q55"/>
    <mergeCell ref="R54:R55"/>
    <mergeCell ref="S54:S55"/>
    <mergeCell ref="C54:C55"/>
    <mergeCell ref="D54:D55"/>
    <mergeCell ref="E54:E55"/>
    <mergeCell ref="F54:F55"/>
    <mergeCell ref="G54:G55"/>
    <mergeCell ref="AE37:AG37"/>
    <mergeCell ref="AI37:AK37"/>
    <mergeCell ref="AM37:AO37"/>
    <mergeCell ref="AQ37:AS37"/>
    <mergeCell ref="K53:M53"/>
    <mergeCell ref="O53:Q53"/>
    <mergeCell ref="S53:U53"/>
    <mergeCell ref="W53:Y53"/>
    <mergeCell ref="AA53:AC53"/>
    <mergeCell ref="H54:H55"/>
    <mergeCell ref="I54:I55"/>
    <mergeCell ref="J54:J55"/>
    <mergeCell ref="K54:K55"/>
    <mergeCell ref="L54:L55"/>
    <mergeCell ref="M54:M55"/>
    <mergeCell ref="AE53:AG53"/>
    <mergeCell ref="AI53:AK53"/>
    <mergeCell ref="AM53:AO53"/>
    <mergeCell ref="T54:T55"/>
    <mergeCell ref="AM36:AO36"/>
    <mergeCell ref="AQ36:AS36"/>
    <mergeCell ref="AU36:AW36"/>
    <mergeCell ref="K37:M37"/>
    <mergeCell ref="O37:Q37"/>
    <mergeCell ref="S37:U37"/>
    <mergeCell ref="W37:Y37"/>
    <mergeCell ref="AA37:AC37"/>
    <mergeCell ref="AQ53:AS53"/>
    <mergeCell ref="AU53:AW53"/>
    <mergeCell ref="AU37:AW37"/>
    <mergeCell ref="C33:C34"/>
    <mergeCell ref="B35:BA35"/>
    <mergeCell ref="A36:B36"/>
    <mergeCell ref="K36:M36"/>
    <mergeCell ref="O36:Q36"/>
    <mergeCell ref="S36:U36"/>
    <mergeCell ref="W36:Y36"/>
    <mergeCell ref="AA36:AC36"/>
    <mergeCell ref="AT32:AT34"/>
    <mergeCell ref="AU32:AU34"/>
    <mergeCell ref="AV32:AV34"/>
    <mergeCell ref="AW32:AW34"/>
    <mergeCell ref="AX32:AX34"/>
    <mergeCell ref="AY32:AY34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E36:AG36"/>
    <mergeCell ref="AI36:AK36"/>
    <mergeCell ref="AM32:AM34"/>
    <mergeCell ref="AB32:AB34"/>
    <mergeCell ref="AC32:AC34"/>
    <mergeCell ref="AD32:AD34"/>
    <mergeCell ref="AE32:AE34"/>
    <mergeCell ref="AF32:AF34"/>
    <mergeCell ref="AG32:AG34"/>
    <mergeCell ref="AZ32:AZ34"/>
    <mergeCell ref="BA32:BA34"/>
    <mergeCell ref="J32:J34"/>
    <mergeCell ref="K32:K34"/>
    <mergeCell ref="L32:L34"/>
    <mergeCell ref="M32:M34"/>
    <mergeCell ref="N32:N34"/>
    <mergeCell ref="O32:O34"/>
    <mergeCell ref="AI31:AK31"/>
    <mergeCell ref="AM31:AO31"/>
    <mergeCell ref="AQ31:AS31"/>
    <mergeCell ref="V32:V34"/>
    <mergeCell ref="W32:W34"/>
    <mergeCell ref="X32:X34"/>
    <mergeCell ref="Y32:Y34"/>
    <mergeCell ref="Z32:Z34"/>
    <mergeCell ref="AA32:AA34"/>
    <mergeCell ref="P32:P34"/>
    <mergeCell ref="Q32:Q34"/>
    <mergeCell ref="R32:R34"/>
    <mergeCell ref="S32:S34"/>
    <mergeCell ref="T32:T34"/>
    <mergeCell ref="U32:U34"/>
    <mergeCell ref="AJ32:AJ34"/>
    <mergeCell ref="AK32:AK34"/>
    <mergeCell ref="AL32:AL34"/>
    <mergeCell ref="AY17:AY22"/>
    <mergeCell ref="AU31:AW31"/>
    <mergeCell ref="D32:D34"/>
    <mergeCell ref="E32:E34"/>
    <mergeCell ref="F32:F34"/>
    <mergeCell ref="G32:G34"/>
    <mergeCell ref="H32:H34"/>
    <mergeCell ref="I32:I34"/>
    <mergeCell ref="AI25:AK25"/>
    <mergeCell ref="AM25:AO25"/>
    <mergeCell ref="AQ25:AS25"/>
    <mergeCell ref="AU25:AW25"/>
    <mergeCell ref="K31:M31"/>
    <mergeCell ref="O31:Q31"/>
    <mergeCell ref="S31:U31"/>
    <mergeCell ref="W31:Y31"/>
    <mergeCell ref="AA31:AC31"/>
    <mergeCell ref="AE31:AG31"/>
    <mergeCell ref="K25:M25"/>
    <mergeCell ref="O25:Q25"/>
    <mergeCell ref="S25:U25"/>
    <mergeCell ref="W25:Y25"/>
    <mergeCell ref="AA25:AC25"/>
    <mergeCell ref="AE25:AG25"/>
    <mergeCell ref="N17:N22"/>
    <mergeCell ref="AA24:AC24"/>
    <mergeCell ref="AE24:AG24"/>
    <mergeCell ref="AI24:AK24"/>
    <mergeCell ref="AM24:AO24"/>
    <mergeCell ref="AQ24:AS24"/>
    <mergeCell ref="AU24:AW24"/>
    <mergeCell ref="U17:U22"/>
    <mergeCell ref="V17:V22"/>
    <mergeCell ref="AU15:AW15"/>
    <mergeCell ref="D17:D22"/>
    <mergeCell ref="E17:E22"/>
    <mergeCell ref="F17:F22"/>
    <mergeCell ref="G17:G22"/>
    <mergeCell ref="H17:H22"/>
    <mergeCell ref="C19:C22"/>
    <mergeCell ref="B23:BA23"/>
    <mergeCell ref="A24:B24"/>
    <mergeCell ref="K24:M24"/>
    <mergeCell ref="O24:Q24"/>
    <mergeCell ref="S24:U24"/>
    <mergeCell ref="W24:Y24"/>
    <mergeCell ref="O17:O22"/>
    <mergeCell ref="P17:P22"/>
    <mergeCell ref="Q17:Q22"/>
    <mergeCell ref="R17:R22"/>
    <mergeCell ref="S17:S22"/>
    <mergeCell ref="T17:T22"/>
    <mergeCell ref="I17:I22"/>
    <mergeCell ref="J17:J22"/>
    <mergeCell ref="K17:K22"/>
    <mergeCell ref="L17:L22"/>
    <mergeCell ref="M17:M22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AQ15:AS15"/>
    <mergeCell ref="AM10:AO10"/>
    <mergeCell ref="AQ10:AS10"/>
    <mergeCell ref="AU10:AW10"/>
    <mergeCell ref="K11:M11"/>
    <mergeCell ref="O11:Q11"/>
    <mergeCell ref="S11:U11"/>
    <mergeCell ref="W11:Y11"/>
    <mergeCell ref="AA11:AC11"/>
    <mergeCell ref="AE11:AG11"/>
    <mergeCell ref="AI11:AK11"/>
    <mergeCell ref="AM11:AO11"/>
    <mergeCell ref="AQ11:AS11"/>
    <mergeCell ref="AU11:AW11"/>
    <mergeCell ref="AE10:AG10"/>
    <mergeCell ref="AI10:AK10"/>
    <mergeCell ref="AW7:AW8"/>
    <mergeCell ref="AX7:AX8"/>
    <mergeCell ref="AY7:AY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H7:AH8"/>
    <mergeCell ref="AI7:AI8"/>
    <mergeCell ref="AJ7:AJ8"/>
    <mergeCell ref="Y7:Y8"/>
    <mergeCell ref="Z7:Z8"/>
    <mergeCell ref="AA7:AA8"/>
    <mergeCell ref="A10:B10"/>
    <mergeCell ref="K10:M10"/>
    <mergeCell ref="O10:Q10"/>
    <mergeCell ref="S10:U10"/>
    <mergeCell ref="W10:Y10"/>
    <mergeCell ref="AA10:AC10"/>
    <mergeCell ref="M7:M8"/>
    <mergeCell ref="N7:N8"/>
    <mergeCell ref="O7:O8"/>
    <mergeCell ref="P7:P8"/>
    <mergeCell ref="Q7:Q8"/>
    <mergeCell ref="R7:R8"/>
    <mergeCell ref="AU6:AX6"/>
    <mergeCell ref="G7:G8"/>
    <mergeCell ref="H7:H8"/>
    <mergeCell ref="I7:I8"/>
    <mergeCell ref="K7:K8"/>
    <mergeCell ref="L7:L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C2:BA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X5"/>
    <mergeCell ref="AY5:BA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AI6:AL6"/>
    <mergeCell ref="AM6:AP6"/>
    <mergeCell ref="AQ6:AT6"/>
  </mergeCells>
  <pageMargins left="0.7" right="0.7" top="0.75" bottom="0.75" header="0.3" footer="0.3"/>
  <pageSetup paperSize="9" scale="35" orientation="landscape" verticalDpi="0" r:id="rId1"/>
  <rowBreaks count="2" manualBreakCount="2">
    <brk id="34" max="52" man="1"/>
    <brk id="52" max="5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Титул РУП_Бак</vt:lpstr>
      <vt:lpstr>Базовая часть РУП_Бак</vt:lpstr>
      <vt:lpstr>ПГС</vt:lpstr>
      <vt:lpstr>АД</vt:lpstr>
      <vt:lpstr>ТВ</vt:lpstr>
      <vt:lpstr>ЗЭЗТ</vt:lpstr>
      <vt:lpstr>ВВ</vt:lpstr>
      <vt:lpstr>'Базовая часть РУП_Бак'!Заголовки_для_печати</vt:lpstr>
      <vt:lpstr>ПГС!Заголовки_для_печати</vt:lpstr>
      <vt:lpstr>АД!Область_печати</vt:lpstr>
      <vt:lpstr>'Базовая часть РУП_Бак'!Область_печати</vt:lpstr>
      <vt:lpstr>ВВ!Область_печати</vt:lpstr>
      <vt:lpstr>ЗЭЗТ!Область_печати</vt:lpstr>
      <vt:lpstr>ПГС!Область_печати</vt:lpstr>
      <vt:lpstr>ТВ!Область_печати</vt:lpstr>
      <vt:lpstr>'Титул РУП_Бак'!Область_печати</vt:lpstr>
    </vt:vector>
  </TitlesOfParts>
  <Manager>Давлятов У.Р.</Manager>
  <Company>Кафедра "Автомобильный транспорт"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750500</dc:title>
  <dc:creator>Дресвянников С.Ю.;Temir Bolotbek</dc:creator>
  <cp:lastModifiedBy>User</cp:lastModifiedBy>
  <cp:lastPrinted>2023-08-28T08:52:16Z</cp:lastPrinted>
  <dcterms:created xsi:type="dcterms:W3CDTF">1999-08-17T06:17:32Z</dcterms:created>
  <dcterms:modified xsi:type="dcterms:W3CDTF">2025-01-30T09:17:49Z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