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8800" windowHeight="11100" tabRatio="878"/>
  </bookViews>
  <sheets>
    <sheet name="Титул РУП_Бак" sheetId="19" r:id="rId1"/>
    <sheet name="Базовая часть РУП_Бак" sheetId="7" r:id="rId2"/>
    <sheet name="ПГС" sheetId="20" r:id="rId3"/>
    <sheet name="САД" sheetId="22" r:id="rId4"/>
    <sheet name="ТВЗТ" sheetId="23" r:id="rId5"/>
    <sheet name="ВВ" sheetId="24" r:id="rId6"/>
  </sheets>
  <definedNames>
    <definedName name="_xlnm.Print_Titles" localSheetId="1">'Базовая часть РУП_Бак'!$1:$4</definedName>
    <definedName name="_xlnm.Print_Titles" localSheetId="2">ПГС!$5:$8</definedName>
    <definedName name="_xlnm.Print_Area" localSheetId="1">'Базовая часть РУП_Бак'!$A$1:$BA$54</definedName>
    <definedName name="_xlnm.Print_Area" localSheetId="2">ПГС!$A$1:$BA$75</definedName>
    <definedName name="_xlnm.Print_Area" localSheetId="0">'Титул РУП_Бак'!$A$1:$BH$38</definedName>
  </definedNames>
  <calcPr calcId="145621"/>
</workbook>
</file>

<file path=xl/calcChain.xml><?xml version="1.0" encoding="utf-8"?>
<calcChain xmlns="http://schemas.openxmlformats.org/spreadsheetml/2006/main">
  <c r="F68" i="24" l="1"/>
  <c r="J68" i="24" s="1"/>
  <c r="E68" i="24"/>
  <c r="F66" i="24"/>
  <c r="E66" i="24"/>
  <c r="J66" i="24" s="1"/>
  <c r="F64" i="24"/>
  <c r="E64" i="24"/>
  <c r="J64" i="24" s="1"/>
  <c r="F62" i="24"/>
  <c r="E62" i="24"/>
  <c r="J62" i="24" s="1"/>
  <c r="F60" i="24"/>
  <c r="E60" i="24"/>
  <c r="J60" i="24" s="1"/>
  <c r="F58" i="24"/>
  <c r="E58" i="24"/>
  <c r="J58" i="24" s="1"/>
  <c r="F56" i="24"/>
  <c r="E56" i="24"/>
  <c r="J56" i="24" s="1"/>
  <c r="F54" i="24"/>
  <c r="E54" i="24"/>
  <c r="E51" i="24" s="1"/>
  <c r="F52" i="24"/>
  <c r="E52" i="24"/>
  <c r="AX51" i="24"/>
  <c r="AU51" i="24"/>
  <c r="AT51" i="24"/>
  <c r="AQ51" i="24"/>
  <c r="AP51" i="24"/>
  <c r="AM51" i="24"/>
  <c r="AL51" i="24"/>
  <c r="AI51" i="24"/>
  <c r="AH51" i="24"/>
  <c r="AE51" i="24"/>
  <c r="AE34" i="24" s="1"/>
  <c r="AD51" i="24"/>
  <c r="AA51" i="24"/>
  <c r="Z51" i="24"/>
  <c r="W51" i="24"/>
  <c r="V51" i="24"/>
  <c r="S51" i="24"/>
  <c r="R51" i="24"/>
  <c r="O51" i="24"/>
  <c r="N51" i="24"/>
  <c r="K51" i="24"/>
  <c r="D51" i="24"/>
  <c r="F50" i="24"/>
  <c r="E50" i="24"/>
  <c r="J50" i="24" s="1"/>
  <c r="F49" i="24"/>
  <c r="E49" i="24"/>
  <c r="J49" i="24" s="1"/>
  <c r="F48" i="24"/>
  <c r="E48" i="24"/>
  <c r="J48" i="24" s="1"/>
  <c r="F47" i="24"/>
  <c r="E47" i="24"/>
  <c r="J47" i="24" s="1"/>
  <c r="F46" i="24"/>
  <c r="E46" i="24"/>
  <c r="F45" i="24"/>
  <c r="E45" i="24"/>
  <c r="J45" i="24" s="1"/>
  <c r="F44" i="24"/>
  <c r="E44" i="24"/>
  <c r="J44" i="24" s="1"/>
  <c r="F43" i="24"/>
  <c r="E43" i="24"/>
  <c r="J43" i="24" s="1"/>
  <c r="F42" i="24"/>
  <c r="E42" i="24"/>
  <c r="J42" i="24" s="1"/>
  <c r="F41" i="24"/>
  <c r="E41" i="24"/>
  <c r="J41" i="24" s="1"/>
  <c r="F40" i="24"/>
  <c r="E40" i="24"/>
  <c r="J40" i="24" s="1"/>
  <c r="F39" i="24"/>
  <c r="E39" i="24"/>
  <c r="F38" i="24"/>
  <c r="E38" i="24"/>
  <c r="J38" i="24" s="1"/>
  <c r="F37" i="24"/>
  <c r="E37" i="24"/>
  <c r="J37" i="24" s="1"/>
  <c r="F36" i="24"/>
  <c r="E36" i="24"/>
  <c r="AX35" i="24"/>
  <c r="AX34" i="24" s="1"/>
  <c r="AU35" i="24"/>
  <c r="AU34" i="24" s="1"/>
  <c r="AT35" i="24"/>
  <c r="AT34" i="24" s="1"/>
  <c r="AQ35" i="24"/>
  <c r="AP35" i="24"/>
  <c r="AM35" i="24"/>
  <c r="AL35" i="24"/>
  <c r="AL34" i="24" s="1"/>
  <c r="AI35" i="24"/>
  <c r="AH35" i="24"/>
  <c r="AE35" i="24"/>
  <c r="AD35" i="24"/>
  <c r="AA35" i="24"/>
  <c r="Z35" i="24"/>
  <c r="Z34" i="24" s="1"/>
  <c r="W35" i="24"/>
  <c r="V35" i="24"/>
  <c r="S35" i="24"/>
  <c r="S34" i="24" s="1"/>
  <c r="R35" i="24"/>
  <c r="R34" i="24" s="1"/>
  <c r="O35" i="24"/>
  <c r="O34" i="24" s="1"/>
  <c r="N35" i="24"/>
  <c r="N34" i="24" s="1"/>
  <c r="K35" i="24"/>
  <c r="D35" i="24"/>
  <c r="AH34" i="24"/>
  <c r="AD34" i="24"/>
  <c r="AA34" i="24"/>
  <c r="F30" i="24"/>
  <c r="E30" i="24"/>
  <c r="E29" i="24" s="1"/>
  <c r="AX29" i="24"/>
  <c r="AU29" i="24"/>
  <c r="AT29" i="24"/>
  <c r="AQ29" i="24"/>
  <c r="AQ22" i="24" s="1"/>
  <c r="AP29" i="24"/>
  <c r="AP22" i="24" s="1"/>
  <c r="AM29" i="24"/>
  <c r="AM22" i="24" s="1"/>
  <c r="AL29" i="24"/>
  <c r="AL22" i="24" s="1"/>
  <c r="AI29" i="24"/>
  <c r="AI22" i="24" s="1"/>
  <c r="AH29" i="24"/>
  <c r="AH22" i="24" s="1"/>
  <c r="AE29" i="24"/>
  <c r="AE22" i="24" s="1"/>
  <c r="AD29" i="24"/>
  <c r="AD22" i="24" s="1"/>
  <c r="AA29" i="24"/>
  <c r="AA22" i="24" s="1"/>
  <c r="Z29" i="24"/>
  <c r="Z22" i="24" s="1"/>
  <c r="W29" i="24"/>
  <c r="V29" i="24"/>
  <c r="S29" i="24"/>
  <c r="R29" i="24"/>
  <c r="O29" i="24"/>
  <c r="N29" i="24"/>
  <c r="K29" i="24"/>
  <c r="K22" i="24" s="1"/>
  <c r="F28" i="24"/>
  <c r="E28" i="24"/>
  <c r="J28" i="24" s="1"/>
  <c r="F27" i="24"/>
  <c r="E27" i="24"/>
  <c r="J27" i="24" s="1"/>
  <c r="F26" i="24"/>
  <c r="E26" i="24"/>
  <c r="J26" i="24" s="1"/>
  <c r="F25" i="24"/>
  <c r="E25" i="24"/>
  <c r="E23" i="24" s="1"/>
  <c r="E22" i="24" s="1"/>
  <c r="AX23" i="24"/>
  <c r="AX22" i="24" s="1"/>
  <c r="AU23" i="24"/>
  <c r="AT23" i="24"/>
  <c r="AQ23" i="24"/>
  <c r="AP23" i="24"/>
  <c r="AM23" i="24"/>
  <c r="AL23" i="24"/>
  <c r="AI23" i="24"/>
  <c r="AH23" i="24"/>
  <c r="AE23" i="24"/>
  <c r="AD23" i="24"/>
  <c r="AA23" i="24"/>
  <c r="Z23" i="24"/>
  <c r="W23" i="24"/>
  <c r="W22" i="24" s="1"/>
  <c r="V23" i="24"/>
  <c r="V22" i="24" s="1"/>
  <c r="S23" i="24"/>
  <c r="S22" i="24" s="1"/>
  <c r="R23" i="24"/>
  <c r="R22" i="24" s="1"/>
  <c r="O23" i="24"/>
  <c r="N23" i="24"/>
  <c r="K23" i="24"/>
  <c r="D23" i="24"/>
  <c r="D22" i="24"/>
  <c r="F13" i="24"/>
  <c r="E13" i="24"/>
  <c r="F12" i="24"/>
  <c r="J12" i="24" s="1"/>
  <c r="AX11" i="24"/>
  <c r="AX10" i="24" s="1"/>
  <c r="AU11" i="24"/>
  <c r="AU10" i="24" s="1"/>
  <c r="AT11" i="24"/>
  <c r="AQ11" i="24"/>
  <c r="AP11" i="24"/>
  <c r="AM11" i="24"/>
  <c r="AL11" i="24"/>
  <c r="AI11" i="24"/>
  <c r="AH11" i="24"/>
  <c r="AE11" i="24"/>
  <c r="AD11" i="24"/>
  <c r="AA11" i="24"/>
  <c r="Z11" i="24"/>
  <c r="Z10" i="24" s="1"/>
  <c r="W11" i="24"/>
  <c r="W10" i="24" s="1"/>
  <c r="V11" i="24"/>
  <c r="V10" i="24" s="1"/>
  <c r="S11" i="24"/>
  <c r="S10" i="24" s="1"/>
  <c r="R11" i="24"/>
  <c r="R10" i="24" s="1"/>
  <c r="O11" i="24"/>
  <c r="O10" i="24" s="1"/>
  <c r="N11" i="24"/>
  <c r="N10" i="24" s="1"/>
  <c r="K11" i="24"/>
  <c r="K10" i="24" s="1"/>
  <c r="D11" i="24"/>
  <c r="E11" i="24" s="1"/>
  <c r="E10" i="24" s="1"/>
  <c r="AT10" i="24"/>
  <c r="AQ10" i="24"/>
  <c r="AP10" i="24"/>
  <c r="AM10" i="24"/>
  <c r="AL10" i="24"/>
  <c r="AI10" i="24"/>
  <c r="AH10" i="24"/>
  <c r="AE10" i="24"/>
  <c r="AD10" i="24"/>
  <c r="AA10" i="24"/>
  <c r="F68" i="23"/>
  <c r="J68" i="23" s="1"/>
  <c r="E68" i="23"/>
  <c r="F66" i="23"/>
  <c r="E66" i="23"/>
  <c r="J66" i="23" s="1"/>
  <c r="F64" i="23"/>
  <c r="E64" i="23"/>
  <c r="J64" i="23" s="1"/>
  <c r="F62" i="23"/>
  <c r="E62" i="23"/>
  <c r="J62" i="23" s="1"/>
  <c r="F60" i="23"/>
  <c r="E60" i="23"/>
  <c r="J58" i="23"/>
  <c r="F58" i="23"/>
  <c r="E58" i="23"/>
  <c r="F56" i="23"/>
  <c r="E56" i="23"/>
  <c r="J56" i="23" s="1"/>
  <c r="F54" i="23"/>
  <c r="E54" i="23"/>
  <c r="J54" i="23" s="1"/>
  <c r="F52" i="23"/>
  <c r="E52" i="23"/>
  <c r="J52" i="23" s="1"/>
  <c r="AX51" i="23"/>
  <c r="AU51" i="23"/>
  <c r="AT51" i="23"/>
  <c r="AT34" i="23" s="1"/>
  <c r="AQ51" i="23"/>
  <c r="AQ34" i="23" s="1"/>
  <c r="AP51" i="23"/>
  <c r="AP34" i="23" s="1"/>
  <c r="AM51" i="23"/>
  <c r="AL51" i="23"/>
  <c r="AI51" i="23"/>
  <c r="AH51" i="23"/>
  <c r="AE51" i="23"/>
  <c r="AD51" i="23"/>
  <c r="AA51" i="23"/>
  <c r="Z51" i="23"/>
  <c r="W51" i="23"/>
  <c r="V51" i="23"/>
  <c r="S51" i="23"/>
  <c r="R51" i="23"/>
  <c r="O51" i="23"/>
  <c r="N51" i="23"/>
  <c r="N34" i="23" s="1"/>
  <c r="K51" i="23"/>
  <c r="K34" i="23" s="1"/>
  <c r="E51" i="23"/>
  <c r="D51" i="23"/>
  <c r="J50" i="23"/>
  <c r="F50" i="23"/>
  <c r="E50" i="23"/>
  <c r="F49" i="23"/>
  <c r="E49" i="23"/>
  <c r="J49" i="23" s="1"/>
  <c r="F48" i="23"/>
  <c r="E48" i="23"/>
  <c r="J48" i="23" s="1"/>
  <c r="F47" i="23"/>
  <c r="E47" i="23"/>
  <c r="J47" i="23" s="1"/>
  <c r="F46" i="23"/>
  <c r="E46" i="23"/>
  <c r="J46" i="23" s="1"/>
  <c r="F45" i="23"/>
  <c r="J45" i="23" s="1"/>
  <c r="E45" i="23"/>
  <c r="F44" i="23"/>
  <c r="E44" i="23"/>
  <c r="J44" i="23" s="1"/>
  <c r="F43" i="23"/>
  <c r="E43" i="23"/>
  <c r="J43" i="23" s="1"/>
  <c r="F42" i="23"/>
  <c r="E42" i="23"/>
  <c r="J42" i="23" s="1"/>
  <c r="F41" i="23"/>
  <c r="E41" i="23"/>
  <c r="J41" i="23" s="1"/>
  <c r="J40" i="23"/>
  <c r="F40" i="23"/>
  <c r="E40" i="23"/>
  <c r="F39" i="23"/>
  <c r="E39" i="23"/>
  <c r="J39" i="23" s="1"/>
  <c r="F38" i="23"/>
  <c r="E38" i="23"/>
  <c r="J38" i="23" s="1"/>
  <c r="F37" i="23"/>
  <c r="E37" i="23"/>
  <c r="J37" i="23" s="1"/>
  <c r="F36" i="23"/>
  <c r="E36" i="23"/>
  <c r="E35" i="23" s="1"/>
  <c r="E34" i="23" s="1"/>
  <c r="AX35" i="23"/>
  <c r="AX34" i="23" s="1"/>
  <c r="AU35" i="23"/>
  <c r="AU34" i="23" s="1"/>
  <c r="AT35" i="23"/>
  <c r="AQ35" i="23"/>
  <c r="AP35" i="23"/>
  <c r="AM35" i="23"/>
  <c r="AL35" i="23"/>
  <c r="AI35" i="23"/>
  <c r="AH35" i="23"/>
  <c r="AE35" i="23"/>
  <c r="AD35" i="23"/>
  <c r="AA35" i="23"/>
  <c r="Z35" i="23"/>
  <c r="Z34" i="23" s="1"/>
  <c r="W35" i="23"/>
  <c r="W34" i="23" s="1"/>
  <c r="V35" i="23"/>
  <c r="V34" i="23" s="1"/>
  <c r="S35" i="23"/>
  <c r="S34" i="23" s="1"/>
  <c r="R35" i="23"/>
  <c r="R34" i="23" s="1"/>
  <c r="O35" i="23"/>
  <c r="O34" i="23" s="1"/>
  <c r="N35" i="23"/>
  <c r="K35" i="23"/>
  <c r="D35" i="23"/>
  <c r="AM34" i="23"/>
  <c r="AL34" i="23"/>
  <c r="AI34" i="23"/>
  <c r="AH34" i="23"/>
  <c r="AE34" i="23"/>
  <c r="AD34" i="23"/>
  <c r="AA34" i="23"/>
  <c r="D34" i="23"/>
  <c r="F30" i="23"/>
  <c r="E30" i="23"/>
  <c r="E29" i="23" s="1"/>
  <c r="AX29" i="23"/>
  <c r="AU29" i="23"/>
  <c r="AT29" i="23"/>
  <c r="AT22" i="23" s="1"/>
  <c r="AQ29" i="23"/>
  <c r="AP29" i="23"/>
  <c r="AM29" i="23"/>
  <c r="AL29" i="23"/>
  <c r="AI29" i="23"/>
  <c r="AH29" i="23"/>
  <c r="AE29" i="23"/>
  <c r="AD29" i="23"/>
  <c r="AA29" i="23"/>
  <c r="Z29" i="23"/>
  <c r="W29" i="23"/>
  <c r="V29" i="23"/>
  <c r="S29" i="23"/>
  <c r="R29" i="23"/>
  <c r="O29" i="23"/>
  <c r="N29" i="23"/>
  <c r="N22" i="23" s="1"/>
  <c r="K29" i="23"/>
  <c r="F28" i="23"/>
  <c r="E28" i="23"/>
  <c r="J28" i="23" s="1"/>
  <c r="F27" i="23"/>
  <c r="E27" i="23"/>
  <c r="J27" i="23" s="1"/>
  <c r="F26" i="23"/>
  <c r="E26" i="23"/>
  <c r="J26" i="23" s="1"/>
  <c r="F25" i="23"/>
  <c r="E25" i="23"/>
  <c r="E23" i="23" s="1"/>
  <c r="E22" i="23" s="1"/>
  <c r="AX23" i="23"/>
  <c r="AX22" i="23" s="1"/>
  <c r="AU23" i="23"/>
  <c r="AU22" i="23" s="1"/>
  <c r="AT23" i="23"/>
  <c r="AQ23" i="23"/>
  <c r="AP23" i="23"/>
  <c r="AM23" i="23"/>
  <c r="AL23" i="23"/>
  <c r="AI23" i="23"/>
  <c r="AH23" i="23"/>
  <c r="AE23" i="23"/>
  <c r="AD23" i="23"/>
  <c r="AA23" i="23"/>
  <c r="Z23" i="23"/>
  <c r="Z22" i="23" s="1"/>
  <c r="W23" i="23"/>
  <c r="W22" i="23" s="1"/>
  <c r="V23" i="23"/>
  <c r="V22" i="23" s="1"/>
  <c r="S23" i="23"/>
  <c r="S22" i="23" s="1"/>
  <c r="R23" i="23"/>
  <c r="R22" i="23" s="1"/>
  <c r="O23" i="23"/>
  <c r="O22" i="23" s="1"/>
  <c r="N23" i="23"/>
  <c r="K23" i="23"/>
  <c r="D23" i="23"/>
  <c r="AQ22" i="23"/>
  <c r="AP22" i="23"/>
  <c r="AM22" i="23"/>
  <c r="AL22" i="23"/>
  <c r="AI22" i="23"/>
  <c r="AH22" i="23"/>
  <c r="AE22" i="23"/>
  <c r="AD22" i="23"/>
  <c r="AA22" i="23"/>
  <c r="K22" i="23"/>
  <c r="D22" i="23"/>
  <c r="F13" i="23"/>
  <c r="E13" i="23"/>
  <c r="J13" i="23" s="1"/>
  <c r="F12" i="23"/>
  <c r="J12" i="23" s="1"/>
  <c r="AX11" i="23"/>
  <c r="AX10" i="23" s="1"/>
  <c r="AU11" i="23"/>
  <c r="AT11" i="23"/>
  <c r="AQ11" i="23"/>
  <c r="AP11" i="23"/>
  <c r="AM11" i="23"/>
  <c r="AL11" i="23"/>
  <c r="AI11" i="23"/>
  <c r="AH11" i="23"/>
  <c r="AE11" i="23"/>
  <c r="AD11" i="23"/>
  <c r="AA11" i="23"/>
  <c r="AA10" i="23" s="1"/>
  <c r="Z11" i="23"/>
  <c r="Z10" i="23" s="1"/>
  <c r="W11" i="23"/>
  <c r="W10" i="23" s="1"/>
  <c r="V11" i="23"/>
  <c r="V10" i="23" s="1"/>
  <c r="S11" i="23"/>
  <c r="S10" i="23" s="1"/>
  <c r="R11" i="23"/>
  <c r="R10" i="23" s="1"/>
  <c r="O11" i="23"/>
  <c r="N11" i="23"/>
  <c r="K11" i="23"/>
  <c r="D11" i="23"/>
  <c r="E11" i="23" s="1"/>
  <c r="E10" i="23" s="1"/>
  <c r="AU10" i="23"/>
  <c r="AT10" i="23"/>
  <c r="AQ10" i="23"/>
  <c r="AP10" i="23"/>
  <c r="AM10" i="23"/>
  <c r="AL10" i="23"/>
  <c r="AI10" i="23"/>
  <c r="AH10" i="23"/>
  <c r="AE10" i="23"/>
  <c r="AD10" i="23"/>
  <c r="O10" i="23"/>
  <c r="N10" i="23"/>
  <c r="K10" i="23"/>
  <c r="D10" i="23"/>
  <c r="F68" i="22"/>
  <c r="E68" i="22"/>
  <c r="J68" i="22" s="1"/>
  <c r="F66" i="22"/>
  <c r="E66" i="22"/>
  <c r="F64" i="22"/>
  <c r="E64" i="22"/>
  <c r="J64" i="22" s="1"/>
  <c r="F62" i="22"/>
  <c r="E62" i="22"/>
  <c r="J62" i="22" s="1"/>
  <c r="F60" i="22"/>
  <c r="E60" i="22"/>
  <c r="J60" i="22" s="1"/>
  <c r="F58" i="22"/>
  <c r="J58" i="22" s="1"/>
  <c r="E58" i="22"/>
  <c r="F56" i="22"/>
  <c r="E56" i="22"/>
  <c r="J56" i="22" s="1"/>
  <c r="F54" i="22"/>
  <c r="E54" i="22"/>
  <c r="J54" i="22" s="1"/>
  <c r="F52" i="22"/>
  <c r="E52" i="22"/>
  <c r="J52" i="22" s="1"/>
  <c r="AX51" i="22"/>
  <c r="AU51" i="22"/>
  <c r="AT51" i="22"/>
  <c r="AQ51" i="22"/>
  <c r="AP51" i="22"/>
  <c r="AM51" i="22"/>
  <c r="AL51" i="22"/>
  <c r="AI51" i="22"/>
  <c r="AI34" i="22" s="1"/>
  <c r="AH51" i="22"/>
  <c r="AH34" i="22" s="1"/>
  <c r="AE51" i="22"/>
  <c r="AE34" i="22" s="1"/>
  <c r="AD51" i="22"/>
  <c r="AA51" i="22"/>
  <c r="Z51" i="22"/>
  <c r="W51" i="22"/>
  <c r="V51" i="22"/>
  <c r="S51" i="22"/>
  <c r="R51" i="22"/>
  <c r="O51" i="22"/>
  <c r="N51" i="22"/>
  <c r="K51" i="22"/>
  <c r="D51" i="22"/>
  <c r="F50" i="22"/>
  <c r="E50" i="22"/>
  <c r="J50" i="22" s="1"/>
  <c r="J49" i="22"/>
  <c r="F49" i="22"/>
  <c r="E49" i="22"/>
  <c r="F48" i="22"/>
  <c r="E48" i="22"/>
  <c r="J48" i="22" s="1"/>
  <c r="F47" i="22"/>
  <c r="E47" i="22"/>
  <c r="J47" i="22" s="1"/>
  <c r="F46" i="22"/>
  <c r="E46" i="22"/>
  <c r="J46" i="22" s="1"/>
  <c r="F45" i="22"/>
  <c r="E45" i="22"/>
  <c r="J45" i="22" s="1"/>
  <c r="F44" i="22"/>
  <c r="J44" i="22" s="1"/>
  <c r="E44" i="22"/>
  <c r="F43" i="22"/>
  <c r="E43" i="22"/>
  <c r="J43" i="22" s="1"/>
  <c r="F42" i="22"/>
  <c r="E42" i="22"/>
  <c r="J42" i="22" s="1"/>
  <c r="F41" i="22"/>
  <c r="E41" i="22"/>
  <c r="J41" i="22" s="1"/>
  <c r="J40" i="22"/>
  <c r="F40" i="22"/>
  <c r="E40" i="22"/>
  <c r="F39" i="22"/>
  <c r="E39" i="22"/>
  <c r="J39" i="22" s="1"/>
  <c r="F38" i="22"/>
  <c r="E38" i="22"/>
  <c r="J38" i="22" s="1"/>
  <c r="F37" i="22"/>
  <c r="E37" i="22"/>
  <c r="J37" i="22" s="1"/>
  <c r="F36" i="22"/>
  <c r="E36" i="22"/>
  <c r="J36" i="22" s="1"/>
  <c r="AX35" i="22"/>
  <c r="AU35" i="22"/>
  <c r="AU34" i="22" s="1"/>
  <c r="AT35" i="22"/>
  <c r="AT34" i="22" s="1"/>
  <c r="AQ35" i="22"/>
  <c r="AQ34" i="22" s="1"/>
  <c r="AP35" i="22"/>
  <c r="AP34" i="22" s="1"/>
  <c r="AM35" i="22"/>
  <c r="AM34" i="22" s="1"/>
  <c r="AL35" i="22"/>
  <c r="AL34" i="22" s="1"/>
  <c r="AI35" i="22"/>
  <c r="AH35" i="22"/>
  <c r="AE35" i="22"/>
  <c r="AD35" i="22"/>
  <c r="AA35" i="22"/>
  <c r="Z35" i="22"/>
  <c r="W35" i="22"/>
  <c r="V35" i="22"/>
  <c r="S35" i="22"/>
  <c r="R35" i="22"/>
  <c r="O35" i="22"/>
  <c r="O34" i="22" s="1"/>
  <c r="N35" i="22"/>
  <c r="N34" i="22" s="1"/>
  <c r="K35" i="22"/>
  <c r="K34" i="22" s="1"/>
  <c r="D35" i="22"/>
  <c r="D34" i="22" s="1"/>
  <c r="AX34" i="22"/>
  <c r="AD34" i="22"/>
  <c r="AA34" i="22"/>
  <c r="Z34" i="22"/>
  <c r="W34" i="22"/>
  <c r="V34" i="22"/>
  <c r="S34" i="22"/>
  <c r="R34" i="22"/>
  <c r="F30" i="22"/>
  <c r="E30" i="22"/>
  <c r="J30" i="22" s="1"/>
  <c r="AX29" i="22"/>
  <c r="AU29" i="22"/>
  <c r="AT29" i="22"/>
  <c r="AQ29" i="22"/>
  <c r="AP29" i="22"/>
  <c r="AM29" i="22"/>
  <c r="AL29" i="22"/>
  <c r="AI29" i="22"/>
  <c r="AI22" i="22" s="1"/>
  <c r="AH29" i="22"/>
  <c r="AE29" i="22"/>
  <c r="AD29" i="22"/>
  <c r="AA29" i="22"/>
  <c r="Z29" i="22"/>
  <c r="W29" i="22"/>
  <c r="V29" i="22"/>
  <c r="S29" i="22"/>
  <c r="R29" i="22"/>
  <c r="O29" i="22"/>
  <c r="N29" i="22"/>
  <c r="K29" i="22"/>
  <c r="E29" i="22"/>
  <c r="F28" i="22"/>
  <c r="E28" i="22"/>
  <c r="J28" i="22" s="1"/>
  <c r="F27" i="22"/>
  <c r="E27" i="22"/>
  <c r="J27" i="22" s="1"/>
  <c r="F26" i="22"/>
  <c r="E26" i="22"/>
  <c r="J26" i="22" s="1"/>
  <c r="F25" i="22"/>
  <c r="E25" i="22"/>
  <c r="J25" i="22" s="1"/>
  <c r="AX23" i="22"/>
  <c r="AU23" i="22"/>
  <c r="AU22" i="22" s="1"/>
  <c r="AT23" i="22"/>
  <c r="AT22" i="22" s="1"/>
  <c r="AQ23" i="22"/>
  <c r="AQ22" i="22" s="1"/>
  <c r="AP23" i="22"/>
  <c r="AP22" i="22" s="1"/>
  <c r="AM23" i="22"/>
  <c r="AM22" i="22" s="1"/>
  <c r="AL23" i="22"/>
  <c r="AL22" i="22" s="1"/>
  <c r="AI23" i="22"/>
  <c r="AH23" i="22"/>
  <c r="AE23" i="22"/>
  <c r="AD23" i="22"/>
  <c r="AA23" i="22"/>
  <c r="Z23" i="22"/>
  <c r="W23" i="22"/>
  <c r="V23" i="22"/>
  <c r="S23" i="22"/>
  <c r="R23" i="22"/>
  <c r="O23" i="22"/>
  <c r="O22" i="22" s="1"/>
  <c r="N23" i="22"/>
  <c r="N22" i="22" s="1"/>
  <c r="K23" i="22"/>
  <c r="K22" i="22" s="1"/>
  <c r="D23" i="22"/>
  <c r="D22" i="22" s="1"/>
  <c r="AX22" i="22"/>
  <c r="AH22" i="22"/>
  <c r="AE22" i="22"/>
  <c r="AD22" i="22"/>
  <c r="AA22" i="22"/>
  <c r="Z22" i="22"/>
  <c r="W22" i="22"/>
  <c r="V22" i="22"/>
  <c r="S22" i="22"/>
  <c r="R22" i="22"/>
  <c r="F13" i="22"/>
  <c r="E13" i="22"/>
  <c r="J13" i="22" s="1"/>
  <c r="F12" i="22"/>
  <c r="J12" i="22" s="1"/>
  <c r="AX11" i="22"/>
  <c r="AX10" i="22" s="1"/>
  <c r="AU11" i="22"/>
  <c r="AU10" i="22" s="1"/>
  <c r="AT11" i="22"/>
  <c r="AT10" i="22" s="1"/>
  <c r="AQ11" i="22"/>
  <c r="AQ10" i="22" s="1"/>
  <c r="AP11" i="22"/>
  <c r="AP10" i="22" s="1"/>
  <c r="AM11" i="22"/>
  <c r="AM10" i="22" s="1"/>
  <c r="AL11" i="22"/>
  <c r="AI11" i="22"/>
  <c r="AH11" i="22"/>
  <c r="AE11" i="22"/>
  <c r="AD11" i="22"/>
  <c r="AA11" i="22"/>
  <c r="Z11" i="22"/>
  <c r="W11" i="22"/>
  <c r="V11" i="22"/>
  <c r="S11" i="22"/>
  <c r="R11" i="22"/>
  <c r="R10" i="22" s="1"/>
  <c r="O11" i="22"/>
  <c r="O10" i="22" s="1"/>
  <c r="N11" i="22"/>
  <c r="N10" i="22" s="1"/>
  <c r="K11" i="22"/>
  <c r="K10" i="22" s="1"/>
  <c r="D11" i="22"/>
  <c r="E11" i="22" s="1"/>
  <c r="E10" i="22" s="1"/>
  <c r="AL10" i="22"/>
  <c r="AI10" i="22"/>
  <c r="AH10" i="22"/>
  <c r="AE10" i="22"/>
  <c r="AD10" i="22"/>
  <c r="AA10" i="22"/>
  <c r="Z10" i="22"/>
  <c r="W10" i="22"/>
  <c r="V10" i="22"/>
  <c r="S10" i="22"/>
  <c r="AI34" i="24" l="1"/>
  <c r="E35" i="24"/>
  <c r="E34" i="24" s="1"/>
  <c r="D34" i="24"/>
  <c r="AM34" i="24"/>
  <c r="V34" i="24"/>
  <c r="AP34" i="24"/>
  <c r="W34" i="24"/>
  <c r="K34" i="24"/>
  <c r="AQ34" i="24"/>
  <c r="D10" i="24"/>
  <c r="N22" i="24"/>
  <c r="AT22" i="24"/>
  <c r="O22" i="24"/>
  <c r="AU22" i="24"/>
  <c r="J39" i="24"/>
  <c r="J46" i="24"/>
  <c r="J52" i="24"/>
  <c r="J13" i="24"/>
  <c r="J54" i="24"/>
  <c r="J60" i="23"/>
  <c r="J25" i="24"/>
  <c r="J36" i="24"/>
  <c r="J30" i="24"/>
  <c r="J25" i="23"/>
  <c r="J36" i="23"/>
  <c r="J30" i="23"/>
  <c r="J66" i="22"/>
  <c r="E23" i="22"/>
  <c r="E22" i="22" s="1"/>
  <c r="E35" i="22"/>
  <c r="E51" i="22"/>
  <c r="D10" i="22"/>
  <c r="E34" i="22" l="1"/>
  <c r="N35" i="20" l="1"/>
  <c r="AT51" i="20"/>
  <c r="AP51" i="20"/>
  <c r="AL51" i="20"/>
  <c r="AH51" i="20"/>
  <c r="AD51" i="20"/>
  <c r="Z51" i="20"/>
  <c r="V51" i="20"/>
  <c r="R51" i="20"/>
  <c r="N51" i="20"/>
  <c r="D51" i="20"/>
  <c r="F66" i="20" l="1"/>
  <c r="E66" i="20"/>
  <c r="E29" i="7"/>
  <c r="E28" i="7"/>
  <c r="E24" i="7"/>
  <c r="E28" i="20"/>
  <c r="E27" i="20"/>
  <c r="E26" i="20"/>
  <c r="E25" i="20"/>
  <c r="E19" i="7"/>
  <c r="E18" i="7"/>
  <c r="E17" i="7"/>
  <c r="D11" i="20"/>
  <c r="D10" i="20" s="1"/>
  <c r="R11" i="20"/>
  <c r="R10" i="20" s="1"/>
  <c r="O11" i="20"/>
  <c r="O10" i="20" s="1"/>
  <c r="N11" i="20"/>
  <c r="N10" i="20" s="1"/>
  <c r="K11" i="20"/>
  <c r="K10" i="20" s="1"/>
  <c r="F13" i="20"/>
  <c r="E13" i="20"/>
  <c r="F12" i="20"/>
  <c r="J12" i="20" s="1"/>
  <c r="F12" i="7"/>
  <c r="E12" i="7"/>
  <c r="F11" i="7"/>
  <c r="E11" i="7"/>
  <c r="F10" i="7"/>
  <c r="E10" i="7"/>
  <c r="I9" i="7"/>
  <c r="F9" i="7" s="1"/>
  <c r="E9" i="7"/>
  <c r="F8" i="7"/>
  <c r="E8" i="7"/>
  <c r="J8" i="7" l="1"/>
  <c r="J9" i="7"/>
  <c r="J10" i="7"/>
  <c r="J66" i="20"/>
  <c r="J13" i="20"/>
  <c r="J11" i="7"/>
  <c r="J12" i="7"/>
  <c r="F68" i="20"/>
  <c r="E68" i="20"/>
  <c r="F64" i="20"/>
  <c r="E64" i="20"/>
  <c r="J64" i="20" l="1"/>
  <c r="J68" i="20"/>
  <c r="AX51" i="20"/>
  <c r="AU51" i="20"/>
  <c r="AQ51" i="20"/>
  <c r="AX35" i="20"/>
  <c r="AU35" i="20"/>
  <c r="AT35" i="20"/>
  <c r="AQ35" i="20"/>
  <c r="AQ34" i="20" s="1"/>
  <c r="AQ30" i="7" s="1"/>
  <c r="AQ31" i="7" s="1"/>
  <c r="AX29" i="20"/>
  <c r="AU29" i="20"/>
  <c r="AT29" i="20"/>
  <c r="AQ29" i="20"/>
  <c r="AX23" i="20"/>
  <c r="AU23" i="20"/>
  <c r="AT23" i="20"/>
  <c r="AT22" i="20" s="1"/>
  <c r="AQ23" i="20"/>
  <c r="AQ22" i="20" s="1"/>
  <c r="AQ20" i="7" s="1"/>
  <c r="AX22" i="20"/>
  <c r="AU22" i="20"/>
  <c r="AU20" i="7" s="1"/>
  <c r="AX11" i="20"/>
  <c r="AX10" i="20" s="1"/>
  <c r="AU11" i="20"/>
  <c r="AU10" i="20" s="1"/>
  <c r="AT11" i="20"/>
  <c r="AT10" i="20" s="1"/>
  <c r="AQ11" i="20"/>
  <c r="AQ10" i="20" s="1"/>
  <c r="AQ13" i="7" s="1"/>
  <c r="AU13" i="7"/>
  <c r="AU34" i="20" l="1"/>
  <c r="AU30" i="7" s="1"/>
  <c r="AU31" i="7" s="1"/>
  <c r="AX34" i="20"/>
  <c r="AX30" i="7" s="1"/>
  <c r="AT34" i="20"/>
  <c r="AT30" i="7" s="1"/>
  <c r="AX31" i="7" l="1"/>
  <c r="AT31" i="7"/>
  <c r="AX23" i="7"/>
  <c r="AU23" i="7"/>
  <c r="AT23" i="7"/>
  <c r="AQ23" i="7"/>
  <c r="AX20" i="7"/>
  <c r="AT20" i="7"/>
  <c r="AX16" i="7"/>
  <c r="AU16" i="7"/>
  <c r="AT16" i="7"/>
  <c r="AQ16" i="7"/>
  <c r="AQ21" i="7" s="1"/>
  <c r="AX13" i="7"/>
  <c r="AT13" i="7"/>
  <c r="AX7" i="7"/>
  <c r="AU7" i="7"/>
  <c r="AU14" i="7" s="1"/>
  <c r="AT7" i="7"/>
  <c r="AQ7" i="7"/>
  <c r="BB27" i="19"/>
  <c r="AX14" i="7" l="1"/>
  <c r="AT14" i="7"/>
  <c r="AT21" i="7"/>
  <c r="AT35" i="7" s="1"/>
  <c r="AX21" i="7"/>
  <c r="AQ14" i="7"/>
  <c r="AQ35" i="7" s="1"/>
  <c r="AU21" i="7"/>
  <c r="AU35" i="7" s="1"/>
  <c r="AX35" i="7" l="1"/>
  <c r="F37" i="7"/>
  <c r="E37" i="7"/>
  <c r="J37" i="7" s="1"/>
  <c r="R35" i="20" l="1"/>
  <c r="F58" i="20"/>
  <c r="E58" i="20"/>
  <c r="F60" i="20"/>
  <c r="E60" i="20"/>
  <c r="D23" i="7"/>
  <c r="F25" i="7"/>
  <c r="F26" i="7"/>
  <c r="F27" i="7"/>
  <c r="F28" i="7"/>
  <c r="F29" i="7"/>
  <c r="E25" i="7"/>
  <c r="E26" i="7"/>
  <c r="E27" i="7"/>
  <c r="J27" i="7" l="1"/>
  <c r="J28" i="7"/>
  <c r="J25" i="7"/>
  <c r="J29" i="7"/>
  <c r="J26" i="7"/>
  <c r="J58" i="20"/>
  <c r="J60" i="20"/>
  <c r="D16" i="7"/>
  <c r="AP7" i="7"/>
  <c r="AM7" i="7"/>
  <c r="AL7" i="7"/>
  <c r="AI7" i="7"/>
  <c r="AH7" i="7"/>
  <c r="AE7" i="7"/>
  <c r="AD7" i="7"/>
  <c r="AA7" i="7"/>
  <c r="Z7" i="7"/>
  <c r="W7" i="7"/>
  <c r="V7" i="7"/>
  <c r="S7" i="7"/>
  <c r="R7" i="7"/>
  <c r="O7" i="7"/>
  <c r="K29" i="20"/>
  <c r="N23" i="20"/>
  <c r="K23" i="20"/>
  <c r="V23" i="20"/>
  <c r="AP23" i="20"/>
  <c r="AM23" i="20"/>
  <c r="AL23" i="20"/>
  <c r="AI23" i="20"/>
  <c r="AH23" i="20"/>
  <c r="AE23" i="20"/>
  <c r="AD23" i="20"/>
  <c r="AA23" i="20"/>
  <c r="Z23" i="20"/>
  <c r="W23" i="20"/>
  <c r="S23" i="20"/>
  <c r="R23" i="20"/>
  <c r="O23" i="20"/>
  <c r="E11" i="20"/>
  <c r="E10" i="20" s="1"/>
  <c r="D23" i="20"/>
  <c r="D22" i="20" s="1"/>
  <c r="D20" i="7" s="1"/>
  <c r="F28" i="20"/>
  <c r="F27" i="20"/>
  <c r="F26" i="20"/>
  <c r="F25" i="20"/>
  <c r="O16" i="7"/>
  <c r="K16" i="7"/>
  <c r="S11" i="20"/>
  <c r="S10" i="20" s="1"/>
  <c r="V11" i="20"/>
  <c r="V10" i="20" s="1"/>
  <c r="BB24" i="19"/>
  <c r="E23" i="20" l="1"/>
  <c r="E22" i="20" s="1"/>
  <c r="K22" i="20"/>
  <c r="K20" i="7" s="1"/>
  <c r="K21" i="7" s="1"/>
  <c r="J28" i="20"/>
  <c r="J26" i="20"/>
  <c r="J25" i="20"/>
  <c r="J27" i="20"/>
  <c r="BH29" i="19"/>
  <c r="BG29" i="19"/>
  <c r="BF29" i="19"/>
  <c r="BE29" i="19"/>
  <c r="BD29" i="19"/>
  <c r="BC29" i="19"/>
  <c r="BB28" i="19"/>
  <c r="BB26" i="19"/>
  <c r="BB25" i="19"/>
  <c r="BB29" i="19" l="1"/>
  <c r="D35" i="20" l="1"/>
  <c r="AE35" i="20" l="1"/>
  <c r="AH35" i="20"/>
  <c r="E30" i="20"/>
  <c r="F30" i="20"/>
  <c r="J30" i="20" l="1"/>
  <c r="D21" i="7"/>
  <c r="R29" i="20"/>
  <c r="R22" i="20" s="1"/>
  <c r="R20" i="7" s="1"/>
  <c r="O29" i="20"/>
  <c r="O22" i="20" s="1"/>
  <c r="O20" i="7" s="1"/>
  <c r="O21" i="7" s="1"/>
  <c r="S29" i="20"/>
  <c r="S22" i="20" s="1"/>
  <c r="S20" i="7" s="1"/>
  <c r="F37" i="20" l="1"/>
  <c r="E37" i="20"/>
  <c r="J37" i="20" l="1"/>
  <c r="F45" i="20" l="1"/>
  <c r="E45" i="20"/>
  <c r="F38" i="20"/>
  <c r="E38" i="20"/>
  <c r="Z35" i="20"/>
  <c r="Z34" i="20" s="1"/>
  <c r="Z30" i="7" s="1"/>
  <c r="AP16" i="7"/>
  <c r="AL16" i="7"/>
  <c r="AH16" i="7"/>
  <c r="AD16" i="7"/>
  <c r="Z16" i="7"/>
  <c r="V16" i="7"/>
  <c r="R16" i="7"/>
  <c r="R21" i="7" s="1"/>
  <c r="AM16" i="7"/>
  <c r="AI16" i="7"/>
  <c r="AE16" i="7"/>
  <c r="AA16" i="7"/>
  <c r="W16" i="7"/>
  <c r="S16" i="7"/>
  <c r="S21" i="7" s="1"/>
  <c r="N16" i="7"/>
  <c r="E33" i="7"/>
  <c r="E32" i="7"/>
  <c r="H14" i="7"/>
  <c r="N7" i="7"/>
  <c r="K7" i="7"/>
  <c r="AP23" i="7"/>
  <c r="AM23" i="7"/>
  <c r="AL23" i="7"/>
  <c r="AI23" i="7"/>
  <c r="AH23" i="7"/>
  <c r="AE23" i="7"/>
  <c r="AD23" i="7"/>
  <c r="AA23" i="7"/>
  <c r="Z23" i="7"/>
  <c r="W23" i="7"/>
  <c r="V23" i="7"/>
  <c r="S23" i="7"/>
  <c r="R23" i="7"/>
  <c r="O23" i="7"/>
  <c r="N23" i="7"/>
  <c r="K23" i="7"/>
  <c r="AP29" i="20"/>
  <c r="AP22" i="20" s="1"/>
  <c r="AP20" i="7" s="1"/>
  <c r="AM29" i="20"/>
  <c r="AM22" i="20" s="1"/>
  <c r="AM20" i="7" s="1"/>
  <c r="AL29" i="20"/>
  <c r="AL22" i="20" s="1"/>
  <c r="AL20" i="7" s="1"/>
  <c r="AI29" i="20"/>
  <c r="AI22" i="20" s="1"/>
  <c r="AI20" i="7" s="1"/>
  <c r="AH29" i="20"/>
  <c r="AH22" i="20" s="1"/>
  <c r="AH20" i="7" s="1"/>
  <c r="AE29" i="20"/>
  <c r="AE22" i="20" s="1"/>
  <c r="AE20" i="7" s="1"/>
  <c r="AD29" i="20"/>
  <c r="AD22" i="20" s="1"/>
  <c r="AD20" i="7" s="1"/>
  <c r="AA29" i="20"/>
  <c r="AA22" i="20" s="1"/>
  <c r="AA20" i="7" s="1"/>
  <c r="Z29" i="20"/>
  <c r="Z22" i="20" s="1"/>
  <c r="Z20" i="7" s="1"/>
  <c r="W29" i="20"/>
  <c r="W22" i="20" s="1"/>
  <c r="W20" i="7" s="1"/>
  <c r="V29" i="20"/>
  <c r="V22" i="20" s="1"/>
  <c r="V20" i="7" s="1"/>
  <c r="N29" i="20"/>
  <c r="N22" i="20" s="1"/>
  <c r="N20" i="7" s="1"/>
  <c r="AM11" i="20"/>
  <c r="AM10" i="20" s="1"/>
  <c r="AP11" i="20"/>
  <c r="AP10" i="20" s="1"/>
  <c r="AL11" i="20"/>
  <c r="AL10" i="20" s="1"/>
  <c r="AI11" i="20"/>
  <c r="AI10" i="20" s="1"/>
  <c r="AH11" i="20"/>
  <c r="AH10" i="20" s="1"/>
  <c r="AE11" i="20"/>
  <c r="AE10" i="20" s="1"/>
  <c r="AA11" i="20"/>
  <c r="W11" i="20"/>
  <c r="W10" i="20" s="1"/>
  <c r="AD11" i="20"/>
  <c r="AD10" i="20" s="1"/>
  <c r="Z11" i="20"/>
  <c r="Z10" i="20" s="1"/>
  <c r="AA13" i="7" l="1"/>
  <c r="AA14" i="7" s="1"/>
  <c r="AA10" i="20"/>
  <c r="AH21" i="7"/>
  <c r="AA21" i="7"/>
  <c r="N21" i="7"/>
  <c r="AE21" i="7"/>
  <c r="V21" i="7"/>
  <c r="AL21" i="7"/>
  <c r="AI21" i="7"/>
  <c r="Z21" i="7"/>
  <c r="AP21" i="7"/>
  <c r="W21" i="7"/>
  <c r="AM21" i="7"/>
  <c r="AD21" i="7"/>
  <c r="D7" i="7"/>
  <c r="AM13" i="7"/>
  <c r="AM14" i="7" s="1"/>
  <c r="AD13" i="7"/>
  <c r="AD14" i="7" s="1"/>
  <c r="J45" i="20"/>
  <c r="AI13" i="7"/>
  <c r="AI14" i="7" s="1"/>
  <c r="AL13" i="7"/>
  <c r="AL14" i="7" s="1"/>
  <c r="W13" i="7"/>
  <c r="W14" i="7" s="1"/>
  <c r="AE13" i="7"/>
  <c r="AE14" i="7" s="1"/>
  <c r="G14" i="7"/>
  <c r="AH13" i="7"/>
  <c r="AH14" i="7" s="1"/>
  <c r="Z13" i="7"/>
  <c r="Z14" i="7" s="1"/>
  <c r="AP13" i="7"/>
  <c r="AP14" i="7" s="1"/>
  <c r="J38" i="20"/>
  <c r="V13" i="7"/>
  <c r="V14" i="7" s="1"/>
  <c r="S13" i="7"/>
  <c r="S14" i="7" s="1"/>
  <c r="R13" i="7"/>
  <c r="R14" i="7" s="1"/>
  <c r="O13" i="7"/>
  <c r="O14" i="7" s="1"/>
  <c r="AP35" i="20"/>
  <c r="AL35" i="20"/>
  <c r="AD35" i="20"/>
  <c r="V35" i="20"/>
  <c r="AM35" i="20"/>
  <c r="AI35" i="20"/>
  <c r="AA35" i="20"/>
  <c r="W35" i="20"/>
  <c r="S35" i="20"/>
  <c r="O35" i="20"/>
  <c r="K35" i="20"/>
  <c r="D34" i="20"/>
  <c r="D30" i="7" s="1"/>
  <c r="AA51" i="20"/>
  <c r="W51" i="20"/>
  <c r="S51" i="20"/>
  <c r="O51" i="20"/>
  <c r="K51" i="20"/>
  <c r="AE51" i="20"/>
  <c r="AI51" i="20"/>
  <c r="AM51" i="20"/>
  <c r="K13" i="7" l="1"/>
  <c r="K14" i="7" s="1"/>
  <c r="N13" i="7"/>
  <c r="N14" i="7" s="1"/>
  <c r="AD34" i="20"/>
  <c r="N34" i="20"/>
  <c r="N30" i="7" s="1"/>
  <c r="N31" i="7" s="1"/>
  <c r="S34" i="20"/>
  <c r="S30" i="7" s="1"/>
  <c r="S31" i="7" s="1"/>
  <c r="S35" i="7" s="1"/>
  <c r="AP34" i="20"/>
  <c r="AP30" i="7" s="1"/>
  <c r="AP31" i="7" s="1"/>
  <c r="R34" i="20"/>
  <c r="R30" i="7" s="1"/>
  <c r="R31" i="7" s="1"/>
  <c r="V34" i="20"/>
  <c r="AI34" i="20"/>
  <c r="AI30" i="7" s="1"/>
  <c r="AI31" i="7" s="1"/>
  <c r="AI35" i="7" s="1"/>
  <c r="O34" i="20"/>
  <c r="O30" i="7" s="1"/>
  <c r="O31" i="7" s="1"/>
  <c r="O35" i="7" s="1"/>
  <c r="W34" i="20"/>
  <c r="W30" i="7" s="1"/>
  <c r="W31" i="7" s="1"/>
  <c r="W35" i="7" s="1"/>
  <c r="AM34" i="20"/>
  <c r="Z31" i="7"/>
  <c r="AH34" i="20"/>
  <c r="AL34" i="20"/>
  <c r="AA34" i="20"/>
  <c r="AE34" i="20"/>
  <c r="K34" i="20"/>
  <c r="D13" i="7" l="1"/>
  <c r="N35" i="7"/>
  <c r="AM30" i="7"/>
  <c r="AM31" i="7" s="1"/>
  <c r="AM35" i="7" s="1"/>
  <c r="V30" i="7"/>
  <c r="V31" i="7" s="1"/>
  <c r="AE30" i="7"/>
  <c r="AE31" i="7" s="1"/>
  <c r="AE35" i="7" s="1"/>
  <c r="AA30" i="7"/>
  <c r="AA31" i="7" s="1"/>
  <c r="AA35" i="7" s="1"/>
  <c r="AL30" i="7"/>
  <c r="AL31" i="7" s="1"/>
  <c r="AD30" i="7"/>
  <c r="AD31" i="7" s="1"/>
  <c r="K30" i="7"/>
  <c r="K31" i="7" s="1"/>
  <c r="K35" i="7" s="1"/>
  <c r="AH30" i="7"/>
  <c r="AH31" i="7" s="1"/>
  <c r="F54" i="20"/>
  <c r="F56" i="20"/>
  <c r="F62" i="20"/>
  <c r="F52" i="20"/>
  <c r="F39" i="20"/>
  <c r="F40" i="20"/>
  <c r="F41" i="20"/>
  <c r="F42" i="20"/>
  <c r="F43" i="20"/>
  <c r="F44" i="20"/>
  <c r="F46" i="20"/>
  <c r="F47" i="20"/>
  <c r="F48" i="20"/>
  <c r="F49" i="20"/>
  <c r="F50" i="20"/>
  <c r="F36" i="20"/>
  <c r="E54" i="20"/>
  <c r="E56" i="20"/>
  <c r="E62" i="20"/>
  <c r="E52" i="20"/>
  <c r="E39" i="20"/>
  <c r="E40" i="20"/>
  <c r="E41" i="20"/>
  <c r="E42" i="20"/>
  <c r="E43" i="20"/>
  <c r="E44" i="20"/>
  <c r="E46" i="20"/>
  <c r="E47" i="20"/>
  <c r="E48" i="20"/>
  <c r="E49" i="20"/>
  <c r="E50" i="20"/>
  <c r="E36" i="20"/>
  <c r="E35" i="20" l="1"/>
  <c r="E51" i="20"/>
  <c r="E29" i="20"/>
  <c r="J56" i="20"/>
  <c r="J39" i="20"/>
  <c r="J52" i="20"/>
  <c r="J36" i="20"/>
  <c r="J54" i="20"/>
  <c r="J48" i="20"/>
  <c r="J41" i="20"/>
  <c r="J40" i="20"/>
  <c r="J49" i="20"/>
  <c r="J47" i="20"/>
  <c r="J42" i="20"/>
  <c r="J44" i="20"/>
  <c r="J50" i="20"/>
  <c r="J43" i="20"/>
  <c r="J46" i="20"/>
  <c r="J62" i="20"/>
  <c r="E34" i="20" l="1"/>
  <c r="E30" i="7" s="1"/>
  <c r="D31" i="7" l="1"/>
  <c r="Z35" i="7" l="1"/>
  <c r="AH35" i="7"/>
  <c r="AP35" i="7"/>
  <c r="H34" i="7" l="1"/>
  <c r="H35" i="7"/>
  <c r="G34" i="7"/>
  <c r="G35" i="7"/>
  <c r="AD35" i="7"/>
  <c r="V35" i="7"/>
  <c r="AL35" i="7"/>
  <c r="F24" i="7"/>
  <c r="F19" i="7"/>
  <c r="F18" i="7"/>
  <c r="F17" i="7"/>
  <c r="J19" i="7" l="1"/>
  <c r="J17" i="7"/>
  <c r="J18" i="7"/>
  <c r="J24" i="7"/>
  <c r="E31" i="7" l="1"/>
  <c r="E23" i="7"/>
  <c r="E21" i="7"/>
  <c r="E20" i="7"/>
  <c r="E16" i="7"/>
  <c r="R35" i="7" l="1"/>
  <c r="D35" i="7" s="1"/>
  <c r="I14" i="7" l="1"/>
  <c r="E7" i="7"/>
  <c r="D14" i="7"/>
  <c r="D34" i="7" s="1"/>
  <c r="E13" i="7"/>
  <c r="F14" i="7" l="1"/>
  <c r="I34" i="7"/>
  <c r="I35" i="7"/>
  <c r="E14" i="7"/>
  <c r="J14" i="7" l="1"/>
  <c r="J35" i="7" s="1"/>
  <c r="F34" i="7"/>
  <c r="F35" i="7"/>
  <c r="E34" i="7"/>
  <c r="E35" i="7"/>
  <c r="J34" i="7" l="1"/>
</calcChain>
</file>

<file path=xl/comments1.xml><?xml version="1.0" encoding="utf-8"?>
<comments xmlns="http://schemas.openxmlformats.org/spreadsheetml/2006/main">
  <authors>
    <author>Аксана</author>
    <author/>
  </authors>
  <commentList>
    <comment ref="K35" authorId="0">
      <text>
        <r>
          <rPr>
            <b/>
            <sz val="9"/>
            <color indexed="81"/>
            <rFont val="Tahoma"/>
            <charset val="1"/>
          </rPr>
          <t>Аксана: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Недельная нагрузка 5час. 
Нагрузка за семестр:5час*16нед.=80час.
Нагрузка за уч.год:80+80=160час.</t>
        </r>
      </text>
    </comment>
    <comment ref="K40" authorId="1">
      <text>
        <r>
          <rPr>
            <sz val="12"/>
            <color rgb="FF000000"/>
            <rFont val="Times New Roman"/>
            <family val="1"/>
            <charset val="204"/>
          </rPr>
          <t>Кампус 1 - 4 сем., Кампус 2,3 - 3 сем.</t>
        </r>
      </text>
    </comment>
  </commentList>
</comments>
</file>

<file path=xl/sharedStrings.xml><?xml version="1.0" encoding="utf-8"?>
<sst xmlns="http://schemas.openxmlformats.org/spreadsheetml/2006/main" count="1295" uniqueCount="397">
  <si>
    <t>1</t>
  </si>
  <si>
    <t xml:space="preserve"> </t>
  </si>
  <si>
    <t>2</t>
  </si>
  <si>
    <t>8</t>
  </si>
  <si>
    <t>15</t>
  </si>
  <si>
    <t>22</t>
  </si>
  <si>
    <t>29</t>
  </si>
  <si>
    <t>6</t>
  </si>
  <si>
    <t>13</t>
  </si>
  <si>
    <t>20</t>
  </si>
  <si>
    <t>27</t>
  </si>
  <si>
    <t>3</t>
  </si>
  <si>
    <t>10</t>
  </si>
  <si>
    <t>17</t>
  </si>
  <si>
    <t>24</t>
  </si>
  <si>
    <t>5</t>
  </si>
  <si>
    <t>12</t>
  </si>
  <si>
    <t>19</t>
  </si>
  <si>
    <t>26</t>
  </si>
  <si>
    <t>9</t>
  </si>
  <si>
    <t>16</t>
  </si>
  <si>
    <t>23</t>
  </si>
  <si>
    <t>30</t>
  </si>
  <si>
    <t>11</t>
  </si>
  <si>
    <t>18</t>
  </si>
  <si>
    <t>25</t>
  </si>
  <si>
    <t>7</t>
  </si>
  <si>
    <t>14</t>
  </si>
  <si>
    <t>21</t>
  </si>
  <si>
    <t>28</t>
  </si>
  <si>
    <t>4</t>
  </si>
  <si>
    <t>31</t>
  </si>
  <si>
    <t xml:space="preserve"> =</t>
  </si>
  <si>
    <t>Х</t>
  </si>
  <si>
    <t>//</t>
  </si>
  <si>
    <t xml:space="preserve">//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</si>
  <si>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</si>
  <si>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ВР</t>
  </si>
  <si>
    <t>ОБОЗНАЧЕНИЯ:</t>
  </si>
  <si>
    <t>КТ</t>
  </si>
  <si>
    <t>РЯ</t>
  </si>
  <si>
    <t>ИЯ</t>
  </si>
  <si>
    <t>ЖОЖдун компоненти / Вузовский компонент / University component</t>
  </si>
  <si>
    <t>курс/course</t>
  </si>
  <si>
    <t xml:space="preserve">БЕЛГИЛЕР: </t>
  </si>
  <si>
    <t>/Examination session</t>
  </si>
  <si>
    <t>Кафедра/Department</t>
  </si>
  <si>
    <t>КЕСИПТИК ЦИКЛ / ПРОФЕССИОНАЛЬНЫЙ ЦИКЛ / PROFESSIONAL CYCLE</t>
  </si>
  <si>
    <t>сем./ sem.</t>
  </si>
  <si>
    <t>КЫРГЫЗ РЕСПУБЛИКАСЫНЫН БИЛИМ БЕРҮҮ ЖАНА ИЛИМ МИНИСТРЛИГИ / МИНИСТЕРСТВО  ОБРАЗОВАНИЯ  И НАУКИ КЫРГЫЗСКОЙ  РЕСПУБЛИКИ / MINISTRY OF EDUCATION AND SCIENCE OF THE KYRGYZ REPUBLIC</t>
  </si>
  <si>
    <t>И.РАЗЗАКОВ атындагы КЫРГЫЗ МАМЛЕКЕТТИК ТЕХНИКАЛЫК УНИВЕРСИТЕТИ / КЫРГЫЗСКИЙ   ГОСУДАРСТВЕННЫЙ  ТЕХНИЧЕСКИЙ  УНИВЕРСИТЕТ им. И.Раззакова / KYRGYZ STATE TECHNICAL UNIVERSITY named after I. Razzakov</t>
  </si>
  <si>
    <t>ЖУМУШЧУ ОКУУ ПЛАНЫ / РАБОЧИЙ  УЧЕБНЫЙ  ПЛАН / WORKING CURRICULUM</t>
  </si>
  <si>
    <t>Сентябрь/September</t>
  </si>
  <si>
    <t>Октябрь/October</t>
  </si>
  <si>
    <t>Ноябрь/November</t>
  </si>
  <si>
    <t>Декабрь/December</t>
  </si>
  <si>
    <t>Январь/January</t>
  </si>
  <si>
    <t>Февраль/February</t>
  </si>
  <si>
    <t>Март/March</t>
  </si>
  <si>
    <t>Май/May</t>
  </si>
  <si>
    <t>Апрель/April</t>
  </si>
  <si>
    <t>Июнь/June</t>
  </si>
  <si>
    <t>Июль/July</t>
  </si>
  <si>
    <t>Август/August</t>
  </si>
  <si>
    <t>ОКУТУУНУН  ФОРМАСЫ/ ФОРМА ОБУЧЕНИЯ / FORM OF STUDY:</t>
  </si>
  <si>
    <r>
      <t>Сынактык сессия /</t>
    </r>
    <r>
      <rPr>
        <b/>
        <sz val="9"/>
        <rFont val="Times New Roman"/>
        <family val="1"/>
        <charset val="204"/>
      </rPr>
      <t>Экзаменационная сессия</t>
    </r>
  </si>
  <si>
    <r>
      <t>Каникулдар/</t>
    </r>
    <r>
      <rPr>
        <b/>
        <sz val="9"/>
        <rFont val="Times New Roman"/>
        <family val="1"/>
        <charset val="204"/>
      </rPr>
      <t>Каникулы</t>
    </r>
    <r>
      <rPr>
        <sz val="9"/>
        <rFont val="Times New Roman"/>
        <family val="1"/>
        <charset val="204"/>
      </rPr>
      <t>/Vacation</t>
    </r>
  </si>
  <si>
    <r>
      <t>БКИ аткаруу/</t>
    </r>
    <r>
      <rPr>
        <b/>
        <sz val="9"/>
        <rFont val="Times New Roman"/>
        <family val="1"/>
        <charset val="204"/>
      </rPr>
      <t xml:space="preserve">Выполнение ВКР </t>
    </r>
  </si>
  <si>
    <t>Жыйынтыгы/Итого/Total</t>
  </si>
  <si>
    <t>бардыгы/всего/total</t>
  </si>
  <si>
    <t>сынактык сессия/экз. сессия/еxam. session</t>
  </si>
  <si>
    <t>практика/practice</t>
  </si>
  <si>
    <t>каникулдар/ каникулы/ vacation</t>
  </si>
  <si>
    <r>
      <t xml:space="preserve">Бакалавр даярдоо / </t>
    </r>
    <r>
      <rPr>
        <b/>
        <sz val="12"/>
        <rFont val="Times New Roman"/>
        <family val="1"/>
        <charset val="204"/>
      </rPr>
      <t xml:space="preserve">Подготовки бакалавра </t>
    </r>
    <r>
      <rPr>
        <b/>
        <sz val="11"/>
        <rFont val="Times New Roman"/>
        <family val="1"/>
        <charset val="204"/>
      </rPr>
      <t xml:space="preserve"> / Working bachelor's study curriculum</t>
    </r>
  </si>
  <si>
    <t>ОКУТУУНУН ЧЕНЕМДИК МӨӨНӨТҮ / НОРМАТИВНЫЙ СРОК ОБУЧЕНИЯ /STANDARD TERM OF STUDY:</t>
  </si>
  <si>
    <t>Окуу процессинин графиги / График учебного процесса / The schedule of the educational process</t>
  </si>
  <si>
    <t>DENOTATION:</t>
  </si>
  <si>
    <t xml:space="preserve">/Execution of FQW </t>
  </si>
  <si>
    <t>Убакыттын бюджет боюнча топтомо маалыматтары (жумаларда) /Сводные данные по бюджету времени (в неделях)/Summary of budget time (in weeks)</t>
  </si>
  <si>
    <t>мамлекеттик аттестация/ гос.аттестация/ state certification</t>
  </si>
  <si>
    <t xml:space="preserve">БКИ аткаруу /выполнение ВКР/ execution of FQW </t>
  </si>
  <si>
    <t>Жалпы эмгек көлөмү/Общая трудоемкость/ Total labor intensity</t>
  </si>
  <si>
    <t>Сааттардагы иштин көлөмү/Объем работы в часах/Amount of work in hours</t>
  </si>
  <si>
    <t>алардын ичинен:/из них:/ from them:</t>
  </si>
  <si>
    <t>Лекциялар/Лекции/ lectures</t>
  </si>
  <si>
    <t>Өз алдынча иштөө/ Самостоятельная работа/ Independent work</t>
  </si>
  <si>
    <t>Практикалык/Практические/ Practical</t>
  </si>
  <si>
    <t>Окутуунун 1-жылы/ 1-й год обучения/ 1st year of study</t>
  </si>
  <si>
    <t>Окутуунун 2-жылы/  2-й год обучения/  2nd year of study</t>
  </si>
  <si>
    <t>Окутуунун 3-жылы/ 3-й год обучения/ 3rd year of study</t>
  </si>
  <si>
    <t>Окутуунун 4-жылы/ 4-й год обучения/ 4th year of study</t>
  </si>
  <si>
    <t>Лабораториялык/Лабораторные/ laboratory</t>
  </si>
  <si>
    <t>Бардыгы / Всего/ Total</t>
  </si>
  <si>
    <t xml:space="preserve">  Дисциплинанын коду/   Код дисциплины/   Discipline code</t>
  </si>
  <si>
    <t xml:space="preserve"> Сааттар/ Часы/ Hours</t>
  </si>
  <si>
    <t xml:space="preserve">Белгилер:/Обозначения:/Denotation: </t>
  </si>
  <si>
    <t>лк/ лк/ leс</t>
  </si>
  <si>
    <t>лб/лб/ lab</t>
  </si>
  <si>
    <t>пр/ пр/ prac</t>
  </si>
  <si>
    <t>Семестрлер боюнча отчет/ Отчет по семестрам/ Semester's report</t>
  </si>
  <si>
    <t>сынак/экзамен/exam</t>
  </si>
  <si>
    <t>зачет/credits-zachet</t>
  </si>
  <si>
    <t xml:space="preserve">КИ,КД/КР, КП/CW, CP </t>
  </si>
  <si>
    <t>ГУМАНИТАРДЫК, СОЦИАЛДЫК ЖАНА ЭКОНОМИКАЛЫК ЦИКЛ / ГУМАНИТАРНЫЙ, СОЦИАЛЬНЫЙ И ЭКОНОМИЧЕСКИЙ ЦИКЛ / HUMANITARIAN, SOCIAL AND ECONOMIC CYCLE</t>
  </si>
  <si>
    <t xml:space="preserve">ВАРИАТИВДҮҮ БӨЛҮК / ВАРИАТИВНАЯ ЧАСТЬ / VARIABLE PART: </t>
  </si>
  <si>
    <t>МАТЕМАТИКАЛЫК ЖАНА ТАБИГЫЙ-ИЛИМИЙ ЦИКЛ / МАТЕМАТИЧЕСКИЙ И ЕСТЕСТВЕННО-НАУЧНЫЙ ЦИКЛ/MATHEMATICAL AND NATURAL SCIENCE CYCLE</t>
  </si>
  <si>
    <t>ФАКУЛЬТАТИВДЕР/ФАКУЛЬТАТИВЫ/ELECTIVES:</t>
  </si>
  <si>
    <t xml:space="preserve">   ДИСЦИПЛИНАЛАРДЫН АТАЛЫШЫ /                                                                                           НАИМЕНОВАНИЕ ДИСЦИПЛИНЫ/                                                                                                                                        NAME OF THE DISCIPLINE</t>
  </si>
  <si>
    <t>ПРАКТИКАНЫН АТАЛЫШЫ / НАИМЕНОВАНИЕ ПРАКТИКИ/ NAME OF THE PRACTICE</t>
  </si>
  <si>
    <t>ЖЫЙЫНТЫКТООЧУ МАМЛЕКЕТТИК АТТЕСТАЦИЯ / ИТОГОВАЯ ГОСУДАРСТВЕННАЯ АТТЕСТАЦИЯ / FINAL STATE CERTIFICATION</t>
  </si>
  <si>
    <t>ВАРИАТИВДҮҮ БӨЛҮК / ВАРИАТИВНАЯ ЧАСТЬ / VARIABLE PART:</t>
  </si>
  <si>
    <t>Бакалавр / Bachelor</t>
  </si>
  <si>
    <t>Жалпы эмгек көлөмү/ Общая трудоемкость/ Total labor intensity</t>
  </si>
  <si>
    <t xml:space="preserve">КВАЛИФИКАЦИЯСЫ / КВАЛИФИКАЦИЯ / QUALIFICATION: </t>
  </si>
  <si>
    <t>Б1.1.</t>
  </si>
  <si>
    <t>Б1.1.1</t>
  </si>
  <si>
    <t>Б1.1.2</t>
  </si>
  <si>
    <t>Б1.1.3</t>
  </si>
  <si>
    <t>Цикл Б1.1 боюнча жыйынтыгы /Итого по циклу Б1.1/Total cycle Б1.1</t>
  </si>
  <si>
    <t>Б1.2.</t>
  </si>
  <si>
    <t>Б1.2.1</t>
  </si>
  <si>
    <t>Б1.2.2</t>
  </si>
  <si>
    <t>Б1.2.3</t>
  </si>
  <si>
    <t>Цикл Б1.2 боюнча жыйынтыгы /Итого по циклу Б1.2/Total cycle Б1.2</t>
  </si>
  <si>
    <t>Б1.3.</t>
  </si>
  <si>
    <t>Б1.3.1</t>
  </si>
  <si>
    <t>Цикл Б1.3 боюнча жыйынтыгы /Итого по циклу Б1.3/Total cycle Б1.3</t>
  </si>
  <si>
    <t>Блок 2.</t>
  </si>
  <si>
    <t>Блок 3.</t>
  </si>
  <si>
    <t>Б1.1.В1</t>
  </si>
  <si>
    <t>Б1.2.В1</t>
  </si>
  <si>
    <t>Б1.3.П1</t>
  </si>
  <si>
    <t>Б1.3.В1</t>
  </si>
  <si>
    <t>жум. көлөмү/ объем в нед/ volume in weeks</t>
  </si>
  <si>
    <t>жум.көлөмү/ объем в нед/ volume in weeks</t>
  </si>
  <si>
    <t xml:space="preserve">№ </t>
  </si>
  <si>
    <t>№</t>
  </si>
  <si>
    <t xml:space="preserve">   ДИСЦИПЛИНАЛАРДЫН АТАЛЫШЫ / НАИМЕНОВАНИЕ ДИСЦИПЛИНЫ/  NAME OF THE DISCIPLINE</t>
  </si>
  <si>
    <t>Бүтүрүүчү квалификациялык ишти даярдоо жана коргоо /Подготовка и защита выпускной квалификационной работы/Preparation and defence of final qualifying work</t>
  </si>
  <si>
    <r>
      <rPr>
        <b/>
        <sz val="12"/>
        <rFont val="Times New Roman"/>
        <family val="1"/>
        <charset val="204"/>
      </rPr>
      <t xml:space="preserve">лк/ лк/ leс </t>
    </r>
    <r>
      <rPr>
        <sz val="12"/>
        <rFont val="Times New Roman"/>
        <family val="1"/>
        <charset val="204"/>
      </rPr>
      <t xml:space="preserve">- лекциялар/лекции/ lectures, </t>
    </r>
    <r>
      <rPr>
        <b/>
        <sz val="12"/>
        <rFont val="Times New Roman"/>
        <family val="1"/>
        <charset val="204"/>
      </rPr>
      <t>лб/лб/ lab</t>
    </r>
    <r>
      <rPr>
        <sz val="12"/>
        <rFont val="Times New Roman"/>
        <family val="1"/>
        <charset val="204"/>
      </rPr>
      <t xml:space="preserve"> -лабораториялык/лабораторные/ laboratory, </t>
    </r>
    <r>
      <rPr>
        <b/>
        <sz val="12"/>
        <rFont val="Times New Roman"/>
        <family val="1"/>
        <charset val="204"/>
      </rPr>
      <t>пр/ пр/ prac</t>
    </r>
    <r>
      <rPr>
        <sz val="12"/>
        <rFont val="Times New Roman"/>
        <family val="1"/>
        <charset val="204"/>
      </rPr>
      <t xml:space="preserve"> - Практикалык/ Практические/ Practical</t>
    </r>
  </si>
  <si>
    <r>
      <rPr>
        <b/>
        <sz val="12"/>
        <rFont val="Times New Roman"/>
        <family val="1"/>
        <charset val="204"/>
      </rPr>
      <t xml:space="preserve">КС/ОС/AS </t>
    </r>
    <r>
      <rPr>
        <sz val="12"/>
        <rFont val="Times New Roman"/>
        <family val="1"/>
        <charset val="204"/>
      </rPr>
      <t xml:space="preserve">- Күзгү семестр/Осенний семестр/Autumn semester,  </t>
    </r>
    <r>
      <rPr>
        <b/>
        <sz val="12"/>
        <rFont val="Times New Roman"/>
        <family val="1"/>
        <charset val="204"/>
      </rPr>
      <t>ЖС/ВС/SS</t>
    </r>
    <r>
      <rPr>
        <sz val="12"/>
        <rFont val="Times New Roman"/>
        <family val="1"/>
        <charset val="204"/>
      </rPr>
      <t xml:space="preserve"> - Жазгы семестр/Весенний семестр/Spring semester</t>
    </r>
  </si>
  <si>
    <r>
      <rPr>
        <b/>
        <sz val="12"/>
        <rFont val="Times New Roman"/>
        <family val="1"/>
        <charset val="204"/>
      </rPr>
      <t>КИ, КД/КР, КП/CW, CP</t>
    </r>
    <r>
      <rPr>
        <sz val="12"/>
        <rFont val="Times New Roman"/>
        <family val="1"/>
        <charset val="204"/>
      </rPr>
      <t xml:space="preserve"> - Курстук иш, Курстук долбоор/ Курсовая работа, Курсовой проект/ Course work, Course project</t>
    </r>
  </si>
  <si>
    <t>Б1.1.В2</t>
  </si>
  <si>
    <t>Б1.3.В2</t>
  </si>
  <si>
    <t>Б1.3.В3</t>
  </si>
  <si>
    <t>Б1.3.В4</t>
  </si>
  <si>
    <t>Б1.3.В5</t>
  </si>
  <si>
    <t>Б1.3.В6</t>
  </si>
  <si>
    <t>Б1.3.В7</t>
  </si>
  <si>
    <t>Б1.3.В8</t>
  </si>
  <si>
    <t>Б1.2.В2</t>
  </si>
  <si>
    <t>Б1.3.П2</t>
  </si>
  <si>
    <t>Б1.3.П3</t>
  </si>
  <si>
    <t>Б1.3.П4</t>
  </si>
  <si>
    <t>Б1.3.П5</t>
  </si>
  <si>
    <t>Б1.3.П6</t>
  </si>
  <si>
    <t>Б1.3.П7</t>
  </si>
  <si>
    <t>Б1.3.П8</t>
  </si>
  <si>
    <t>Б1.3.П9</t>
  </si>
  <si>
    <t>Б1.3.П10</t>
  </si>
  <si>
    <t>Б1.3.П11</t>
  </si>
  <si>
    <t>Б1.3.П12</t>
  </si>
  <si>
    <t>Б1.3.П13</t>
  </si>
  <si>
    <t>Б1.3.П14</t>
  </si>
  <si>
    <t>Б1.3.П15</t>
  </si>
  <si>
    <t>Блок 1.</t>
  </si>
  <si>
    <t>ОУКтун төрайымы / Председатель УМК /</t>
  </si>
  <si>
    <r>
      <t xml:space="preserve">Жумушчу окуу планы кафедранын 20___-ж. "______" жыйынында каралды, протокол №_______ / </t>
    </r>
    <r>
      <rPr>
        <b/>
        <sz val="14"/>
        <rFont val="Times New Roman"/>
        <family val="1"/>
        <charset val="204"/>
      </rPr>
      <t>Рабочий учебный  план  рассмотрен  на  заседании  кафедры, протокол №____от "_______" 20___г.</t>
    </r>
    <r>
      <rPr>
        <sz val="14"/>
        <rFont val="Times New Roman"/>
        <family val="1"/>
        <charset val="204"/>
      </rPr>
      <t xml:space="preserve"> / The curriculum considered at a meeting of the Department, protocol №______ from "_______" 20___ y.</t>
    </r>
  </si>
  <si>
    <t>БАГЫТ / НАПРАВЛЕНИЕ / MAJOR:</t>
  </si>
  <si>
    <t>БАЗАЛЫК БӨЛҮК / БАЗОВАЯ ЧАСТЬ / BASIC  PART</t>
  </si>
  <si>
    <t>ГиОН</t>
  </si>
  <si>
    <t>Тандоо курстар / Курсы по выбору / Elective courses</t>
  </si>
  <si>
    <t>3,4,5</t>
  </si>
  <si>
    <t>ВМ</t>
  </si>
  <si>
    <t>Физика</t>
  </si>
  <si>
    <t>Б1.2.П1</t>
  </si>
  <si>
    <t>Б1.2.П2</t>
  </si>
  <si>
    <t>Б1.2.П3</t>
  </si>
  <si>
    <t>Хим</t>
  </si>
  <si>
    <t>Б1.3.2</t>
  </si>
  <si>
    <t>Б1.3.3</t>
  </si>
  <si>
    <t>Б1.3.4</t>
  </si>
  <si>
    <t>Б1.3.5</t>
  </si>
  <si>
    <t>Б1.3.6</t>
  </si>
  <si>
    <t>ЭУП</t>
  </si>
  <si>
    <t>Б1.3.В9</t>
  </si>
  <si>
    <t>Б1.3.В10</t>
  </si>
  <si>
    <t>Б1.1.4</t>
  </si>
  <si>
    <t>Б1.1.В3</t>
  </si>
  <si>
    <t>Б1.1.В4</t>
  </si>
  <si>
    <t>Б1.1.В5</t>
  </si>
  <si>
    <t>Б1.1.В6</t>
  </si>
  <si>
    <t>Б1.1.В7</t>
  </si>
  <si>
    <t>Б1.3.В11</t>
  </si>
  <si>
    <t>Б1.3.В12</t>
  </si>
  <si>
    <r>
      <t>Жумушчу окуу планы КМТУ ЖКБ БСнын негизинде __________________ 20___-ж.___.___. №______/____ буйругу менен бекитилген "________________________________________________" багыты боюнча түзүлдү /</t>
    </r>
    <r>
      <rPr>
        <b/>
        <sz val="14"/>
        <rFont val="Times New Roman"/>
        <family val="1"/>
        <charset val="204"/>
      </rPr>
      <t xml:space="preserve"> Рабочий учебный план составлен на основе ОС ВПО КГТУ по направлению "____________________________________"</t>
    </r>
    <r>
      <rPr>
        <sz val="14"/>
        <rFont val="Times New Roman"/>
        <family val="1"/>
        <charset val="204"/>
      </rPr>
      <t>, утвержденному приказом ________№_______/____ от ____.____.______ г. / The curriculum drawn up on the basis of ES HPE of KSTU on the major "________________________________________", approved by order of _______________№______/____ from ____.____.______ y.</t>
    </r>
  </si>
  <si>
    <r>
      <t>ЖКБ БС/ОС ВПО/ ES HPE</t>
    </r>
    <r>
      <rPr>
        <sz val="12"/>
        <rFont val="Times New Roman"/>
        <family val="1"/>
        <charset val="204"/>
      </rPr>
      <t xml:space="preserve"> - Жогорку кесиптик билим берүүнүн билим берүү стандарты / Образовательный стандарт высшего профессионального образования/Educational standard  of higher professional education</t>
    </r>
  </si>
  <si>
    <t>Кредит/Credit</t>
  </si>
  <si>
    <t>Практика боюнча кредиттер/Кредитов по практике/Credits on practice:</t>
  </si>
  <si>
    <t>Окуу дисциплиналары боюнча кредиттер/Кредитов по учебным дисциплинам /Credits in various academic disciplines:</t>
  </si>
  <si>
    <t>кред/cred</t>
  </si>
  <si>
    <t>кред/ cred</t>
  </si>
  <si>
    <t>Окуунун баардык мезгилиндеги кредиттердин топтому / ВСЕГО кредитов за весь период обучения / Total credits for the entire period of study</t>
  </si>
  <si>
    <t>Кредиты/ Credits ECTS</t>
  </si>
  <si>
    <t>ГЭ</t>
  </si>
  <si>
    <t>ТБ</t>
  </si>
  <si>
    <r>
      <rPr>
        <sz val="16"/>
        <rFont val="Times New Roman"/>
        <family val="1"/>
        <charset val="204"/>
      </rPr>
      <t>Англис тили</t>
    </r>
    <r>
      <rPr>
        <b/>
        <sz val="16"/>
        <rFont val="Times New Roman"/>
        <family val="1"/>
        <charset val="204"/>
      </rPr>
      <t xml:space="preserve"> / Английский язык  / </t>
    </r>
    <r>
      <rPr>
        <sz val="16"/>
        <rFont val="Times New Roman"/>
        <family val="1"/>
        <charset val="204"/>
      </rPr>
      <t>English  language</t>
    </r>
  </si>
  <si>
    <t>5 жыл / 5 год / 5 years</t>
  </si>
  <si>
    <t>Сырттан окуу  / Заочная / distance learning</t>
  </si>
  <si>
    <r>
      <t>Өз алдынча окутуу /</t>
    </r>
    <r>
      <rPr>
        <b/>
        <sz val="9"/>
        <rFont val="Times New Roman"/>
        <family val="1"/>
        <charset val="204"/>
      </rPr>
      <t>Самостоят. обуч.</t>
    </r>
  </si>
  <si>
    <t>/ Independent education</t>
  </si>
  <si>
    <t>Квалификация алдындагы  практика/</t>
  </si>
  <si>
    <r>
      <rPr>
        <b/>
        <sz val="9"/>
        <rFont val="Times New Roman"/>
        <family val="1"/>
        <charset val="204"/>
      </rPr>
      <t>Предквалификационная практика</t>
    </r>
    <r>
      <rPr>
        <sz val="9"/>
        <rFont val="Times New Roman"/>
        <family val="1"/>
        <charset val="204"/>
      </rPr>
      <t>/Prequalification practice</t>
    </r>
  </si>
  <si>
    <r>
      <t>БКИ коргоо/</t>
    </r>
    <r>
      <rPr>
        <b/>
        <sz val="9"/>
        <rFont val="Times New Roman"/>
        <family val="1"/>
        <charset val="204"/>
      </rPr>
      <t>Защита ВКР</t>
    </r>
  </si>
  <si>
    <t xml:space="preserve">/Рrotection of FQW </t>
  </si>
  <si>
    <t>Окутуунун 5-жылы/ 5-й год обучения/ 5th year of study</t>
  </si>
  <si>
    <t>Б1.3.В13</t>
  </si>
  <si>
    <t>Б1.3.В14</t>
  </si>
  <si>
    <t>Б1.3.В15</t>
  </si>
  <si>
    <t>Б1.3.В16</t>
  </si>
  <si>
    <t>өз алдынча окутуу /самостоят. обуч./ independent education</t>
  </si>
  <si>
    <r>
      <t xml:space="preserve">КЫРГЫЗ ТИЛИ ЖАНА АДАБИЯТ / </t>
    </r>
    <r>
      <rPr>
        <b/>
        <sz val="16"/>
        <rFont val="Times New Roman"/>
        <family val="1"/>
        <charset val="204"/>
      </rPr>
      <t xml:space="preserve">КЫРГЫЗСКИЙ ЯЗЫК И ЛИТЕРАТУРА </t>
    </r>
    <r>
      <rPr>
        <sz val="16"/>
        <rFont val="Times New Roman"/>
        <family val="1"/>
        <charset val="204"/>
      </rPr>
      <t>/ KYRGYZ LANGUAGE AND LITERATURE</t>
    </r>
  </si>
  <si>
    <r>
      <t xml:space="preserve">ЧЕТ ТИЛИ / </t>
    </r>
    <r>
      <rPr>
        <b/>
        <sz val="16"/>
        <rFont val="Times New Roman"/>
        <family val="1"/>
        <charset val="204"/>
      </rPr>
      <t>ИНОСТРАННЫЙ ЯЗЫК</t>
    </r>
    <r>
      <rPr>
        <sz val="16"/>
        <rFont val="Times New Roman"/>
        <family val="1"/>
        <charset val="204"/>
      </rPr>
      <t xml:space="preserve"> / FOREIGN LANGUAGE</t>
    </r>
  </si>
  <si>
    <r>
      <rPr>
        <sz val="15"/>
        <rFont val="Times New Roman"/>
        <family val="1"/>
        <charset val="204"/>
      </rPr>
      <t>КЫРГЫЗСТАН ТАРЫХЫ</t>
    </r>
    <r>
      <rPr>
        <b/>
        <sz val="15"/>
        <rFont val="Times New Roman"/>
        <family val="1"/>
        <charset val="204"/>
      </rPr>
      <t xml:space="preserve"> / ИСТОРИЯ КЫРГЫЗСТАНА/</t>
    </r>
    <r>
      <rPr>
        <sz val="15"/>
        <rFont val="Times New Roman"/>
        <family val="1"/>
        <charset val="204"/>
      </rPr>
      <t xml:space="preserve"> HISTORY OF KYRGYZSTAN</t>
    </r>
  </si>
  <si>
    <r>
      <rPr>
        <sz val="15"/>
        <rFont val="Times New Roman"/>
        <family val="1"/>
        <charset val="204"/>
      </rPr>
      <t>МАНАС ТААНУУ</t>
    </r>
    <r>
      <rPr>
        <b/>
        <sz val="15"/>
        <rFont val="Times New Roman"/>
        <family val="1"/>
        <charset val="204"/>
      </rPr>
      <t>/ МАНАСОВЕДЕНИЕ/</t>
    </r>
    <r>
      <rPr>
        <sz val="15"/>
        <rFont val="Times New Roman"/>
        <family val="1"/>
        <charset val="204"/>
      </rPr>
      <t xml:space="preserve"> MANAS STUDY</t>
    </r>
  </si>
  <si>
    <t>Б1.1.5</t>
  </si>
  <si>
    <r>
      <t>ФИЛОСОФИЯ</t>
    </r>
    <r>
      <rPr>
        <sz val="16"/>
        <rFont val="Times New Roman"/>
        <family val="1"/>
        <charset val="204"/>
      </rPr>
      <t>/ PHILOSOPHY</t>
    </r>
  </si>
  <si>
    <t>1 сем/sem (КС/ОС/AS) -16 жум./нед./weeks</t>
  </si>
  <si>
    <t>2 сем/sem (ЖС/ВС/SS) -16 жум./нед./weeks</t>
  </si>
  <si>
    <t>3 сем/sem (КС/ОС/AS) -16 жум./нед./weeks</t>
  </si>
  <si>
    <t>4 сем/sem (ЖС/ВС/SS) -16 жум./нед./weeks</t>
  </si>
  <si>
    <t>5 сем/sem (КС/ОС/AS) -16 жум./нед./weeks</t>
  </si>
  <si>
    <t>6 сем/sem (ЖС/ВС/SS) -16 жум./нед./weeks</t>
  </si>
  <si>
    <t>7 сем/sem (КС/ОС/AS) -16 жум./нед./weeks</t>
  </si>
  <si>
    <t>8 сем/sem (ЖС/ВС/SS) -16 жум./нед./weeks</t>
  </si>
  <si>
    <t>9 сем/sem (КС/ОС/AS) -16 жум./нед./weeks</t>
  </si>
  <si>
    <t>10 сем/sem (ЖС/ВС/SS) -16 жум./нед./weeks</t>
  </si>
  <si>
    <r>
      <t xml:space="preserve">ОРУС ТИЛИ / </t>
    </r>
    <r>
      <rPr>
        <b/>
        <sz val="16"/>
        <rFont val="Times New Roman"/>
        <family val="1"/>
        <charset val="204"/>
      </rPr>
      <t xml:space="preserve">РУССКИЙ ЯЗЫК </t>
    </r>
    <r>
      <rPr>
        <sz val="16"/>
        <rFont val="Times New Roman"/>
        <family val="1"/>
        <charset val="204"/>
      </rPr>
      <t xml:space="preserve">/ RUSSIAN LANGUAGE </t>
    </r>
  </si>
  <si>
    <r>
      <rPr>
        <sz val="15"/>
        <rFont val="Times New Roman"/>
        <family val="1"/>
        <charset val="204"/>
      </rPr>
      <t>ИШКЕРЛИК ЖАНА ИННОВАЦИЯ</t>
    </r>
    <r>
      <rPr>
        <b/>
        <sz val="15"/>
        <rFont val="Times New Roman"/>
        <family val="1"/>
        <charset val="204"/>
      </rPr>
      <t xml:space="preserve"> / ПРЕДПРИНИМАТЕЛЬСТВО И ИННОВАЦИИ / </t>
    </r>
    <r>
      <rPr>
        <sz val="15"/>
        <rFont val="Times New Roman"/>
        <family val="1"/>
        <charset val="204"/>
      </rPr>
      <t>ENTREPRENEURSHIP AND INNOVATION</t>
    </r>
  </si>
  <si>
    <t>ОП Лг</t>
  </si>
  <si>
    <r>
      <rPr>
        <sz val="15"/>
        <rFont val="Times New Roman"/>
        <family val="1"/>
        <charset val="204"/>
      </rPr>
      <t>КОММУНИКАЦИЯ ПСИХОЛОГИЯСЫ</t>
    </r>
    <r>
      <rPr>
        <b/>
        <sz val="15"/>
        <rFont val="Times New Roman"/>
        <family val="1"/>
        <charset val="204"/>
      </rPr>
      <t xml:space="preserve"> / ПСИХОЛОГИЯ КОММУНИКАЦИЙ / </t>
    </r>
    <r>
      <rPr>
        <sz val="15"/>
        <rFont val="Times New Roman"/>
        <family val="1"/>
        <charset val="204"/>
      </rPr>
      <t>PSYCHOLOGY OF COMMUNICATIONS</t>
    </r>
  </si>
  <si>
    <t>ОП ИП</t>
  </si>
  <si>
    <r>
      <t xml:space="preserve">КЫРГЫЗСТАНДЫН ГЕОГРАФИЯСЫ </t>
    </r>
    <r>
      <rPr>
        <b/>
        <sz val="15"/>
        <rFont val="Times New Roman"/>
        <family val="1"/>
        <charset val="204"/>
      </rPr>
      <t xml:space="preserve">/ ГЕОГРАФИЯ КЫРГЫЗСТАНА </t>
    </r>
    <r>
      <rPr>
        <sz val="15"/>
        <rFont val="Times New Roman"/>
        <family val="1"/>
        <charset val="204"/>
      </rPr>
      <t>/ GEOGRAPHY OF KYRGYZSTAN</t>
    </r>
  </si>
  <si>
    <r>
      <rPr>
        <sz val="15"/>
        <rFont val="Times New Roman"/>
        <family val="1"/>
        <charset val="204"/>
      </rPr>
      <t>ЧЫГАРМАЧЫЛЫК ОЙ ЖҮГҮРТҮҮ</t>
    </r>
    <r>
      <rPr>
        <b/>
        <sz val="15"/>
        <rFont val="Times New Roman"/>
        <family val="1"/>
        <charset val="204"/>
      </rPr>
      <t xml:space="preserve"> / КРЕАТИВНОЕ МЫШЛЕНИЕ / </t>
    </r>
    <r>
      <rPr>
        <sz val="15"/>
        <rFont val="Times New Roman"/>
        <family val="1"/>
        <charset val="204"/>
      </rPr>
      <t>CREATIVE THINKING</t>
    </r>
  </si>
  <si>
    <r>
      <t xml:space="preserve">СОЦИОЛОГИЯ </t>
    </r>
    <r>
      <rPr>
        <sz val="15"/>
        <rFont val="Times New Roman"/>
        <family val="1"/>
        <charset val="204"/>
      </rPr>
      <t>/ SOCIOLOGY</t>
    </r>
  </si>
  <si>
    <r>
      <rPr>
        <sz val="15"/>
        <rFont val="Times New Roman"/>
        <family val="1"/>
        <charset val="204"/>
      </rPr>
      <t>САЯСАТ ТААНУУ</t>
    </r>
    <r>
      <rPr>
        <b/>
        <sz val="15"/>
        <rFont val="Times New Roman"/>
        <family val="1"/>
        <charset val="204"/>
      </rPr>
      <t xml:space="preserve"> / ПОЛИТОЛОГИЯ /</t>
    </r>
    <r>
      <rPr>
        <sz val="15"/>
        <rFont val="Times New Roman"/>
        <family val="1"/>
        <charset val="204"/>
      </rPr>
      <t xml:space="preserve"> POLITICAL SCIENCE</t>
    </r>
  </si>
  <si>
    <t>Б1.1.В8</t>
  </si>
  <si>
    <r>
      <t>КУЛЬТУРОЛОГИЯ /</t>
    </r>
    <r>
      <rPr>
        <sz val="15"/>
        <rFont val="Times New Roman"/>
        <family val="1"/>
        <charset val="204"/>
      </rPr>
      <t xml:space="preserve"> CULTUROLOGY</t>
    </r>
  </si>
  <si>
    <t>Б1.1.В9</t>
  </si>
  <si>
    <r>
      <rPr>
        <sz val="15"/>
        <rFont val="Times New Roman"/>
        <family val="1"/>
        <charset val="204"/>
      </rPr>
      <t>ДИНИЙ ИЗИЛДӨӨЛӨР</t>
    </r>
    <r>
      <rPr>
        <b/>
        <sz val="15"/>
        <rFont val="Times New Roman"/>
        <family val="1"/>
        <charset val="204"/>
      </rPr>
      <t xml:space="preserve"> / РЕЛИГИОВЕДЕНИЕ / </t>
    </r>
    <r>
      <rPr>
        <sz val="15"/>
        <rFont val="Times New Roman"/>
        <family val="1"/>
        <charset val="204"/>
      </rPr>
      <t>RELIGIOUS STUDIES</t>
    </r>
  </si>
  <si>
    <r>
      <t xml:space="preserve">МАТЕМАТИКА 1 / </t>
    </r>
    <r>
      <rPr>
        <b/>
        <sz val="16"/>
        <rFont val="Times New Roman"/>
        <family val="1"/>
        <charset val="204"/>
      </rPr>
      <t>МАТЕМАТИКА 1 /</t>
    </r>
    <r>
      <rPr>
        <sz val="16"/>
        <rFont val="Times New Roman"/>
        <family val="1"/>
        <charset val="204"/>
      </rPr>
      <t xml:space="preserve"> MATHEMATICS 1</t>
    </r>
  </si>
  <si>
    <r>
      <t>ФИЗИКА 1</t>
    </r>
    <r>
      <rPr>
        <b/>
        <sz val="16"/>
        <color theme="1"/>
        <rFont val="Times New Roman"/>
        <family val="1"/>
        <charset val="204"/>
      </rPr>
      <t xml:space="preserve"> / ФИЗИКА 1 </t>
    </r>
    <r>
      <rPr>
        <sz val="16"/>
        <color theme="1"/>
        <rFont val="Times New Roman"/>
        <family val="1"/>
        <charset val="204"/>
      </rPr>
      <t>/ PHYSICS 1</t>
    </r>
  </si>
  <si>
    <r>
      <t xml:space="preserve">МАТЕМАТИКА 2 / </t>
    </r>
    <r>
      <rPr>
        <b/>
        <sz val="16"/>
        <rFont val="Times New Roman"/>
        <family val="1"/>
        <charset val="204"/>
      </rPr>
      <t>МАТЕМАТИКА 2 /</t>
    </r>
    <r>
      <rPr>
        <sz val="16"/>
        <rFont val="Times New Roman"/>
        <family val="1"/>
        <charset val="204"/>
      </rPr>
      <t xml:space="preserve"> MATHEMATICS 2</t>
    </r>
  </si>
  <si>
    <r>
      <t>ФИЗИКА 2</t>
    </r>
    <r>
      <rPr>
        <b/>
        <sz val="16"/>
        <color theme="1"/>
        <rFont val="Times New Roman"/>
        <family val="1"/>
        <charset val="204"/>
      </rPr>
      <t xml:space="preserve"> / ФИЗИКА 2 </t>
    </r>
    <r>
      <rPr>
        <sz val="16"/>
        <color theme="1"/>
        <rFont val="Times New Roman"/>
        <family val="1"/>
        <charset val="204"/>
      </rPr>
      <t>/ PHYSICS 2</t>
    </r>
  </si>
  <si>
    <r>
      <t xml:space="preserve">ХИМИЯ (ОРГАНИКАЛЫК ЭМЕС ЖАНА ОРГАНИКАЛЫК ХИМИЯ) / </t>
    </r>
    <r>
      <rPr>
        <b/>
        <sz val="16"/>
        <color theme="1"/>
        <rFont val="Times New Roman"/>
        <family val="1"/>
        <charset val="204"/>
      </rPr>
      <t xml:space="preserve">ХИМИЯ (НЕОРГАНИЧЕСКАЯ И ОРГАНИЧЕСКАЯ ХИМИЯ) </t>
    </r>
    <r>
      <rPr>
        <sz val="16"/>
        <color theme="1"/>
        <rFont val="Times New Roman"/>
        <family val="1"/>
        <charset val="204"/>
      </rPr>
      <t>/ CHEMISTRY(INORGANIC AND ORGANIC CHEMISTRY)</t>
    </r>
  </si>
  <si>
    <r>
      <t xml:space="preserve">ЖАШОО КООПСУЗДУГУ (ЖК, ЭКОЛОГИЯ) / </t>
    </r>
    <r>
      <rPr>
        <b/>
        <sz val="16"/>
        <color theme="1"/>
        <rFont val="Times New Roman"/>
        <family val="1"/>
        <charset val="204"/>
      </rPr>
      <t xml:space="preserve">БЕЗОПАСНОСТЬ ЖИЗНЕДЕЯТЕЛЬНОСТИ (БЖД, ЭКОЛОГИЯ) </t>
    </r>
    <r>
      <rPr>
        <sz val="16"/>
        <color theme="1"/>
        <rFont val="Times New Roman"/>
        <family val="1"/>
        <charset val="204"/>
      </rPr>
      <t>/ LIFE SAFETY (LS, ECOLOGY)</t>
    </r>
  </si>
  <si>
    <r>
      <t xml:space="preserve">ЭКОНОМИКА, УЮШТУРУУ ЖАНА ӨНДҮРҮШТҮ БАШКАРУУ / </t>
    </r>
    <r>
      <rPr>
        <b/>
        <sz val="16"/>
        <color theme="1"/>
        <rFont val="Times New Roman"/>
        <family val="1"/>
        <charset val="204"/>
      </rPr>
      <t>ЭКОНОМИКА, ОРГАНИЗАЦИЯ И УПРАВЛЕНИЕ ПРОИЗВОДСТВОМ</t>
    </r>
    <r>
      <rPr>
        <b/>
        <sz val="16"/>
        <color theme="1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>/ ECONOMICS, ORGANIZATION AND PRODUCTION MANAGEMENT</t>
    </r>
  </si>
  <si>
    <r>
      <t xml:space="preserve">КВАЛИФИКАЦИЯ АЛДЫНДАГЫ ПРАКТИКА / </t>
    </r>
    <r>
      <rPr>
        <b/>
        <sz val="14"/>
        <color theme="1"/>
        <rFont val="Times New Roman"/>
        <family val="1"/>
        <charset val="204"/>
      </rPr>
      <t>ПРЕДКВАЛИФИКАЦИОННАЯ ПРАКТИКА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/ PREQUALIFICATION PRACTICE</t>
    </r>
  </si>
  <si>
    <r>
      <t xml:space="preserve">Кыргыз тили жана адабияты, КР тарыхы дисциплиналары боюнча жыйынтыктоочу аттестация / </t>
    </r>
    <r>
      <rPr>
        <b/>
        <sz val="14"/>
        <color theme="1"/>
        <rFont val="Times New Roman"/>
        <family val="1"/>
        <charset val="204"/>
      </rPr>
      <t xml:space="preserve">Междисциплинарная итоговая аттестация по дисциплинам: Кырг. язык и литература, История КР </t>
    </r>
    <r>
      <rPr>
        <sz val="14"/>
        <color theme="1"/>
        <rFont val="Times New Roman"/>
        <family val="1"/>
        <charset val="204"/>
      </rPr>
      <t>/ Interdisciplinary final certification in the following disciplines: Kyrgyz language and literature, History of the KR.</t>
    </r>
  </si>
  <si>
    <t>Б1.3.В17</t>
  </si>
  <si>
    <t>Б1.3.В18</t>
  </si>
  <si>
    <r>
      <t>750500 - Civil Engineering /Курулуш/</t>
    </r>
    <r>
      <rPr>
        <b/>
        <sz val="14"/>
        <rFont val="Times New Roman"/>
        <family val="1"/>
        <charset val="204"/>
      </rPr>
      <t>Строительство</t>
    </r>
  </si>
  <si>
    <r>
      <t xml:space="preserve">1. Civil Engineering / Жарандык жана өнөр жай курулуш / </t>
    </r>
    <r>
      <rPr>
        <b/>
        <sz val="11"/>
        <rFont val="Times New Roman"/>
        <family val="1"/>
        <charset val="204"/>
      </rPr>
      <t>Промышленное и гражданское строительство</t>
    </r>
  </si>
  <si>
    <r>
      <t>3. Heat &amp; Gas supply, Ventilation &amp; Green Technologies /Жылуулук жана газ менен камсыздоо, желдетуу жана жашыл технологиялар /</t>
    </r>
    <r>
      <rPr>
        <b/>
        <sz val="11"/>
        <rFont val="Times New Roman"/>
        <family val="1"/>
        <charset val="204"/>
      </rPr>
      <t xml:space="preserve">Теплогазоснабжение, вентиляция и зеленые технологии </t>
    </r>
  </si>
  <si>
    <r>
      <t>4. Urban Water Management /Суу менен камсыздоо жана сууну агызып кетүү /</t>
    </r>
    <r>
      <rPr>
        <b/>
        <sz val="11"/>
        <rFont val="Times New Roman"/>
        <family val="1"/>
        <charset val="204"/>
      </rPr>
      <t>Водоснабжение и водоотведение</t>
    </r>
  </si>
  <si>
    <t xml:space="preserve">ПРОГРАММА / PROGRAM: </t>
  </si>
  <si>
    <r>
      <t xml:space="preserve">2.  Automobile Roads &amp; Airfields Construction/Автомобиль жолдорунун жана аэродромдордун курулушу / </t>
    </r>
    <r>
      <rPr>
        <b/>
        <sz val="11"/>
        <rFont val="Times New Roman"/>
        <family val="1"/>
        <charset val="204"/>
      </rPr>
      <t>Строительство автомобильных дорог и аэродромов</t>
    </r>
    <r>
      <rPr>
        <sz val="11"/>
        <rFont val="Times New Roman"/>
        <family val="1"/>
        <charset val="204"/>
      </rPr>
      <t xml:space="preserve"> </t>
    </r>
  </si>
  <si>
    <r>
      <t xml:space="preserve">Бүтүрүүчү квалификациялык ишти аткаруу жана коргоо / </t>
    </r>
    <r>
      <rPr>
        <b/>
        <sz val="14"/>
        <rFont val="Times New Roman"/>
        <family val="1"/>
        <charset val="204"/>
      </rPr>
      <t>Выполнение и защита выпускной квалификационной работы</t>
    </r>
    <r>
      <rPr>
        <sz val="14"/>
        <rFont val="Times New Roman"/>
        <family val="1"/>
        <charset val="204"/>
      </rPr>
      <t xml:space="preserve"> / Completion and Protection of final qualifying work</t>
    </r>
  </si>
  <si>
    <r>
      <t xml:space="preserve">ИНФОРМАТИКА   / </t>
    </r>
    <r>
      <rPr>
        <b/>
        <sz val="16"/>
        <rFont val="Times New Roman"/>
        <family val="1"/>
        <charset val="204"/>
      </rPr>
      <t xml:space="preserve">ИНФОРМАТИКА  / </t>
    </r>
    <r>
      <rPr>
        <sz val="16"/>
        <rFont val="Times New Roman"/>
        <family val="1"/>
        <charset val="204"/>
      </rPr>
      <t xml:space="preserve">COMPUTER SCIENCE </t>
    </r>
  </si>
  <si>
    <t>ОБИС</t>
  </si>
  <si>
    <r>
      <t xml:space="preserve"> СЫЗМА ГЕОМЕТРИЯ ЖАНА ИНЖЕНЕРДИК ГРАФИКА/</t>
    </r>
    <r>
      <rPr>
        <b/>
        <sz val="16"/>
        <color theme="1"/>
        <rFont val="Times New Roman"/>
        <family val="1"/>
        <charset val="204"/>
      </rPr>
      <t>НАЧЕРТАТЕЛЬНАЯ ГЕОМЕТРИЯ И ИНЖЕНЕРНАЯ ГРАФИКА</t>
    </r>
    <r>
      <rPr>
        <sz val="16"/>
        <color theme="1"/>
        <rFont val="Times New Roman"/>
        <family val="1"/>
        <charset val="204"/>
      </rPr>
      <t>/DESCRIPTIVE GEOMETRY AND ENGINEERING GRAPHICS</t>
    </r>
  </si>
  <si>
    <t>НГиГ</t>
  </si>
  <si>
    <r>
      <t>ТЕОРИЯЛЫК МЕХАНИКА/</t>
    </r>
    <r>
      <rPr>
        <b/>
        <sz val="16"/>
        <rFont val="Times New Roman"/>
        <family val="1"/>
        <charset val="204"/>
      </rPr>
      <t>ТЕОРЕТИЧЕСКАЯ МЕХАНИКА</t>
    </r>
    <r>
      <rPr>
        <sz val="16"/>
        <rFont val="Times New Roman"/>
        <family val="1"/>
        <charset val="204"/>
      </rPr>
      <t>/THEORETICAL MECHANICS</t>
    </r>
  </si>
  <si>
    <t>МПИ</t>
  </si>
  <si>
    <r>
      <t>КУРУЛУШ МАТЕРИАЛДАРЫ/</t>
    </r>
    <r>
      <rPr>
        <b/>
        <sz val="16"/>
        <rFont val="Times New Roman"/>
        <family val="1"/>
        <charset val="204"/>
      </rPr>
      <t>СТРОИТЕЛЬНЫЕ МАТЕРИАЛЫ</t>
    </r>
    <r>
      <rPr>
        <sz val="16"/>
        <rFont val="Times New Roman"/>
        <family val="1"/>
        <charset val="204"/>
      </rPr>
      <t>/CONSTRUCTION MATERIALS</t>
    </r>
  </si>
  <si>
    <t>ПЭСМИК</t>
  </si>
  <si>
    <r>
      <t>МАТЕРИАЛДАРДЫН КАРШЫЛЫГЫ/</t>
    </r>
    <r>
      <rPr>
        <b/>
        <sz val="16"/>
        <rFont val="Times New Roman"/>
        <family val="1"/>
        <charset val="204"/>
      </rPr>
      <t>СОПРОТИВЛЕНИЕ МАТЕРИАЛОВ</t>
    </r>
    <r>
      <rPr>
        <sz val="16"/>
        <rFont val="Times New Roman"/>
        <family val="1"/>
        <charset val="204"/>
      </rPr>
      <t>/STRENGTH OF MATERIALS</t>
    </r>
  </si>
  <si>
    <t>"Курулуш" багытынын башчысы / Руководитель направления "Строительство"/ Head of EP "Civil Engineering"  _________  Bolotbek,T./Болотбек, Т.</t>
  </si>
  <si>
    <t>ОУКтун төрайымы / Председатель УМК / The chairman of the ECM_________ Нышанбаева А.Б./Nyshanbaeva, A.B.</t>
  </si>
  <si>
    <t>ОБ башчысы / Начальник УУ / Head of ED_________Дыканалиев К.М./Dykanaliev, K. M.</t>
  </si>
  <si>
    <r>
      <t>ПРОГРАММА 1/ PROGRAM 1: Civil Engineering /Жарандык жана өнөр жай курулуш/</t>
    </r>
    <r>
      <rPr>
        <b/>
        <sz val="18"/>
        <rFont val="Times New Roman"/>
        <family val="1"/>
        <charset val="204"/>
      </rPr>
      <t>Промышленное и гражданское строительство</t>
    </r>
  </si>
  <si>
    <r>
      <t xml:space="preserve">МЕТРОЛОГИЯ, СТАНДАРТТАШТЫРУУ, СЕРТИФИКАЦИЯЛОО ЖАНА САПАТТЫ КОНТРОЛДОО  / </t>
    </r>
    <r>
      <rPr>
        <b/>
        <sz val="16"/>
        <rFont val="Times New Roman"/>
        <family val="1"/>
        <charset val="204"/>
      </rPr>
      <t>МЕТРОЛОГИЯ, СТАНДАРТИЗАЦИЯ, СЕРТИФИКАЦИЯ И КОНТРОЛЬ КАЧЕСТВА</t>
    </r>
    <r>
      <rPr>
        <sz val="16"/>
        <rFont val="Times New Roman"/>
        <family val="1"/>
        <charset val="204"/>
      </rPr>
      <t xml:space="preserve"> / METROLOGY, STANDARDIZATION, CERTIFICATION AND QUALITY CONTROL</t>
    </r>
  </si>
  <si>
    <t>МиС</t>
  </si>
  <si>
    <r>
      <t>ЖАЛПЫ ЭЛЕКТРОТЕХНИКА ЖАНА ЭЛЕКТРОНИКА/</t>
    </r>
    <r>
      <rPr>
        <b/>
        <sz val="16"/>
        <rFont val="Times New Roman"/>
        <family val="1"/>
        <charset val="204"/>
      </rPr>
      <t>ОБЩАЯ ЭЛЕКТРОТЕХНИКА И ЭЛЕКТРОНИКА</t>
    </r>
    <r>
      <rPr>
        <sz val="16"/>
        <rFont val="Times New Roman"/>
        <family val="1"/>
        <charset val="204"/>
      </rPr>
      <t>/GENERAL ELECTRICAL AND ELECTRONIC ENGINEERING</t>
    </r>
  </si>
  <si>
    <r>
      <t xml:space="preserve">ИМАРАТТАРДЫН ЭЛЕКТРОТЕХНИКАСЫ / </t>
    </r>
    <r>
      <rPr>
        <b/>
        <sz val="16"/>
        <rFont val="Times New Roman"/>
        <family val="1"/>
        <charset val="204"/>
      </rPr>
      <t>ЭЛЕКТРОТЕХНИКА ЗДАНИЙ</t>
    </r>
    <r>
      <rPr>
        <sz val="16"/>
        <rFont val="Times New Roman"/>
        <family val="1"/>
        <charset val="204"/>
      </rPr>
      <t xml:space="preserve"> / ELECTRICAL ENGINEERING OF BUILDINGS</t>
    </r>
  </si>
  <si>
    <t>ТОЭ</t>
  </si>
  <si>
    <r>
      <t>ИНЖЕНЕРДИК ГЕОДЕЗИЯ/</t>
    </r>
    <r>
      <rPr>
        <b/>
        <sz val="16"/>
        <rFont val="Times New Roman"/>
        <family val="1"/>
        <charset val="204"/>
      </rPr>
      <t>ИНЖЕНЕРНАЯ ГЕОДЕЗИЯ</t>
    </r>
    <r>
      <rPr>
        <sz val="16"/>
        <rFont val="Times New Roman"/>
        <family val="1"/>
        <charset val="204"/>
      </rPr>
      <t>/ENGINEERING GEODESY</t>
    </r>
  </si>
  <si>
    <t>ГиГ</t>
  </si>
  <si>
    <r>
      <t>КУРУЛУШТАГЫ ИНЖЕНЕРДИК-ГЕОЛОГИЯЛЫК ИЗИЛДӨӨЛӨР/</t>
    </r>
    <r>
      <rPr>
        <b/>
        <sz val="16"/>
        <rFont val="Times New Roman"/>
        <family val="1"/>
        <charset val="204"/>
      </rPr>
      <t>ИНЖЕНЕРНО-ГЕОЛОГИЧЕСКИЕ ИЗЫСКАНИЯ В СТРОИТЕЛЬСТВЕ</t>
    </r>
    <r>
      <rPr>
        <sz val="16"/>
        <rFont val="Times New Roman"/>
        <family val="1"/>
        <charset val="204"/>
      </rPr>
      <t>/ENGINEERING AND GEOLOGICAL SURVEYS IN CONSTRUCTION</t>
    </r>
  </si>
  <si>
    <t>СКЗС</t>
  </si>
  <si>
    <r>
      <t>ГИДРАВЛИКА ЖАНА ИМАРАТТАР МЕНЕН КУРУЛМАЛАРДЫН  АЭРОДИНАМИКАСЫ/</t>
    </r>
    <r>
      <rPr>
        <b/>
        <sz val="16"/>
        <rFont val="Times New Roman"/>
        <family val="1"/>
        <charset val="204"/>
      </rPr>
      <t>ГИДРАВЛИКА И АЭРОДИНАМИКА ЗДАНИЙ И СООРУЖЕНИЙ</t>
    </r>
    <r>
      <rPr>
        <sz val="16"/>
        <rFont val="Times New Roman"/>
        <family val="1"/>
        <charset val="204"/>
      </rPr>
      <t>/HYDRAULICS AND AERODYNAMICS OF BUILDINGS AND STRUCTURES</t>
    </r>
  </si>
  <si>
    <t>ВВ, ТВ</t>
  </si>
  <si>
    <r>
      <t>КУРУЛУШТАГЫ МААЛЫМАТ ДОЛБООРЛОО ЫКМАЛАРЫ/</t>
    </r>
    <r>
      <rPr>
        <b/>
        <sz val="16"/>
        <rFont val="Times New Roman"/>
        <family val="1"/>
        <charset val="204"/>
      </rPr>
      <t>ИНФОРМАЦИОННЫЕ МЕТОДЫ ПРОЕКТИРОВАНИЯ В СТРОИТЕЛЬСТВЕ</t>
    </r>
    <r>
      <rPr>
        <sz val="16"/>
        <rFont val="Times New Roman"/>
        <family val="1"/>
        <charset val="204"/>
      </rPr>
      <t>/INFORMATION DESIGN METHODS IN CONSTRUCTION</t>
    </r>
  </si>
  <si>
    <t xml:space="preserve">Вып. Каф </t>
  </si>
  <si>
    <r>
      <t>СУУ МЕНЕН КАМСЫЗДАНДЫРУУ ЖАНА СУУЛАРДЫ АГЫЗУУ/</t>
    </r>
    <r>
      <rPr>
        <b/>
        <sz val="16"/>
        <rFont val="Times New Roman"/>
        <family val="1"/>
        <charset val="204"/>
      </rPr>
      <t>ВОДОСНАБЖЕНИЕ И ВОДООТВЕДЕНИЕ</t>
    </r>
    <r>
      <rPr>
        <sz val="16"/>
        <rFont val="Times New Roman"/>
        <family val="1"/>
        <charset val="204"/>
      </rPr>
      <t>/WATER SUPPLY AND SEWERAGE</t>
    </r>
  </si>
  <si>
    <t xml:space="preserve">ВВ </t>
  </si>
  <si>
    <r>
      <t>КУРУЛУШ КОНСТРУКЦИЯЛАРЫНЫН НЕГИЗДЕРИ/</t>
    </r>
    <r>
      <rPr>
        <b/>
        <sz val="16"/>
        <rFont val="Times New Roman"/>
        <family val="1"/>
        <charset val="204"/>
      </rPr>
      <t>ОСНОВЫ СТРОИТЕЛЬНЫХ КОНСТРУКЦИЙ</t>
    </r>
    <r>
      <rPr>
        <sz val="16"/>
        <rFont val="Times New Roman"/>
        <family val="1"/>
        <charset val="204"/>
      </rPr>
      <t>/BASICS OF BUILDING STRUCTURES</t>
    </r>
  </si>
  <si>
    <r>
      <t>ЖЫЛУУЛУК, ГАЗ МЕНЕН КАМСЫЗДОО ЖАНА ЖЕЛДЕТҮҮ/</t>
    </r>
    <r>
      <rPr>
        <b/>
        <sz val="16"/>
        <rFont val="Times New Roman"/>
        <family val="1"/>
        <charset val="204"/>
      </rPr>
      <t>ТЕПЛОГАЗОСНАБЖЕНИЕ И ВЕНТИЛЯЦИЯ</t>
    </r>
    <r>
      <rPr>
        <sz val="16"/>
        <rFont val="Times New Roman"/>
        <family val="1"/>
        <charset val="204"/>
      </rPr>
      <t>/HEAT AND GAS SUPPLY AND VENTILATION</t>
    </r>
  </si>
  <si>
    <t>ТВ</t>
  </si>
  <si>
    <r>
      <t>ЖЕР КЫРТЫШТАР МЕХАНИКАСЫ/</t>
    </r>
    <r>
      <rPr>
        <b/>
        <sz val="16"/>
        <rFont val="Times New Roman"/>
        <family val="1"/>
        <charset val="204"/>
      </rPr>
      <t>МЕХАНИКА ГРУНТОВ</t>
    </r>
    <r>
      <rPr>
        <sz val="16"/>
        <rFont val="Times New Roman"/>
        <family val="1"/>
        <charset val="204"/>
      </rPr>
      <t>/SOIL MECHANICS</t>
    </r>
  </si>
  <si>
    <t>АЖДМТ</t>
  </si>
  <si>
    <r>
      <t>КУРУЛУШ МЕХАНИКАСЫ 1 /</t>
    </r>
    <r>
      <rPr>
        <b/>
        <sz val="16"/>
        <rFont val="Times New Roman"/>
        <family val="1"/>
        <charset val="204"/>
      </rPr>
      <t>СТРОИТЕЛЬНАЯ МЕХАНИКА 1</t>
    </r>
    <r>
      <rPr>
        <sz val="16"/>
        <rFont val="Times New Roman"/>
        <family val="1"/>
        <charset val="204"/>
      </rPr>
      <t xml:space="preserve">  /STRUCTURAL MECHANICS 1</t>
    </r>
  </si>
  <si>
    <t>Строймех и ГТС</t>
  </si>
  <si>
    <r>
      <t>ӨНӨР ЖАЙ ЖАНА ЖАРАНДЫК ИМАРАТТАРДЫН АРХИТЕКТУРАСЫ/</t>
    </r>
    <r>
      <rPr>
        <b/>
        <sz val="16"/>
        <rFont val="Times New Roman"/>
        <family val="1"/>
        <charset val="204"/>
      </rPr>
      <t>АРХИТЕКТУРА ПРОМЫШЛЕННЫХ И ГРАЖДАНСКИХ ЗДАНИЙ</t>
    </r>
    <r>
      <rPr>
        <sz val="16"/>
        <rFont val="Times New Roman"/>
        <family val="1"/>
        <charset val="204"/>
      </rPr>
      <t xml:space="preserve"> /ARCHITECTURE OF INDUSTRIAL AND CIVIL BUILDINGS</t>
    </r>
  </si>
  <si>
    <t>ПВЗСС</t>
  </si>
  <si>
    <r>
      <t>КУРУЛУШ МАШИНАЛАРЫ ЖАНА ЖАБДУУЛАРЫ/</t>
    </r>
    <r>
      <rPr>
        <b/>
        <sz val="16"/>
        <rFont val="Times New Roman"/>
        <family val="1"/>
        <charset val="204"/>
      </rPr>
      <t>СТРОИТЕЛЬНЫЕ МАШИНЫ И ОБОРУДОВАНИЯ</t>
    </r>
    <r>
      <rPr>
        <sz val="16"/>
        <rFont val="Times New Roman"/>
        <family val="1"/>
        <charset val="204"/>
      </rPr>
      <t>/CONSTRUCTION MACHINES AND EQUIPMENTS</t>
    </r>
  </si>
  <si>
    <t>ЭТТМ</t>
  </si>
  <si>
    <r>
      <t>ЖЕРПАЙЛАР ЖАНА ПАЙДУБАЛДАР/</t>
    </r>
    <r>
      <rPr>
        <b/>
        <sz val="16"/>
        <rFont val="Times New Roman"/>
        <family val="1"/>
        <charset val="204"/>
      </rPr>
      <t>ОСНОВАНИЯ И ФУНДАМЕНТЫ</t>
    </r>
    <r>
      <rPr>
        <sz val="16"/>
        <rFont val="Times New Roman"/>
        <family val="1"/>
        <charset val="204"/>
      </rPr>
      <t>/FOUNDATIONS</t>
    </r>
  </si>
  <si>
    <r>
      <t>КУРУЛУШ МЕХАНИКАСЫ 2 /</t>
    </r>
    <r>
      <rPr>
        <b/>
        <sz val="16"/>
        <rFont val="Times New Roman"/>
        <family val="1"/>
        <charset val="204"/>
      </rPr>
      <t>СТРОИТЕЛЬНАЯ МЕХАНИКА 2</t>
    </r>
    <r>
      <rPr>
        <sz val="16"/>
        <rFont val="Times New Roman"/>
        <family val="1"/>
        <charset val="204"/>
      </rPr>
      <t xml:space="preserve">  /STRUCTURAL MECHANICS 2</t>
    </r>
  </si>
  <si>
    <r>
      <t>ИМАРАТТАР МЕНЕН КУРУЛМАЛАРДЫН СЕЙСМИКАЛЫК ТУРУКТУУЛУГУ/</t>
    </r>
    <r>
      <rPr>
        <b/>
        <sz val="16"/>
        <rFont val="Times New Roman"/>
        <family val="1"/>
        <charset val="204"/>
      </rPr>
      <t>СЕЙСМОСТОЙКОСТЬ ЗДАНИЙ И СООРУЖЕНИЙ</t>
    </r>
    <r>
      <rPr>
        <sz val="16"/>
        <rFont val="Times New Roman"/>
        <family val="1"/>
        <charset val="204"/>
      </rPr>
      <t>/SEISMIC RESISTANCE OF BUILDINGS AND STRUCTURES</t>
    </r>
  </si>
  <si>
    <r>
      <t>КУРУЛУШ ПРОЦЕССТЕРИНИН ТЕХНОЛОГИЯСЫ/</t>
    </r>
    <r>
      <rPr>
        <b/>
        <sz val="16"/>
        <rFont val="Times New Roman"/>
        <family val="1"/>
        <charset val="204"/>
      </rPr>
      <t>ТЕХНОЛОГИИ СТРОИТЕЛЬНЫХ ПРОЦЕССОВ</t>
    </r>
    <r>
      <rPr>
        <sz val="16"/>
        <rFont val="Times New Roman"/>
        <family val="1"/>
        <charset val="204"/>
      </rPr>
      <t xml:space="preserve"> /BUILDING TECHNOLOGIES</t>
    </r>
  </si>
  <si>
    <r>
      <t>ИМАРАТТАРДЫ ИЗИЛДӨӨ ЖАНА ДОЛБООРЛОО /</t>
    </r>
    <r>
      <rPr>
        <b/>
        <sz val="16"/>
        <color theme="1"/>
        <rFont val="Times New Roman"/>
        <family val="1"/>
        <charset val="204"/>
      </rPr>
      <t>ИЗЫСКАНИЕ И ПРОЕКТИРОВАНИЕ ЗДАНИЙ</t>
    </r>
    <r>
      <rPr>
        <sz val="16"/>
        <color theme="1"/>
        <rFont val="Times New Roman"/>
        <family val="1"/>
        <charset val="204"/>
      </rPr>
      <t xml:space="preserve">  /SURVEY AND DESIGN OF BUILDINGS </t>
    </r>
  </si>
  <si>
    <r>
      <t>ИНЖЕНЕРДИК КУРУЛУШТАРДЫ ИЗИЛДӨӨ ЖАНА ДОЛБООРЛОО /</t>
    </r>
    <r>
      <rPr>
        <b/>
        <sz val="16"/>
        <color theme="1"/>
        <rFont val="Times New Roman"/>
        <family val="1"/>
        <charset val="204"/>
      </rPr>
      <t>ИЗЫСКАНИЕ И ПРОЕКТИРОВАНИЕ ИНЖЕНЕРНЫХ СООРУЖЕНИЙ</t>
    </r>
    <r>
      <rPr>
        <sz val="16"/>
        <color theme="1"/>
        <rFont val="Times New Roman"/>
        <family val="1"/>
        <charset val="204"/>
      </rPr>
      <t xml:space="preserve">  / SURVEY AND DESIGN OF ENGINEERING STRUCTURES </t>
    </r>
  </si>
  <si>
    <r>
      <t>ТЕМИР-БЕТОН КОНСТРУКЦИЯЛАРЫ 1/</t>
    </r>
    <r>
      <rPr>
        <b/>
        <sz val="16"/>
        <color theme="1"/>
        <rFont val="Times New Roman"/>
        <family val="1"/>
        <charset val="204"/>
      </rPr>
      <t>ЖЕЛЕЗОБЕТОННЫЕ КОНСТРУКЦИИ 1</t>
    </r>
    <r>
      <rPr>
        <sz val="16"/>
        <color theme="1"/>
        <rFont val="Times New Roman"/>
        <family val="1"/>
        <charset val="204"/>
      </rPr>
      <t>/REINFORCED CONCRETE STRUCTURES 1</t>
    </r>
  </si>
  <si>
    <r>
      <t xml:space="preserve">ТАШ ЖАНА ТЕМИР ТАШ КОНСТРУКЦИЯЛАРЫ 1/ </t>
    </r>
    <r>
      <rPr>
        <b/>
        <sz val="16"/>
        <color theme="1"/>
        <rFont val="Times New Roman"/>
        <family val="1"/>
        <charset val="204"/>
      </rPr>
      <t>КАМЕННЫЕ И АРМОКАМЕННЫЕ КОНСТРУКЦИИ 1</t>
    </r>
    <r>
      <rPr>
        <sz val="16"/>
        <color theme="1"/>
        <rFont val="Times New Roman"/>
        <family val="1"/>
        <charset val="204"/>
      </rPr>
      <t xml:space="preserve"> / STONE AND REINFORCED STONE STRUCTURES 1</t>
    </r>
  </si>
  <si>
    <r>
      <t>КУРУЛУШТАГЫ BIM ТЕХНОЛОГИЯЛАРЫ/</t>
    </r>
    <r>
      <rPr>
        <b/>
        <sz val="16"/>
        <color theme="1"/>
        <rFont val="Times New Roman"/>
        <family val="1"/>
        <charset val="204"/>
      </rPr>
      <t>BIM ТЕХНОЛОГИИ В СТРОИТЕЛЬСТВЕ</t>
    </r>
    <r>
      <rPr>
        <sz val="16"/>
        <color theme="1"/>
        <rFont val="Times New Roman"/>
        <family val="1"/>
        <charset val="204"/>
      </rPr>
      <t>/BIM TECHNOLOGIES IN CONSTRUCTION</t>
    </r>
  </si>
  <si>
    <r>
      <t>BIM ЧӨЙРӨСҮНДӨ ИМАРАТТАРДЫ ТУРГУЗУУ/</t>
    </r>
    <r>
      <rPr>
        <b/>
        <sz val="16"/>
        <color theme="1"/>
        <rFont val="Times New Roman"/>
        <family val="1"/>
        <charset val="204"/>
      </rPr>
      <t>КОНСТРУИРОВАНИЕ ЗДАНИЙ В BIM СРЕДЕ</t>
    </r>
    <r>
      <rPr>
        <sz val="16"/>
        <color theme="1"/>
        <rFont val="Times New Roman"/>
        <family val="1"/>
        <charset val="204"/>
      </rPr>
      <t>/BUILDING DESIGN IN BIM ENVIRONMENT</t>
    </r>
  </si>
  <si>
    <r>
      <t>ТЕМИР-БЕТОН КОНСТРУКЦИЯЛАРЫ 2/</t>
    </r>
    <r>
      <rPr>
        <b/>
        <sz val="16"/>
        <color theme="1"/>
        <rFont val="Times New Roman"/>
        <family val="1"/>
        <charset val="204"/>
      </rPr>
      <t>ЖЕЛЕЗОБЕТОННЫЕ КОНСТРУКЦИИ 2</t>
    </r>
    <r>
      <rPr>
        <sz val="16"/>
        <color theme="1"/>
        <rFont val="Times New Roman"/>
        <family val="1"/>
        <charset val="204"/>
      </rPr>
      <t>/REINFORCED CONCRETE STRUCTURES 2</t>
    </r>
  </si>
  <si>
    <r>
      <t xml:space="preserve">ТАШ ЖАНА ТЕМИР ТАШ КОНСТРУКЦИЯЛАРЫ 2/ </t>
    </r>
    <r>
      <rPr>
        <b/>
        <sz val="16"/>
        <color theme="1"/>
        <rFont val="Times New Roman"/>
        <family val="1"/>
        <charset val="204"/>
      </rPr>
      <t>КАМЕННЫЕ И АРМОКАМЕННЫЕ КОНСТРУКЦИИ 2</t>
    </r>
    <r>
      <rPr>
        <sz val="16"/>
        <color theme="1"/>
        <rFont val="Times New Roman"/>
        <family val="1"/>
        <charset val="204"/>
      </rPr>
      <t xml:space="preserve"> / STONE AND REINFORCED STONE STRUCTURES 2</t>
    </r>
  </si>
  <si>
    <r>
      <t>КУРУЛУШ КОНСТРУКЦИЯЛАРЫН АВТОМАТТАШТЫРЫЛГАН ДОЛБООРЛОО ЖАНА ЭСЕПТӨӨ СИСТЕМАЛАРЫ/</t>
    </r>
    <r>
      <rPr>
        <b/>
        <sz val="16"/>
        <color theme="1"/>
        <rFont val="Times New Roman"/>
        <family val="1"/>
        <charset val="204"/>
      </rPr>
      <t>СИСТЕМЫ АВТОМАТИЗИРОВАННОГО ПРОЕКТИРОВАНИЯ И РАСЧЕТА СТРОИТЕЛЬНЫХ КОНСТРУКЦИЙ</t>
    </r>
    <r>
      <rPr>
        <sz val="16"/>
        <color theme="1"/>
        <rFont val="Times New Roman"/>
        <family val="1"/>
        <charset val="204"/>
      </rPr>
      <t xml:space="preserve">/COMPUTER-AIDED DESIGN AND CALCULATION SYSTEMS FOR BUILDING STRUCTURES </t>
    </r>
  </si>
  <si>
    <r>
      <t>КУРУЛУШ КОНСТРУКЦИЯЛАРЫН ЭСЕПТӨӨ ҮЧҮН ПРОГРАММАЛЫК ПАКЕТТЕР/</t>
    </r>
    <r>
      <rPr>
        <b/>
        <sz val="16"/>
        <color theme="1"/>
        <rFont val="Times New Roman"/>
        <family val="1"/>
        <charset val="204"/>
      </rPr>
      <t>ПРОГРАММНЫЕ КОМПЛЕКСЫ РАСЧЕТА СТРОИТЕЛЬНЫХ КОНСТРУКЦИЙ</t>
    </r>
    <r>
      <rPr>
        <sz val="16"/>
        <color theme="1"/>
        <rFont val="Times New Roman"/>
        <family val="1"/>
        <charset val="204"/>
      </rPr>
      <t>/SOFTWARE PACKAGES FOR THE CALCULATION OF BUILDING STRUCTURES</t>
    </r>
  </si>
  <si>
    <r>
      <t>МЕТАЛЛ КОНСТРУКЦИЯЛАРЫ/</t>
    </r>
    <r>
      <rPr>
        <b/>
        <sz val="16"/>
        <color theme="1"/>
        <rFont val="Times New Roman"/>
        <family val="1"/>
        <charset val="204"/>
      </rPr>
      <t>МЕТАЛЛИЧЕСКИЕ КОНСТРУКЦИИ</t>
    </r>
    <r>
      <rPr>
        <sz val="16"/>
        <color theme="1"/>
        <rFont val="Times New Roman"/>
        <family val="1"/>
        <charset val="204"/>
      </rPr>
      <t>/METAL CONSTRUCTIONS</t>
    </r>
  </si>
  <si>
    <r>
      <t>ЖЫГАЧТАН, ПЛАСТМАССАДАН ЖАНА КОМПОЗИТТЕРДЕН ЖАСАЛГАН КОНСТРУКЦИЯЛАР/</t>
    </r>
    <r>
      <rPr>
        <b/>
        <sz val="16"/>
        <color theme="1"/>
        <rFont val="Times New Roman"/>
        <family val="1"/>
        <charset val="204"/>
      </rPr>
      <t>КОНСТРУКЦИИ ИЗ ДЕРЕВА, ПЛАСТМАСС И КОМПОЗИТОВ</t>
    </r>
    <r>
      <rPr>
        <sz val="16"/>
        <color theme="1"/>
        <rFont val="Times New Roman"/>
        <family val="1"/>
        <charset val="204"/>
      </rPr>
      <t>/STRUCTURES MADE OF WOOD, PLASTICS AND COMPOSITES</t>
    </r>
  </si>
  <si>
    <r>
      <t>SKYSCRAPER СЫЯКТУУ КӨП КАБАТТУУ ИМАРАТТАРДЫ ДОЛБООРЛОО/</t>
    </r>
    <r>
      <rPr>
        <b/>
        <sz val="16"/>
        <color theme="1"/>
        <rFont val="Times New Roman"/>
        <family val="1"/>
        <charset val="204"/>
      </rPr>
      <t>ПРОЕКТИРОВАНИЕ ВЫСОТНЫХ ЗДАНИЙ ТИПА SKYSCRAPER</t>
    </r>
    <r>
      <rPr>
        <sz val="16"/>
        <color theme="1"/>
        <rFont val="Times New Roman"/>
        <family val="1"/>
        <charset val="204"/>
      </rPr>
      <t>/DESIGN OF SKYSCRAPERS</t>
    </r>
  </si>
  <si>
    <r>
      <t>ИМАРАТТАРДЫН ТЕХНИКАЛЫК ЭКСПЕРТИЗАСЫ ЖАНА АЛАРДЫН КАЛДЫК РЕСУРСУН БААЛОО/</t>
    </r>
    <r>
      <rPr>
        <b/>
        <sz val="16"/>
        <color theme="1"/>
        <rFont val="Times New Roman"/>
        <family val="1"/>
        <charset val="204"/>
      </rPr>
      <t>ТЕХНИЧЕСКАЯ ЭКСПЕРТИЗА ЗДАНИЙ И ОЦЕНКА ИХ ОСТАТОЧНОГО РЕСУРСА</t>
    </r>
    <r>
      <rPr>
        <sz val="16"/>
        <color theme="1"/>
        <rFont val="Times New Roman"/>
        <family val="1"/>
        <charset val="204"/>
      </rPr>
      <t>/TECHNICAL EXPERTISE OF BUILDINGS AND ASSESSMENT OF THEIR RESIDUAL LIFE</t>
    </r>
  </si>
  <si>
    <r>
      <t>МҮМКҮНЧҮЛҮГҮ ЧЕКТЕЛГЕН АДАМДАР ҮЧҮН ИНФРАСТРУКТУРА/</t>
    </r>
    <r>
      <rPr>
        <b/>
        <sz val="16"/>
        <color theme="1"/>
        <rFont val="Times New Roman"/>
        <family val="1"/>
        <charset val="204"/>
      </rPr>
      <t>ИНФРАСТРУКТУРА ДЛЯ ЛОВЗ</t>
    </r>
    <r>
      <rPr>
        <sz val="16"/>
        <color theme="1"/>
        <rFont val="Times New Roman"/>
        <family val="1"/>
        <charset val="204"/>
      </rPr>
      <t>/INFRASTRUCTURE FOR PEOPLE WITH DISABILITIES</t>
    </r>
  </si>
  <si>
    <r>
      <t>ШААРДЫК ИНФРАСТРУКТУРАНЫ БАШКАРУУ/</t>
    </r>
    <r>
      <rPr>
        <b/>
        <sz val="16"/>
        <color theme="1"/>
        <rFont val="Times New Roman"/>
        <family val="1"/>
        <charset val="204"/>
      </rPr>
      <t>УПРАВЛЕНИЕ ГОРОДСКОЙ ИНФРАСТРУКТУРОЙ</t>
    </r>
    <r>
      <rPr>
        <sz val="16"/>
        <color theme="1"/>
        <rFont val="Times New Roman"/>
        <family val="1"/>
        <charset val="204"/>
      </rPr>
      <t>/URBAN INFRASTRUCTURE MANAGEMENT</t>
    </r>
  </si>
  <si>
    <r>
      <t xml:space="preserve">КУРУЛГАН ИМАРАТТАРДЫ ЭКСПЛУАТАЦИЯЛОО / </t>
    </r>
    <r>
      <rPr>
        <b/>
        <sz val="16"/>
        <rFont val="Times New Roman"/>
        <family val="1"/>
        <charset val="204"/>
      </rPr>
      <t>ЭКСПЛУАТАЦИЯ ЗДАНИЙ СУЩЕСТВУЮЩЕЙ ЗАСТРОЙКИ</t>
    </r>
    <r>
      <rPr>
        <sz val="16"/>
        <rFont val="Times New Roman"/>
        <family val="1"/>
        <charset val="204"/>
      </rPr>
      <t xml:space="preserve"> / OPERATION OF EXISTING BUILDINGS</t>
    </r>
  </si>
  <si>
    <r>
      <t>ИМАРАТТАРДЫН ЖАШОО ЦИКЛИН БАШКАРУУ  /</t>
    </r>
    <r>
      <rPr>
        <b/>
        <sz val="16"/>
        <rFont val="Times New Roman"/>
        <family val="1"/>
        <charset val="204"/>
      </rPr>
      <t>УПРАВЛЕНИЕ ЖИЗНЕННЫМ ЦИКЛОМ ЗДАНИЙ</t>
    </r>
    <r>
      <rPr>
        <sz val="16"/>
        <rFont val="Times New Roman"/>
        <family val="1"/>
        <charset val="204"/>
      </rPr>
      <t xml:space="preserve"> / BUILDING LIFE CYCLE MANAGEMENT</t>
    </r>
  </si>
  <si>
    <t xml:space="preserve">"ККИК" кафедрасынын башчысы / Заведующий кафедрой "СКЗС"/ </t>
  </si>
  <si>
    <t>The Head of Department "Civil Engineering"  _____________  Bolotbek,T./Болотбек, Т.</t>
  </si>
  <si>
    <t>The chairman of the ECM_____________ Nyshanbaeva, A.B./Нышанбаева А.Б.</t>
  </si>
  <si>
    <t>ОБ башчысы / Начальник УУ / Head of ED_____________Дыканалиев К.М./Dykanaliev, K. M.</t>
  </si>
  <si>
    <r>
      <t xml:space="preserve">ПРОГРАММА 2/ PROGRAM 2:  Automobile Roads &amp; Airfields Construction/Автомобиль жолдорунун жана аэродромдордун курулушу / </t>
    </r>
    <r>
      <rPr>
        <b/>
        <sz val="18"/>
        <rFont val="Times New Roman"/>
        <family val="1"/>
        <charset val="204"/>
      </rPr>
      <t xml:space="preserve">Строительство автомобильных дорог и аэродромов </t>
    </r>
  </si>
  <si>
    <r>
      <t>АВТОМОБИЛ ЖОЛДОРУН ИЗИЛДӨӨ ЖАНА ДОЛБОРЛОО 1/</t>
    </r>
    <r>
      <rPr>
        <b/>
        <sz val="16"/>
        <color theme="1"/>
        <rFont val="Times New Roman"/>
        <family val="1"/>
        <charset val="204"/>
      </rPr>
      <t>ИЗЫСКАНИЕ И ПРОЕКТИРОВАНИЕ АВТОМОБИЛЬНЫХ ДОРОГ 1</t>
    </r>
    <r>
      <rPr>
        <sz val="16"/>
        <color theme="1"/>
        <rFont val="Times New Roman"/>
        <family val="1"/>
        <charset val="204"/>
      </rPr>
      <t>/SURVEY AND DESIGN OF HIGHWAYS 1</t>
    </r>
  </si>
  <si>
    <r>
      <t>ТАТААЛ ШАРТТАРДАГЫ АВТОМОБИЛ ЖОЛДОРУН ИЗИЛДӨӨ ЖАНА ДОЛБОРЛОО 1/</t>
    </r>
    <r>
      <rPr>
        <b/>
        <sz val="16"/>
        <color theme="1"/>
        <rFont val="Times New Roman"/>
        <family val="1"/>
        <charset val="204"/>
      </rPr>
      <t>ИЗЫСКАНИЕ И ПРОЕКТИРОВАНИЕ АВТОМОБИЛЬНЫХ ДОРОГ В СЛОЖНЫХ УСЛОВИЯХ 1</t>
    </r>
    <r>
      <rPr>
        <sz val="16"/>
        <color theme="1"/>
        <rFont val="Times New Roman"/>
        <family val="1"/>
        <charset val="204"/>
      </rPr>
      <t xml:space="preserve">/SURVEY AND DESIGN OF ROADS IN DIFFICULT CONDITIONS  1 </t>
    </r>
  </si>
  <si>
    <r>
      <t>АВТОМОБИЛ ЖОЛДОРУН ИЗИЛДӨӨ ЖАНА ДОЛБОРЛОО 2/</t>
    </r>
    <r>
      <rPr>
        <b/>
        <sz val="16"/>
        <color theme="1"/>
        <rFont val="Times New Roman"/>
        <family val="1"/>
        <charset val="204"/>
      </rPr>
      <t>ИЗЫСКАНИЕ И ПРОЕКТИРОВАНИЕ АВТОМОБИЛЬНЫХ ДОРОГ 2</t>
    </r>
    <r>
      <rPr>
        <sz val="16"/>
        <color theme="1"/>
        <rFont val="Times New Roman"/>
        <family val="1"/>
        <charset val="204"/>
      </rPr>
      <t>/SURVEY AND DESIGN OF HIGHWAYS 2</t>
    </r>
  </si>
  <si>
    <r>
      <t>ТАТААЛ ШАРТТАРДАГЫ АВТОМОБИЛ ЖОЛДОРУН ИЗИЛДӨӨ ЖАНА ДОЛБОРЛОО 2/</t>
    </r>
    <r>
      <rPr>
        <b/>
        <sz val="16"/>
        <color theme="1"/>
        <rFont val="Times New Roman"/>
        <family val="1"/>
        <charset val="204"/>
      </rPr>
      <t>ИЗЫСКАНИЕ И ПРОЕКТИРОВАНИЕ АВТОМОБИЛЬНЫХ ДОРОГ В СЛОЖНЫХ УСЛОВИЯХ 2</t>
    </r>
    <r>
      <rPr>
        <sz val="16"/>
        <color theme="1"/>
        <rFont val="Times New Roman"/>
        <family val="1"/>
        <charset val="204"/>
      </rPr>
      <t xml:space="preserve">/SURVEY AND DESIGN OF ROADS IN DIFFICULT CONDITIONS 2 </t>
    </r>
  </si>
  <si>
    <r>
      <t>АВТОМОБИЛЬ ЖОЛДОРУН КУРУУНУН ТЕХНОЛОГИЯСЫ ЖАНА УЮШТУРУУСУ /</t>
    </r>
    <r>
      <rPr>
        <b/>
        <sz val="16"/>
        <color theme="1"/>
        <rFont val="Times New Roman"/>
        <family val="1"/>
        <charset val="204"/>
      </rPr>
      <t xml:space="preserve">ТЕХНОЛОГИЯ И ОРГАНИЗАЦИЯ СТРОИТЕЛЬСТВА АВТОМОБИЛЬНЫХ ДОРОГ </t>
    </r>
    <r>
      <rPr>
        <sz val="16"/>
        <color theme="1"/>
        <rFont val="Times New Roman"/>
        <family val="1"/>
        <charset val="204"/>
      </rPr>
      <t xml:space="preserve">/TECHNOLOGY AND ORGANIZATION OF ROAD CONSTRUCTION </t>
    </r>
  </si>
  <si>
    <r>
      <t>АЭРОДРОМДУН  КУРУЛУШУНУН  ТЕХНОЛОГИЯСЫ ЖАНА УЮШТУРУЛУШУ /</t>
    </r>
    <r>
      <rPr>
        <b/>
        <sz val="16"/>
        <color theme="1"/>
        <rFont val="Times New Roman"/>
        <family val="1"/>
        <charset val="204"/>
      </rPr>
      <t xml:space="preserve">ТЕХНОЛОГИЯ И ОРГАНИЗАЦИЯ СТРОИТЕЛЬСТВО   АЭРОДРОМОВ </t>
    </r>
    <r>
      <rPr>
        <sz val="16"/>
        <color theme="1"/>
        <rFont val="Times New Roman"/>
        <family val="1"/>
        <charset val="204"/>
      </rPr>
      <t>/TECHNOLOGY AND ORGANIZATION OF AIRFIELD CONSTRUCTION</t>
    </r>
  </si>
  <si>
    <r>
      <t>ШААРДЫН ЖОЛДОРУ ЖАНА КӨЧӨЛӨРҮ/</t>
    </r>
    <r>
      <rPr>
        <b/>
        <sz val="16"/>
        <color theme="1"/>
        <rFont val="Times New Roman"/>
        <family val="1"/>
        <charset val="204"/>
      </rPr>
      <t>ГОРОДСКИЕ ДОРОГИ И УЛИЦЫ</t>
    </r>
    <r>
      <rPr>
        <sz val="16"/>
        <color theme="1"/>
        <rFont val="Times New Roman"/>
        <family val="1"/>
        <charset val="204"/>
      </rPr>
      <t>/CITY ROADS AND STREETS</t>
    </r>
  </si>
  <si>
    <r>
      <t>АВТОМОБИЛЬ ЖОЛДОРУН КЫШ МЕЗГИЛИНДЕ КАРОО /</t>
    </r>
    <r>
      <rPr>
        <b/>
        <sz val="16"/>
        <color theme="1"/>
        <rFont val="Times New Roman"/>
        <family val="1"/>
        <charset val="204"/>
      </rPr>
      <t>ЗИМНЕЕ СОДЕРЖАНИЕ АВТОМОБИЛЬНЫХ ДОРОГ</t>
    </r>
    <r>
      <rPr>
        <sz val="16"/>
        <color theme="1"/>
        <rFont val="Times New Roman"/>
        <family val="1"/>
        <charset val="204"/>
      </rPr>
      <t>/WINTER MAINTENANCE OF ROADS</t>
    </r>
  </si>
  <si>
    <r>
      <t>ИНЖЕНЕРДИК ТРАНСПОРТТУК КУРУЛМАЛАР /</t>
    </r>
    <r>
      <rPr>
        <b/>
        <sz val="16"/>
        <color theme="1"/>
        <rFont val="Times New Roman"/>
        <family val="1"/>
        <charset val="204"/>
      </rPr>
      <t>ИНЖЕНЕРНЫЕ ТРАНСПОРТНЫЕ СООРУЖЕНИЯ</t>
    </r>
    <r>
      <rPr>
        <sz val="16"/>
        <color theme="1"/>
        <rFont val="Times New Roman"/>
        <family val="1"/>
        <charset val="204"/>
      </rPr>
      <t xml:space="preserve"> /ENGINEERING TRANSPORT FACILITIES</t>
    </r>
  </si>
  <si>
    <r>
      <t>КӨПҮРӨ ЖАНА КУУРЛАРДЫ ДОЛБОРЛОО/</t>
    </r>
    <r>
      <rPr>
        <b/>
        <sz val="16"/>
        <color theme="1"/>
        <rFont val="Times New Roman"/>
        <family val="1"/>
        <charset val="204"/>
      </rPr>
      <t>ПРОЕКТИРОВАНИЕ МОСТОВ И ТРУБ</t>
    </r>
    <r>
      <rPr>
        <sz val="16"/>
        <color theme="1"/>
        <rFont val="Times New Roman"/>
        <family val="1"/>
        <charset val="204"/>
      </rPr>
      <t>/BRIDGE AND PIPE DESIGN</t>
    </r>
  </si>
  <si>
    <r>
      <t>АВТОМОБИЛЬ ЖОЛДОРУН ПАЙДАЛАНУУ /</t>
    </r>
    <r>
      <rPr>
        <b/>
        <sz val="16"/>
        <color theme="1"/>
        <rFont val="Times New Roman"/>
        <family val="1"/>
        <charset val="204"/>
      </rPr>
      <t>ЭКСПЛУАТАЦИЯ АВТОМОБИЛЬНЫХ ДОРОГ</t>
    </r>
    <r>
      <rPr>
        <sz val="16"/>
        <color theme="1"/>
        <rFont val="Times New Roman"/>
        <family val="1"/>
        <charset val="204"/>
      </rPr>
      <t xml:space="preserve"> / OPERATION OF ROADS</t>
    </r>
  </si>
  <si>
    <r>
      <t>АВТОМОБИЛ ЖОЛДОРУН ОНДООНУ ЖАНА КАРООНУ УЮШТУРУУ  /</t>
    </r>
    <r>
      <rPr>
        <b/>
        <sz val="16"/>
        <color theme="1"/>
        <rFont val="Times New Roman"/>
        <family val="1"/>
        <charset val="204"/>
      </rPr>
      <t>ОРГАНИЗАЦИЯ   РЕМОНТА И СОДЕРЖАНИЯ АВТОМОБИЛЬНЫХ ДОРОГ</t>
    </r>
    <r>
      <rPr>
        <sz val="16"/>
        <color theme="1"/>
        <rFont val="Times New Roman"/>
        <family val="1"/>
        <charset val="204"/>
      </rPr>
      <t xml:space="preserve"> /ORGANIZATION OF REPAIR AND MAINTENANCE OF ROADS</t>
    </r>
  </si>
  <si>
    <r>
      <t>АВТОМОБИЛЬ ЖОЛДОРУН АВТОМАТИЗАЦИЯЛЫК ДОЛБОРЛОО/</t>
    </r>
    <r>
      <rPr>
        <b/>
        <sz val="16"/>
        <color theme="1"/>
        <rFont val="Times New Roman"/>
        <family val="1"/>
        <charset val="204"/>
      </rPr>
      <t>АВТОМАТИЗИРОВАННОЕ ПРОЕКТИРОВАНИЕ АВТОМОБИЛЬНЫХ ДОРОГ</t>
    </r>
    <r>
      <rPr>
        <sz val="16"/>
        <color theme="1"/>
        <rFont val="Times New Roman"/>
        <family val="1"/>
        <charset val="204"/>
      </rPr>
      <t>/AUTOMATED ROAD DESIGN</t>
    </r>
  </si>
  <si>
    <r>
      <t>BIM-ТЕХНОЛОГИЯЛАРЫН ЖОЛ ТАРМАГЫНДА КОЛДОНУУ/</t>
    </r>
    <r>
      <rPr>
        <b/>
        <sz val="16"/>
        <color theme="1"/>
        <rFont val="Times New Roman"/>
        <family val="1"/>
        <charset val="204"/>
      </rPr>
      <t>ПРИМЕНЕНИЕ BIM-ТЕХНОЛОГИЙ В ДОРОЖНОЙ ОТРАСЛИ</t>
    </r>
    <r>
      <rPr>
        <sz val="16"/>
        <color theme="1"/>
        <rFont val="Times New Roman"/>
        <family val="1"/>
        <charset val="204"/>
      </rPr>
      <t xml:space="preserve">/APPLICATION OF BIM-TECHNOLOGIES IN THE ROAD INDUSTRY  </t>
    </r>
  </si>
  <si>
    <r>
      <t>АВТОМОБИЛЬ ЖОЛДОРУН РЕКОНСТУКЦИЯЛОО ЖАНА КАЛЫБЫНА КЕЛТИРҮҮ/</t>
    </r>
    <r>
      <rPr>
        <b/>
        <sz val="16"/>
        <color theme="1"/>
        <rFont val="Times New Roman"/>
        <family val="1"/>
        <charset val="204"/>
      </rPr>
      <t>РЕКОНСТРУЦИЯ И РЕАБИЛИТАЦИЯ АВТОМОБИЛЬНЫХ ДОРОГ</t>
    </r>
    <r>
      <rPr>
        <sz val="16"/>
        <color theme="1"/>
        <rFont val="Times New Roman"/>
        <family val="1"/>
        <charset val="204"/>
      </rPr>
      <t>/RECONSTRUCTION AND REHABILITATION OF ROADS</t>
    </r>
  </si>
  <si>
    <r>
      <t>ШААРДАГЫ  ЖОЛДОРДУ ЖАНА КӨЧӨЛӨРДҮ РЕКОНСТУКЦИЯЛОО ЖАНА КАЛЫБЫНА КЕЛТИРҮҮ/</t>
    </r>
    <r>
      <rPr>
        <b/>
        <sz val="16"/>
        <color theme="1"/>
        <rFont val="Times New Roman"/>
        <family val="1"/>
        <charset val="204"/>
      </rPr>
      <t>РЕКОНСТРУЦИЯ И РЕАБИЛИТАЦИЯ ГОРОДСКИХ ДОРОГ И УЛИЦ</t>
    </r>
    <r>
      <rPr>
        <sz val="16"/>
        <color theme="1"/>
        <rFont val="Times New Roman"/>
        <family val="1"/>
        <charset val="204"/>
      </rPr>
      <t xml:space="preserve">/ RECONSTRUCTION AND REHABILITATION OF CITY ROADS AND STREETS   </t>
    </r>
  </si>
  <si>
    <t xml:space="preserve">"АТЖКТ" кафедрасынын башчысы / Заведующий кафедрой "АЖДМТ"/ </t>
  </si>
  <si>
    <t>The head of Department "RRBT"  _____________  Kurbanbaev, A.B./Курбанбаев А.Б.</t>
  </si>
  <si>
    <r>
      <t>ПРОГРАММА 3/ PROGRAM 3:  Heat &amp; Gas supply, Ventilation &amp; Green Technologies /Жылуулук жана газ менен камсыздоо, желдетуу жана жашыл технологиялар /</t>
    </r>
    <r>
      <rPr>
        <b/>
        <sz val="18"/>
        <rFont val="Times New Roman"/>
        <family val="1"/>
        <charset val="204"/>
      </rPr>
      <t xml:space="preserve">Теплогазоснабжение, вентиляция и зеленые технологии </t>
    </r>
  </si>
  <si>
    <r>
      <t>КУРУЛУШТАГЫ ЖЫЛУУЛУК ФИЗИКАСЫ/</t>
    </r>
    <r>
      <rPr>
        <b/>
        <sz val="16"/>
        <color theme="1"/>
        <rFont val="Times New Roman"/>
        <family val="1"/>
        <charset val="204"/>
      </rPr>
      <t>СТРОИТЕЛЬНАЯ ТЕПЛОФИЗИКА</t>
    </r>
    <r>
      <rPr>
        <sz val="16"/>
        <color theme="1"/>
        <rFont val="Times New Roman"/>
        <family val="1"/>
        <charset val="204"/>
      </rPr>
      <t>/BUILDING THERMAL PHYSICS</t>
    </r>
  </si>
  <si>
    <r>
      <t>ИМАРАТТАРДЫН ЖЫЛУУЛУГУН КОРГОО ЖАНА МИКРОКЛИМАТЫ /</t>
    </r>
    <r>
      <rPr>
        <b/>
        <sz val="16"/>
        <color theme="1"/>
        <rFont val="Times New Roman"/>
        <family val="1"/>
        <charset val="204"/>
      </rPr>
      <t>ТЕПЛОЗАЩИТА И МИКРОКЛИМАТ ЗДАНИЙ</t>
    </r>
    <r>
      <rPr>
        <sz val="16"/>
        <color theme="1"/>
        <rFont val="Times New Roman"/>
        <family val="1"/>
        <charset val="204"/>
      </rPr>
      <t>/THERMAL PROTECTION AND MICROCLIMATE OF BUILDINGS</t>
    </r>
  </si>
  <si>
    <r>
      <t>ЖЫЛЫТУУ/</t>
    </r>
    <r>
      <rPr>
        <b/>
        <sz val="16"/>
        <color theme="1"/>
        <rFont val="Times New Roman"/>
        <family val="1"/>
        <charset val="204"/>
      </rPr>
      <t>ОТОПЛЕНИЕ</t>
    </r>
    <r>
      <rPr>
        <sz val="16"/>
        <color theme="1"/>
        <rFont val="Times New Roman"/>
        <family val="1"/>
        <charset val="204"/>
      </rPr>
      <t>/SPACE HEATING</t>
    </r>
  </si>
  <si>
    <r>
      <t>ЖЫЛЫТУУ СИСТЕМАЛАРЫН ДОЛБООРЛОО/</t>
    </r>
    <r>
      <rPr>
        <b/>
        <sz val="16"/>
        <color theme="1"/>
        <rFont val="Times New Roman"/>
        <family val="1"/>
        <charset val="204"/>
      </rPr>
      <t>ПРОЕКТИРОВАНИЕ СИСТЕМ ОТОПЛЕНИЯ</t>
    </r>
    <r>
      <rPr>
        <sz val="16"/>
        <color theme="1"/>
        <rFont val="Times New Roman"/>
        <family val="1"/>
        <charset val="204"/>
      </rPr>
      <t>/DESIGN OF HEATING SYSTEMS</t>
    </r>
  </si>
  <si>
    <r>
      <t>ЖЕЛТЕДҮҮ, АБАНЫ ЖАГДАЙЛОО ЖАНА МУЗДАТУУ /</t>
    </r>
    <r>
      <rPr>
        <b/>
        <sz val="16"/>
        <color theme="1"/>
        <rFont val="Times New Roman"/>
        <family val="1"/>
        <charset val="204"/>
      </rPr>
      <t>ВЕНТИЛЯЦИЯ, КОНДИЦИОНИРОВАНИЕ ВОЗДУХА И ОХЛАЖДЕНИЕ</t>
    </r>
    <r>
      <rPr>
        <sz val="16"/>
        <color theme="1"/>
        <rFont val="Times New Roman"/>
        <family val="1"/>
        <charset val="204"/>
      </rPr>
      <t xml:space="preserve">/VENTILATION, AIR CONDITIONING AND COOLING </t>
    </r>
  </si>
  <si>
    <r>
      <t>ЖЕЛТЕДҮҮ ЖАНА АБАНЫ ЖАГДАЙЛОО СИСТЕМАЛАРЫН ДОЛБООРЛОО /</t>
    </r>
    <r>
      <rPr>
        <b/>
        <sz val="16"/>
        <color theme="1"/>
        <rFont val="Times New Roman"/>
        <family val="1"/>
        <charset val="204"/>
      </rPr>
      <t>ПРОЕКТИРОВАНИЕ СИСТЕМ ВЕНТИЛЯЦИИ И КОНДИЦИОНИРОВАНИЯ ВОЗДУХА</t>
    </r>
    <r>
      <rPr>
        <sz val="16"/>
        <color theme="1"/>
        <rFont val="Times New Roman"/>
        <family val="1"/>
        <charset val="204"/>
      </rPr>
      <t xml:space="preserve">/DESIGN OF VENTILATION AND AIR CONDITIONING SYSTEMS </t>
    </r>
  </si>
  <si>
    <r>
      <t>ЖЫЛУУЛУК ЖАРАТУУЧУ ОРНОТМОЛОР/</t>
    </r>
    <r>
      <rPr>
        <b/>
        <sz val="16"/>
        <color theme="1"/>
        <rFont val="Times New Roman"/>
        <family val="1"/>
        <charset val="204"/>
      </rPr>
      <t>ТЕПЛОГЕНЕРИРУЮЩИЕ УСТАНОВКИ</t>
    </r>
    <r>
      <rPr>
        <sz val="16"/>
        <color theme="1"/>
        <rFont val="Times New Roman"/>
        <family val="1"/>
        <charset val="204"/>
      </rPr>
      <t>/HEAT GENERATING INSTALLATIONS</t>
    </r>
  </si>
  <si>
    <r>
      <t>АВТОНОМДУУ ЖЫЛУУЛУК МЕНЕН КАМСЫЗДОО ЖАНА ЖЫЛУУЛУК  ЖАРАТУУЧУ ОРНОТМОЛОР КАМСЫЗДОО/</t>
    </r>
    <r>
      <rPr>
        <b/>
        <sz val="16"/>
        <color theme="1"/>
        <rFont val="Times New Roman"/>
        <family val="1"/>
        <charset val="204"/>
      </rPr>
      <t>ГЕНЕРАТОРЫ ТЕПЛОТЫ И АВТОНОМНОЕ ТЕПЛОСНАБЖЕНИЕ</t>
    </r>
    <r>
      <rPr>
        <sz val="16"/>
        <color theme="1"/>
        <rFont val="Times New Roman"/>
        <family val="1"/>
        <charset val="204"/>
      </rPr>
      <t>/HEAT GENERATORS AND AUTONOMOUS HEAT SUPPLY</t>
    </r>
  </si>
  <si>
    <r>
      <t>ЖЫЛУУЛУК МЕНЕН КАМСЫЗДОО/</t>
    </r>
    <r>
      <rPr>
        <b/>
        <sz val="16"/>
        <color theme="1"/>
        <rFont val="Times New Roman"/>
        <family val="1"/>
        <charset val="204"/>
      </rPr>
      <t>ТЕПЛОСНАБЖЕНИЕ</t>
    </r>
    <r>
      <rPr>
        <sz val="16"/>
        <color theme="1"/>
        <rFont val="Times New Roman"/>
        <family val="1"/>
        <charset val="204"/>
      </rPr>
      <t>/HEAT SUPPLY</t>
    </r>
  </si>
  <si>
    <r>
      <t xml:space="preserve">ЖЫЛУУЛУК МЕНЕН КАМСЫЗДОО СИСТЕМАЛАРЫН ДОЛБООРЛОО/ </t>
    </r>
    <r>
      <rPr>
        <b/>
        <sz val="16"/>
        <color theme="1"/>
        <rFont val="Times New Roman"/>
        <family val="1"/>
        <charset val="204"/>
      </rPr>
      <t>ПРОЕКТИРОВАНИЕ СИСТЕМ ТЕПЛОСНАБЖЕНИЯ</t>
    </r>
    <r>
      <rPr>
        <sz val="16"/>
        <color theme="1"/>
        <rFont val="Times New Roman"/>
        <family val="1"/>
        <charset val="204"/>
      </rPr>
      <t>/DESIGN OF HEAT SUPPLY SYSTEMS</t>
    </r>
  </si>
  <si>
    <r>
      <t>ГАЗ МЕНЕН КАМСЫЗДОО/</t>
    </r>
    <r>
      <rPr>
        <b/>
        <sz val="16"/>
        <color theme="1"/>
        <rFont val="Times New Roman"/>
        <family val="1"/>
        <charset val="204"/>
      </rPr>
      <t>ГАЗОСНАБЖЕНИЕ</t>
    </r>
    <r>
      <rPr>
        <sz val="16"/>
        <color theme="1"/>
        <rFont val="Times New Roman"/>
        <family val="1"/>
        <charset val="204"/>
      </rPr>
      <t>/GAS SUPPLY</t>
    </r>
  </si>
  <si>
    <r>
      <t xml:space="preserve">ГАЗ МЕНЕН КАМСЫЗДОО СИСТЕМАЛАРЫН ДОЛБООРЛОО / </t>
    </r>
    <r>
      <rPr>
        <b/>
        <sz val="16"/>
        <color theme="1"/>
        <rFont val="Times New Roman"/>
        <family val="1"/>
        <charset val="204"/>
      </rPr>
      <t>ПРОЕКТИРОВАНИЕ СИСТЕМ ГАЗОСНАБЖЕНИЯ</t>
    </r>
    <r>
      <rPr>
        <sz val="16"/>
        <color theme="1"/>
        <rFont val="Times New Roman"/>
        <family val="1"/>
        <charset val="204"/>
      </rPr>
      <t xml:space="preserve"> /DESIGN OF GAS SUPPLY SYSTEMS</t>
    </r>
  </si>
  <si>
    <r>
      <t>ЭНЕРГИЯНЫ ҮНӨМДӨӨЧҮ АРХИТЕКТУРА ЖАНА КАЙРА ЖАРАЛУУЧУ ЭНЕРГИЯНЫ ПАЙДАЛАНУУ/</t>
    </r>
    <r>
      <rPr>
        <b/>
        <sz val="16"/>
        <color theme="1"/>
        <rFont val="Times New Roman"/>
        <family val="1"/>
        <charset val="204"/>
      </rPr>
      <t>ЭНЕРГОСБЕРЕГАЮЩАЯ АРХИТЕКТУРА И ИСПОЛЬЗОВАНИЕ ВИЭ</t>
    </r>
    <r>
      <rPr>
        <sz val="16"/>
        <color theme="1"/>
        <rFont val="Times New Roman"/>
        <family val="1"/>
        <charset val="204"/>
      </rPr>
      <t xml:space="preserve">/ENERGY-SAVING ARCHITECTURE AND THE USE OF RENEWABLE ENERGY </t>
    </r>
  </si>
  <si>
    <r>
      <t xml:space="preserve">ЖЫЛУУЛУК, ГАЗ МЕНЕН КАМСЫЗДООНУН ЖАНА ЖЕЛДЕТУУНУН ЖАШЫЛ ДОЛБООРЛОРУ / </t>
    </r>
    <r>
      <rPr>
        <b/>
        <sz val="16"/>
        <color theme="1"/>
        <rFont val="Times New Roman"/>
        <family val="1"/>
        <charset val="204"/>
      </rPr>
      <t>ЗЕЛЕНЫЕ ПРОЕКТЫ ТЕПЛОГАЗОСНАБЖЕНИЯ И ВЕНТИЛЯЦИИ</t>
    </r>
    <r>
      <rPr>
        <sz val="16"/>
        <color theme="1"/>
        <rFont val="Times New Roman"/>
        <family val="1"/>
        <charset val="204"/>
      </rPr>
      <t xml:space="preserve"> / GREEN DESIGN OF HEAT, GAS SUPPLY AND VENTILATION</t>
    </r>
  </si>
  <si>
    <r>
      <t xml:space="preserve">ЖЫЛУУЛУК, ГАЗ МЕНЕН КАМСЫЗДОО ЖАНА ЖЕЛДЕТҮҮ СИСТЕМАЛАРЫН ЖАБДЫГЫ ЖАНА ТУРАЛОО ИШТЕТҮҮ/
</t>
    </r>
    <r>
      <rPr>
        <b/>
        <sz val="16"/>
        <color theme="1"/>
        <rFont val="Times New Roman"/>
        <family val="1"/>
        <charset val="204"/>
      </rPr>
      <t>ОБОРУДОВАНИЕ  СИСТЕМ ТГВ И ИХ НАЛАДКА И ЭКСПЛУАТАЦИЯ</t>
    </r>
    <r>
      <rPr>
        <sz val="16"/>
        <color theme="1"/>
        <rFont val="Times New Roman"/>
        <family val="1"/>
        <charset val="204"/>
      </rPr>
      <t xml:space="preserve"> / EQUIPMENT OF HEAT, GAS SUPPLY AND VENTILATION SYSTEMS, THEIR SETTING AND OPERATION
</t>
    </r>
  </si>
  <si>
    <r>
      <t xml:space="preserve">ЖЫЛУУЛУК, ГАЗ МЕНЕН КАМСЫЗДОО ЖАНА ЖЕЛДЕТҮҮ СИСТЕМАЛАРДЫН СОРДУРГУЧТАРЫ, ВЕНТИЛЯТОРЛОРУ ЖАНА КОМПРЕССОРЛОРУ/
</t>
    </r>
    <r>
      <rPr>
        <b/>
        <sz val="16"/>
        <color theme="1"/>
        <rFont val="Times New Roman"/>
        <family val="1"/>
        <charset val="204"/>
      </rPr>
      <t>НАСОСЫ, ВЕНТИЛЯТОРЫ И КОМПРЕССОРЫ СИСТЕМ ТГВ</t>
    </r>
    <r>
      <rPr>
        <sz val="16"/>
        <color theme="1"/>
        <rFont val="Times New Roman"/>
        <family val="1"/>
        <charset val="204"/>
      </rPr>
      <t xml:space="preserve">/ PUMPS, FANS AND COMPRESSORS FOR HEAT GAS SUPPLY AND VENTILATION SYSTEMS
</t>
    </r>
  </si>
  <si>
    <t xml:space="preserve">"ЖГКЖ" кафедрасынын башчысы / Заведующий кафедрой "ТВ"/ </t>
  </si>
  <si>
    <t>The head of Department "HGSV"  __________ Абдылдаева А.М./Abdyldaeva, A.M.</t>
  </si>
  <si>
    <r>
      <t>ПРОГРАММА 4/ PROGRAM 4:  Urban Water Management /Суу менен камсыздоо жана сууну агызып кетүү /</t>
    </r>
    <r>
      <rPr>
        <b/>
        <sz val="18"/>
        <rFont val="Times New Roman"/>
        <family val="1"/>
        <charset val="204"/>
      </rPr>
      <t>Водоснабжение и водоотведение</t>
    </r>
  </si>
  <si>
    <r>
      <t xml:space="preserve">СУУ ӨТКӨРҮҮЧҮ ТҮТҮК ТАРМАКТАРЫ / </t>
    </r>
    <r>
      <rPr>
        <b/>
        <sz val="16"/>
        <color theme="1"/>
        <rFont val="Times New Roman"/>
        <family val="1"/>
        <charset val="204"/>
      </rPr>
      <t>ВОДОПРОВОДНЫЕ СЕТИ</t>
    </r>
    <r>
      <rPr>
        <sz val="16"/>
        <color theme="1"/>
        <rFont val="Times New Roman"/>
        <family val="1"/>
        <charset val="204"/>
      </rPr>
      <t xml:space="preserve"> / WATER SUPPLY NETWORKS</t>
    </r>
  </si>
  <si>
    <t>ВВ</t>
  </si>
  <si>
    <r>
      <t>СУУ ӨТКӨРҮҮЧҮ ТҮТҮК КУРУЛМАЛАРЫН ИЗИЛДӨӨ ЖАНА ДОЛБООРЛОО /</t>
    </r>
    <r>
      <rPr>
        <b/>
        <sz val="16"/>
        <color theme="1"/>
        <rFont val="Times New Roman"/>
        <family val="1"/>
        <charset val="204"/>
      </rPr>
      <t>ИЗЫСКАНИЕ И ПРОЕКТИРОВАНИЕ ВОДОПРОВОДНЫХ СООРУЖЕНИЙ</t>
    </r>
    <r>
      <rPr>
        <sz val="16"/>
        <color theme="1"/>
        <rFont val="Times New Roman"/>
        <family val="1"/>
        <charset val="204"/>
      </rPr>
      <t xml:space="preserve">  / SURVEY AND DESIGN OF WATER SUPPLY FACILITIES</t>
    </r>
  </si>
  <si>
    <r>
      <t>СУУЛАРДЫ АГЫЗУУ ТАРМАКТАРЫ /</t>
    </r>
    <r>
      <rPr>
        <b/>
        <sz val="16"/>
        <color theme="1"/>
        <rFont val="Times New Roman"/>
        <family val="1"/>
        <charset val="204"/>
      </rPr>
      <t xml:space="preserve"> ВОДООТВОДЯЩИЕ СЕТИ</t>
    </r>
    <r>
      <rPr>
        <sz val="16"/>
        <color theme="1"/>
        <rFont val="Times New Roman"/>
        <family val="1"/>
        <charset val="204"/>
      </rPr>
      <t xml:space="preserve"> / WATER SUPPLY NETWORKS</t>
    </r>
  </si>
  <si>
    <r>
      <t xml:space="preserve">КАЛКТУУ КОНУШТАРДЫН СУУ ЧЫГАРУУ СИСТЕМАЛАРЫ / </t>
    </r>
    <r>
      <rPr>
        <b/>
        <sz val="16"/>
        <color theme="1"/>
        <rFont val="Times New Roman"/>
        <family val="1"/>
        <charset val="204"/>
      </rPr>
      <t>СИСТЕМЫ ВОДООТВЕДЕНИЯ НАСЕЛЕННЫХ ПУНКТОВ</t>
    </r>
    <r>
      <rPr>
        <sz val="16"/>
        <color theme="1"/>
        <rFont val="Times New Roman"/>
        <family val="1"/>
        <charset val="204"/>
      </rPr>
      <t xml:space="preserve"> / WATER DISPOSAL SYSTEMS OF SETTLEMENTS</t>
    </r>
  </si>
  <si>
    <r>
      <t>СУУ АЛУУЧУ КУРУЛУШТАР ЖАНА ГИДРОЛОГИЯЛЫК ГИДРОМЕТРИЯ, ГИДРОТЕХНИКАЛЫК КУРУЛУШТАР /</t>
    </r>
    <r>
      <rPr>
        <b/>
        <sz val="16"/>
        <color theme="1"/>
        <rFont val="Times New Roman"/>
        <family val="1"/>
        <charset val="204"/>
      </rPr>
      <t>ВОДОЗАБОРНЫЕ СООРУЖЕНИЯ И ГИДРОЛОГИЯ ГИДРОМЕТРИЯ, ГИДРОТЕХНИЧЕСКИЕ СООРУЖЕНИЯ</t>
    </r>
    <r>
      <rPr>
        <sz val="16"/>
        <color theme="1"/>
        <rFont val="Times New Roman"/>
        <family val="1"/>
        <charset val="204"/>
      </rPr>
      <t xml:space="preserve"> / WATER INTAKE STRUCTURES AND HYDROLOGY HYDROMETRY, HYDRAULIC STRUCTURES</t>
    </r>
  </si>
  <si>
    <r>
      <t xml:space="preserve">ЖЕР ҮСТҮНДӨГҮ СУУЛАРДЫ АЛУУ ҮЧҮН КУРУЛМАЛАРДЫ ДОЛБООРЛОО / </t>
    </r>
    <r>
      <rPr>
        <b/>
        <sz val="16"/>
        <color theme="1"/>
        <rFont val="Times New Roman"/>
        <family val="1"/>
        <charset val="204"/>
      </rPr>
      <t>ПРОЕКТИРОВАНИЕ СООРУЖЕНИЙ ДЛЯ ЗАБОРА ПОВЕРХНОСТНЫХ ВОД</t>
    </r>
    <r>
      <rPr>
        <sz val="16"/>
        <color theme="1"/>
        <rFont val="Times New Roman"/>
        <family val="1"/>
        <charset val="204"/>
      </rPr>
      <t xml:space="preserve"> / DESIGN OF STRUCTURES FOR SURFACE WATER INTAKE</t>
    </r>
  </si>
  <si>
    <r>
      <t xml:space="preserve">САРКЫНДЫ СУУЛАРДЫ ТАЗАЛОО ЖАНА АГЫЗУУ / </t>
    </r>
    <r>
      <rPr>
        <b/>
        <sz val="16"/>
        <color theme="1"/>
        <rFont val="Times New Roman"/>
        <family val="1"/>
        <charset val="204"/>
      </rPr>
      <t>ВОДООТВЕДЕНИЕ И ОЧИСТКА СТОЧНЫХ ВОД</t>
    </r>
    <r>
      <rPr>
        <sz val="16"/>
        <color theme="1"/>
        <rFont val="Times New Roman"/>
        <family val="1"/>
        <charset val="204"/>
      </rPr>
      <t xml:space="preserve"> / DRAINAGE AND WASTEWATER TREATMENT</t>
    </r>
  </si>
  <si>
    <r>
      <t xml:space="preserve">САРКЫНДЫ СУУЛАРДЫ ЧЫГАРУУ ҮЧҮН СИСТЕМАЛАР ЖАНА ТҮЗҮЛҮШТӨР / </t>
    </r>
    <r>
      <rPr>
        <b/>
        <sz val="16"/>
        <color theme="1"/>
        <rFont val="Times New Roman"/>
        <family val="1"/>
        <charset val="204"/>
      </rPr>
      <t>СИСТЕМЫ И СООРУЖЕНИЯ ОТВЕДЕНИЯ СТОЧНЫХ ВОД</t>
    </r>
    <r>
      <rPr>
        <sz val="16"/>
        <color theme="1"/>
        <rFont val="Times New Roman"/>
        <family val="1"/>
        <charset val="204"/>
      </rPr>
      <t xml:space="preserve"> / SYSTEMS AND FACILITIES FOR WASTEWATER DISPOSAL</t>
    </r>
  </si>
  <si>
    <r>
      <t xml:space="preserve">СУУНУ ТАЗАЛОО / </t>
    </r>
    <r>
      <rPr>
        <b/>
        <sz val="16"/>
        <color theme="1"/>
        <rFont val="Times New Roman"/>
        <family val="1"/>
        <charset val="204"/>
      </rPr>
      <t>ВОДОПОДГОТОВКА</t>
    </r>
    <r>
      <rPr>
        <sz val="16"/>
        <color theme="1"/>
        <rFont val="Times New Roman"/>
        <family val="1"/>
        <charset val="204"/>
      </rPr>
      <t xml:space="preserve"> / WATER TREATMENT</t>
    </r>
  </si>
  <si>
    <r>
      <t xml:space="preserve">ТАБИГЫЙ СУУ ТАЗАЛОО ТЕХНОЛОГИЯСЫ / </t>
    </r>
    <r>
      <rPr>
        <b/>
        <sz val="16"/>
        <color theme="1"/>
        <rFont val="Times New Roman"/>
        <family val="1"/>
        <charset val="204"/>
      </rPr>
      <t>ТЕХНОЛОГИЯ ОЧИСТКИ ПРИРОДНЫХ ВОД</t>
    </r>
    <r>
      <rPr>
        <sz val="16"/>
        <color theme="1"/>
        <rFont val="Times New Roman"/>
        <family val="1"/>
        <charset val="204"/>
      </rPr>
      <t xml:space="preserve"> / NATURAL WATER TREATMENT TECHNOLOGY</t>
    </r>
  </si>
  <si>
    <r>
      <t xml:space="preserve">ӨНӨР ЖАЙЛАРДЫ СУУ МЕНЕН КАМСЫЗДОО ЖАНА САРКЫНДЫ СУУЛАРДЫ АГЫЗУУ НЕГИЗДЕРИ / </t>
    </r>
    <r>
      <rPr>
        <b/>
        <sz val="16"/>
        <color theme="1"/>
        <rFont val="Times New Roman"/>
        <family val="1"/>
        <charset val="204"/>
      </rPr>
      <t>ОСНОВЫ ПРОМЫШЛЕННОГО ВОДОСНАБЖЕНИЯ И ВОДООТВЕДЕНИЯ</t>
    </r>
    <r>
      <rPr>
        <sz val="16"/>
        <color theme="1"/>
        <rFont val="Times New Roman"/>
        <family val="1"/>
        <charset val="204"/>
      </rPr>
      <t xml:space="preserve"> / FUNDAMENTALS OF INDUSTRIAL WATER SUPPLY AND SANITATION</t>
    </r>
  </si>
  <si>
    <r>
      <t xml:space="preserve">СУУНУ КЕРЕКТӨӨ ЖАНА ӨНДҮРҮШТҮК САРКЫНДЫ СУУЛАРДЫ ТАЗАЛОО / </t>
    </r>
    <r>
      <rPr>
        <b/>
        <sz val="16"/>
        <color theme="1"/>
        <rFont val="Times New Roman"/>
        <family val="1"/>
        <charset val="204"/>
      </rPr>
      <t>ВОДОПОТРЕБЛЕНИЕ И ОЧИСТКА ПРОМЫШЛЕННЫХ СТОЧНЫХ ВОД</t>
    </r>
    <r>
      <rPr>
        <sz val="16"/>
        <color theme="1"/>
        <rFont val="Times New Roman"/>
        <family val="1"/>
        <charset val="204"/>
      </rPr>
      <t xml:space="preserve"> / WATER CONSUMPTION AND INDUSTRIAL WASTEWATER TREATMENT</t>
    </r>
  </si>
  <si>
    <r>
      <t xml:space="preserve">СУУ МЕНЕН КАМСЫЗДОО ЖАНА САРКЫНДЫ СУУЛАРДЫ ЧЫГАРУУ СИСТЕМАЛАРЫН РЕКОНСТРУКЦИЯЛОО ЖАНА ЭКСПЛУАТАЦИЯЛОО / </t>
    </r>
    <r>
      <rPr>
        <b/>
        <sz val="16"/>
        <color theme="1"/>
        <rFont val="Times New Roman"/>
        <family val="1"/>
        <charset val="204"/>
      </rPr>
      <t>РЕКОНСТРУКЦИЯ И ЭКСПЛУАТАЦИЯ СИСТЕМ ВОДОСНАБЖЕНИЯ И ВОДООТВЕДЕНИЯ</t>
    </r>
    <r>
      <rPr>
        <sz val="16"/>
        <color theme="1"/>
        <rFont val="Times New Roman"/>
        <family val="1"/>
        <charset val="204"/>
      </rPr>
      <t xml:space="preserve"> / RECONSTRUCTION AND OPERATION OF WATER SUPPLY AND SANITATION SYSTEMS</t>
    </r>
  </si>
  <si>
    <r>
      <t xml:space="preserve">ИМАРАТТАРДЫ ТЕХНИКАЛЫК ЖАКТАН ТЕЙЛӨӨ ЖАНА ИНЖЕНЕРДИК ТУТУМДАРДЫ РЕКОНСТРУКЦИЯЛОО / </t>
    </r>
    <r>
      <rPr>
        <b/>
        <sz val="16"/>
        <color theme="1"/>
        <rFont val="Times New Roman"/>
        <family val="1"/>
        <charset val="204"/>
      </rPr>
      <t>ТЕХНИЧЕСКАЯ ЭКСПЛУАТАЦИЯ ЗДАНИЙ И РЕКОНСТРУКЦИЯ ИНЖЕНЕРНЫХ СИСТЕМ</t>
    </r>
    <r>
      <rPr>
        <sz val="16"/>
        <color theme="1"/>
        <rFont val="Times New Roman"/>
        <family val="1"/>
        <charset val="204"/>
      </rPr>
      <t xml:space="preserve"> / TECHNICAL MAINTENANCE OF BUILDINGS AND RECONSTRUCTION OF ENGINEERING SYSTEMS</t>
    </r>
  </si>
  <si>
    <r>
      <t xml:space="preserve">НАСОСТОР ЖАНА НАСОСТУК СТАНЦИЯЛАР / </t>
    </r>
    <r>
      <rPr>
        <b/>
        <sz val="16"/>
        <color theme="1"/>
        <rFont val="Times New Roman"/>
        <family val="1"/>
        <charset val="204"/>
      </rPr>
      <t>НАСОСЫ И НАСОСНЫЕ СТАНЦИИ</t>
    </r>
    <r>
      <rPr>
        <sz val="16"/>
        <color theme="1"/>
        <rFont val="Times New Roman"/>
        <family val="1"/>
        <charset val="204"/>
      </rPr>
      <t xml:space="preserve"> / PUMPS AND PUMPING STATIONS</t>
    </r>
  </si>
  <si>
    <r>
      <t xml:space="preserve">НАСОСТОР ЖАНА АБА ҮЙЛӨӨЧҮ СТАНЦИЯЛАР / </t>
    </r>
    <r>
      <rPr>
        <b/>
        <sz val="16"/>
        <color theme="1"/>
        <rFont val="Times New Roman"/>
        <family val="1"/>
        <charset val="204"/>
      </rPr>
      <t>НАСОСЫ И ВОЗДУХОДУВНЫЕ СТАНЦИИ</t>
    </r>
    <r>
      <rPr>
        <sz val="16"/>
        <color theme="1"/>
        <rFont val="Times New Roman"/>
        <family val="1"/>
        <charset val="204"/>
      </rPr>
      <t xml:space="preserve"> / PUMPS AND BLOWER STATIONS</t>
    </r>
  </si>
  <si>
    <r>
      <t>"СКСА"кафедрасынын башчысы / Заведующий кафедрой "</t>
    </r>
    <r>
      <rPr>
        <b/>
        <i/>
        <sz val="14"/>
        <rFont val="Times New Roman"/>
        <family val="1"/>
        <charset val="204"/>
      </rPr>
      <t>ВВ</t>
    </r>
    <r>
      <rPr>
        <b/>
        <sz val="14"/>
        <rFont val="Times New Roman"/>
        <family val="1"/>
        <charset val="204"/>
      </rPr>
      <t xml:space="preserve">"/ </t>
    </r>
  </si>
  <si>
    <r>
      <t>The head of Department "</t>
    </r>
    <r>
      <rPr>
        <b/>
        <u/>
        <sz val="14"/>
        <rFont val="Times New Roman"/>
        <family val="1"/>
        <charset val="204"/>
      </rPr>
      <t>Water supply and Sewerage</t>
    </r>
    <r>
      <rPr>
        <b/>
        <sz val="14"/>
        <rFont val="Times New Roman"/>
        <family val="1"/>
        <charset val="204"/>
      </rPr>
      <t xml:space="preserve">"  ____Каримов Т.Х./Karimov, T.H. </t>
    </r>
  </si>
  <si>
    <r>
      <t xml:space="preserve">АТАЙЫН КУРС: МИКРОКЛИМАТТЫ  ЖАГДАЙЛОО / </t>
    </r>
    <r>
      <rPr>
        <b/>
        <sz val="16"/>
        <rFont val="Times New Roman"/>
        <family val="1"/>
        <charset val="204"/>
      </rPr>
      <t>СПЕЦИАЛЬНЫЙ КУРС: КОНДИЦИОНИРОВАНИЕ МИКРОКЛИМАТА</t>
    </r>
    <r>
      <rPr>
        <sz val="16"/>
        <rFont val="Times New Roman"/>
        <family val="1"/>
        <charset val="204"/>
      </rPr>
      <t xml:space="preserve"> / SPECIAL COURSE: MICROCLIMATE CONDITIONING</t>
    </r>
  </si>
  <si>
    <r>
      <t xml:space="preserve">АТАЙЫН КУРС: КАЙРА ЖАРАЛУУЧУ ЭНЕРГИЯ БУЛАКТАРЫНЫН ИНТЕГРАЦИЯЛАНГАН СИСТЕМАЛАРЫ/ </t>
    </r>
    <r>
      <rPr>
        <b/>
        <sz val="16"/>
        <rFont val="Times New Roman"/>
        <family val="1"/>
        <charset val="204"/>
      </rPr>
      <t>СПЕЦИАЛЬНЫЙ КУРС: ИНТЕГРИРОВАННЫЕ СИСТЕМЫ ВОЗОБНОВЛЯЕМЫХ ИСТОЧНИКОВ ЭНЕРГИИ</t>
    </r>
    <r>
      <rPr>
        <sz val="16"/>
        <rFont val="Times New Roman"/>
        <family val="1"/>
        <charset val="204"/>
      </rPr>
      <t xml:space="preserve"> / SPECIAL COURSE: INTEGRATED RENEWABLE ENERGY SYSTEMS</t>
    </r>
  </si>
  <si>
    <r>
      <t xml:space="preserve">СУУ МЕНЕН КАМСЫЗДОО ЖАНА СУУЛАРДЫ АГЫЗУУ ТУТУМДАРЫНЫН ИШЕНИМДҮҮЛҮГҮ / </t>
    </r>
    <r>
      <rPr>
        <b/>
        <sz val="16"/>
        <rFont val="Times New Roman"/>
        <family val="1"/>
        <charset val="204"/>
      </rPr>
      <t>НАДЕЖНОСТЬ СИСТЕМ ВОДОСНАБЖЕНИЯ И ВОДООТВЕДЕНИЯ</t>
    </r>
    <r>
      <rPr>
        <sz val="16"/>
        <rFont val="Times New Roman"/>
        <family val="1"/>
        <charset val="204"/>
      </rPr>
      <t xml:space="preserve"> / RELIABILITY OF WATER SUPPLY AND SANITATION SYSTEMS</t>
    </r>
  </si>
  <si>
    <r>
      <t xml:space="preserve">СУУ МЕНЕН КАМСЫЗДОО ЖАНА БӨЛҮШТҮРҮҮ СИСТЕМАЛАРЫ / </t>
    </r>
    <r>
      <rPr>
        <b/>
        <sz val="16"/>
        <rFont val="Times New Roman"/>
        <family val="1"/>
        <charset val="204"/>
      </rPr>
      <t>СИСТЕМЫ ПОДАЧИ И РАСПРЕДЕЛЕНИЯ ВОДЫ</t>
    </r>
    <r>
      <rPr>
        <sz val="16"/>
        <rFont val="Times New Roman"/>
        <family val="1"/>
        <charset val="204"/>
      </rPr>
      <t xml:space="preserve"> / WATER SUPPLY AND DISTRIBUTION SYSTEMS</t>
    </r>
  </si>
  <si>
    <r>
      <t>АВТОМОБИЛЬ ЖОЛДОРУН ПАЙДАЛАНУУНУН ИЛИМИЙ НЕГИЗДЕРИ/</t>
    </r>
    <r>
      <rPr>
        <b/>
        <sz val="16"/>
        <rFont val="Times New Roman"/>
        <family val="1"/>
        <charset val="204"/>
      </rPr>
      <t>НАУЧНЫЕ ОСНОВЫ ЭКСПЛУАТАЦИИ АВТОМОБИЛЬНЫХ ДОРОГ</t>
    </r>
    <r>
      <rPr>
        <sz val="16"/>
        <rFont val="Times New Roman"/>
        <family val="1"/>
        <charset val="204"/>
      </rPr>
      <t>/SCIENTIFIC BASES OF OPERATION OF ROAD ROADS</t>
    </r>
  </si>
  <si>
    <r>
      <t>АЗЫРКЫ УЧУРДАГЫ АВТОМОБИЛЬ ЖОЛДОРУН КУРУУНУН ЗАМАНБАП ТЕХНОЛОГИЯЛАРЫ/</t>
    </r>
    <r>
      <rPr>
        <b/>
        <sz val="16"/>
        <rFont val="Times New Roman"/>
        <family val="1"/>
        <charset val="204"/>
      </rPr>
      <t>СОВРЕМЕННЫЕ ТЕХНОЛОГИИ СТРОИТЕЛЬСТВА АВТОМОБИЛЬНЫХ ДОРОГ</t>
    </r>
    <r>
      <rPr>
        <sz val="16"/>
        <rFont val="Times New Roman"/>
        <family val="1"/>
        <charset val="204"/>
      </rPr>
      <t>/MODERN TECHNOLOGIES OF CONSTRUCTION OF ROADS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</si>
</sst>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78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b/>
      <sz val="17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8"/>
      <name val="Arial Cyr"/>
      <charset val="204"/>
    </font>
    <font>
      <b/>
      <sz val="20"/>
      <name val="Arial Cyr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4"/>
      <color indexed="12"/>
      <name val="Arial"/>
      <family val="2"/>
      <charset val="204"/>
    </font>
    <font>
      <b/>
      <i/>
      <sz val="7"/>
      <name val="Times New Roman"/>
      <family val="1"/>
      <charset val="204"/>
    </font>
    <font>
      <b/>
      <vertAlign val="superscript"/>
      <sz val="7"/>
      <name val="Times New Roman Cyr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indexed="81"/>
      <name val="Tahoma"/>
      <family val="2"/>
      <charset val="204"/>
    </font>
    <font>
      <b/>
      <i/>
      <sz val="14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darkGrid"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9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41" fillId="0" borderId="0" applyNumberFormat="0" applyFont="0" applyFill="0" applyBorder="0" applyAlignment="0" applyProtection="0">
      <alignment vertical="top"/>
    </xf>
    <xf numFmtId="0" fontId="1" fillId="0" borderId="0"/>
    <xf numFmtId="0" fontId="28" fillId="0" borderId="0" applyNumberFormat="0" applyFont="0" applyFill="0" applyBorder="0" applyAlignment="0" applyProtection="0">
      <alignment vertical="top"/>
    </xf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0" applyNumberFormat="0" applyFont="0" applyFill="0" applyBorder="0" applyAlignment="0" applyProtection="0">
      <alignment vertical="top"/>
    </xf>
    <xf numFmtId="0" fontId="28" fillId="0" borderId="0" applyNumberFormat="0" applyFont="0" applyFill="0" applyBorder="0" applyAlignment="0" applyProtection="0">
      <alignment vertical="top"/>
    </xf>
    <xf numFmtId="0" fontId="72" fillId="0" borderId="0"/>
  </cellStyleXfs>
  <cellXfs count="773">
    <xf numFmtId="0" fontId="0" fillId="0" borderId="0" xfId="0"/>
    <xf numFmtId="0" fontId="10" fillId="24" borderId="0" xfId="0" applyFont="1" applyFill="1"/>
    <xf numFmtId="0" fontId="40" fillId="24" borderId="0" xfId="0" applyFont="1" applyFill="1" applyAlignment="1">
      <alignment wrapText="1"/>
    </xf>
    <xf numFmtId="0" fontId="8" fillId="24" borderId="0" xfId="38" applyFont="1" applyFill="1"/>
    <xf numFmtId="0" fontId="41" fillId="24" borderId="0" xfId="37" applyNumberFormat="1" applyFont="1" applyFill="1" applyBorder="1" applyAlignment="1"/>
    <xf numFmtId="0" fontId="41" fillId="24" borderId="0" xfId="37" applyNumberFormat="1" applyFont="1" applyFill="1" applyBorder="1" applyAlignment="1" applyProtection="1">
      <alignment vertical="top"/>
    </xf>
    <xf numFmtId="0" fontId="7" fillId="24" borderId="0" xfId="39" applyNumberFormat="1" applyFont="1" applyFill="1" applyBorder="1" applyAlignment="1">
      <alignment horizontal="center"/>
    </xf>
    <xf numFmtId="0" fontId="41" fillId="24" borderId="31" xfId="37" applyNumberFormat="1" applyFont="1" applyFill="1" applyBorder="1" applyAlignment="1" applyProtection="1">
      <alignment vertical="top"/>
    </xf>
    <xf numFmtId="0" fontId="41" fillId="24" borderId="0" xfId="37" applyNumberFormat="1" applyFont="1" applyFill="1" applyBorder="1" applyAlignment="1" applyProtection="1">
      <alignment vertical="top" wrapText="1"/>
    </xf>
    <xf numFmtId="0" fontId="42" fillId="24" borderId="0" xfId="37" applyNumberFormat="1" applyFont="1" applyFill="1" applyBorder="1" applyAlignment="1" applyProtection="1"/>
    <xf numFmtId="0" fontId="41" fillId="24" borderId="0" xfId="37" applyNumberFormat="1" applyFill="1" applyAlignment="1"/>
    <xf numFmtId="0" fontId="29" fillId="24" borderId="0" xfId="37" applyNumberFormat="1" applyFont="1" applyFill="1" applyBorder="1" applyAlignment="1"/>
    <xf numFmtId="0" fontId="29" fillId="24" borderId="0" xfId="37" applyNumberFormat="1" applyFont="1" applyFill="1" applyBorder="1" applyAlignment="1">
      <alignment vertical="center"/>
    </xf>
    <xf numFmtId="0" fontId="31" fillId="24" borderId="0" xfId="37" applyNumberFormat="1" applyFont="1" applyFill="1" applyBorder="1" applyAlignment="1">
      <alignment horizontal="center" vertical="center" wrapText="1"/>
    </xf>
    <xf numFmtId="0" fontId="41" fillId="24" borderId="0" xfId="37" applyFill="1" applyAlignment="1">
      <alignment horizontal="center" vertical="center" wrapText="1"/>
    </xf>
    <xf numFmtId="0" fontId="36" fillId="24" borderId="0" xfId="37" applyNumberFormat="1" applyFont="1" applyFill="1" applyBorder="1" applyAlignment="1" applyProtection="1">
      <alignment horizontal="left"/>
    </xf>
    <xf numFmtId="0" fontId="7" fillId="24" borderId="0" xfId="37" applyFont="1" applyFill="1" applyAlignment="1">
      <alignment horizontal="center" vertical="center" wrapText="1"/>
    </xf>
    <xf numFmtId="0" fontId="30" fillId="24" borderId="0" xfId="37" applyNumberFormat="1" applyFont="1" applyFill="1" applyBorder="1" applyAlignment="1"/>
    <xf numFmtId="0" fontId="41" fillId="24" borderId="0" xfId="37" applyFill="1" applyAlignment="1"/>
    <xf numFmtId="0" fontId="7" fillId="24" borderId="30" xfId="37" applyNumberFormat="1" applyFont="1" applyFill="1" applyBorder="1" applyAlignment="1" applyProtection="1">
      <alignment vertical="top"/>
    </xf>
    <xf numFmtId="0" fontId="44" fillId="24" borderId="30" xfId="37" applyNumberFormat="1" applyFont="1" applyFill="1" applyBorder="1" applyAlignment="1" applyProtection="1">
      <alignment horizontal="center"/>
    </xf>
    <xf numFmtId="0" fontId="44" fillId="24" borderId="30" xfId="37" applyNumberFormat="1" applyFont="1" applyFill="1" applyBorder="1" applyAlignment="1" applyProtection="1">
      <alignment vertical="top"/>
    </xf>
    <xf numFmtId="0" fontId="43" fillId="24" borderId="0" xfId="37" applyNumberFormat="1" applyFont="1" applyFill="1" applyBorder="1" applyAlignment="1">
      <alignment horizontal="right"/>
    </xf>
    <xf numFmtId="0" fontId="48" fillId="24" borderId="0" xfId="37" applyNumberFormat="1" applyFont="1" applyFill="1" applyBorder="1" applyAlignment="1" applyProtection="1">
      <alignment horizontal="right" vertical="top"/>
    </xf>
    <xf numFmtId="0" fontId="43" fillId="24" borderId="0" xfId="37" applyNumberFormat="1" applyFont="1" applyFill="1" applyBorder="1" applyAlignment="1" applyProtection="1">
      <alignment horizontal="right"/>
    </xf>
    <xf numFmtId="0" fontId="49" fillId="24" borderId="0" xfId="37" applyNumberFormat="1" applyFont="1" applyFill="1" applyBorder="1" applyAlignment="1" applyProtection="1">
      <alignment horizontal="right" vertical="top"/>
    </xf>
    <xf numFmtId="0" fontId="48" fillId="24" borderId="0" xfId="37" applyNumberFormat="1" applyFont="1" applyFill="1" applyBorder="1" applyAlignment="1" applyProtection="1">
      <alignment horizontal="right"/>
    </xf>
    <xf numFmtId="0" fontId="3" fillId="24" borderId="0" xfId="37" applyNumberFormat="1" applyFont="1" applyFill="1" applyBorder="1" applyAlignment="1" applyProtection="1">
      <alignment vertical="top"/>
    </xf>
    <xf numFmtId="0" fontId="7" fillId="24" borderId="30" xfId="37" applyNumberFormat="1" applyFont="1" applyFill="1" applyBorder="1" applyAlignment="1" applyProtection="1">
      <alignment horizontal="center"/>
    </xf>
    <xf numFmtId="0" fontId="3" fillId="24" borderId="31" xfId="37" applyNumberFormat="1" applyFont="1" applyFill="1" applyBorder="1" applyAlignment="1" applyProtection="1">
      <alignment horizontal="center"/>
    </xf>
    <xf numFmtId="0" fontId="3" fillId="24" borderId="30" xfId="37" applyNumberFormat="1" applyFont="1" applyFill="1" applyBorder="1" applyAlignment="1" applyProtection="1">
      <alignment horizontal="center"/>
    </xf>
    <xf numFmtId="0" fontId="51" fillId="24" borderId="30" xfId="37" applyNumberFormat="1" applyFont="1" applyFill="1" applyBorder="1" applyAlignment="1" applyProtection="1">
      <alignment horizontal="center"/>
    </xf>
    <xf numFmtId="0" fontId="3" fillId="24" borderId="31" xfId="37" applyNumberFormat="1" applyFont="1" applyFill="1" applyBorder="1" applyAlignment="1" applyProtection="1">
      <alignment horizontal="left"/>
    </xf>
    <xf numFmtId="0" fontId="7" fillId="24" borderId="31" xfId="37" applyNumberFormat="1" applyFont="1" applyFill="1" applyBorder="1" applyAlignment="1" applyProtection="1">
      <alignment vertical="top"/>
    </xf>
    <xf numFmtId="0" fontId="41" fillId="24" borderId="31" xfId="37" applyNumberFormat="1" applyFont="1" applyFill="1" applyBorder="1" applyAlignment="1"/>
    <xf numFmtId="0" fontId="41" fillId="24" borderId="31" xfId="37" applyNumberFormat="1" applyFill="1" applyBorder="1" applyAlignment="1"/>
    <xf numFmtId="0" fontId="2" fillId="24" borderId="0" xfId="39" applyNumberFormat="1" applyFont="1" applyFill="1" applyBorder="1" applyAlignment="1"/>
    <xf numFmtId="0" fontId="28" fillId="24" borderId="0" xfId="39" applyNumberFormat="1" applyFill="1" applyBorder="1" applyAlignment="1"/>
    <xf numFmtId="0" fontId="32" fillId="24" borderId="0" xfId="39" applyNumberFormat="1" applyFont="1" applyFill="1" applyBorder="1" applyAlignment="1"/>
    <xf numFmtId="0" fontId="33" fillId="24" borderId="0" xfId="39" applyNumberFormat="1" applyFont="1" applyFill="1" applyBorder="1" applyAlignment="1">
      <alignment horizontal="left" indent="7"/>
    </xf>
    <xf numFmtId="0" fontId="33" fillId="24" borderId="0" xfId="39" applyNumberFormat="1" applyFont="1" applyFill="1" applyBorder="1" applyAlignment="1"/>
    <xf numFmtId="0" fontId="34" fillId="24" borderId="0" xfId="39" applyNumberFormat="1" applyFont="1" applyFill="1" applyBorder="1" applyAlignment="1"/>
    <xf numFmtId="0" fontId="28" fillId="24" borderId="0" xfId="39" applyNumberFormat="1" applyFill="1" applyAlignment="1"/>
    <xf numFmtId="0" fontId="28" fillId="24" borderId="0" xfId="39" applyNumberFormat="1" applyFont="1" applyFill="1" applyBorder="1" applyAlignment="1" applyProtection="1">
      <alignment vertical="top"/>
    </xf>
    <xf numFmtId="0" fontId="6" fillId="24" borderId="0" xfId="39" applyNumberFormat="1" applyFont="1" applyFill="1" applyBorder="1" applyAlignment="1" applyProtection="1">
      <alignment vertical="top"/>
    </xf>
    <xf numFmtId="0" fontId="46" fillId="24" borderId="35" xfId="39" applyNumberFormat="1" applyFont="1" applyFill="1" applyBorder="1" applyAlignment="1">
      <alignment horizontal="center"/>
    </xf>
    <xf numFmtId="0" fontId="36" fillId="24" borderId="15" xfId="39" applyNumberFormat="1" applyFont="1" applyFill="1" applyBorder="1" applyAlignment="1">
      <alignment horizontal="center"/>
    </xf>
    <xf numFmtId="0" fontId="6" fillId="24" borderId="15" xfId="39" applyNumberFormat="1" applyFont="1" applyFill="1" applyBorder="1" applyAlignment="1">
      <alignment horizontal="center"/>
    </xf>
    <xf numFmtId="0" fontId="7" fillId="24" borderId="0" xfId="39" applyNumberFormat="1" applyFont="1" applyFill="1" applyBorder="1" applyAlignment="1">
      <alignment horizontal="center" vertical="center"/>
    </xf>
    <xf numFmtId="0" fontId="3" fillId="24" borderId="0" xfId="39" applyFont="1" applyFill="1" applyAlignment="1"/>
    <xf numFmtId="0" fontId="3" fillId="24" borderId="0" xfId="39" applyNumberFormat="1" applyFont="1" applyFill="1" applyBorder="1" applyAlignment="1" applyProtection="1">
      <alignment vertical="top"/>
    </xf>
    <xf numFmtId="0" fontId="7" fillId="24" borderId="0" xfId="39" applyFont="1" applyFill="1" applyAlignment="1"/>
    <xf numFmtId="0" fontId="5" fillId="24" borderId="15" xfId="39" applyNumberFormat="1" applyFont="1" applyFill="1" applyBorder="1" applyAlignment="1">
      <alignment horizontal="center"/>
    </xf>
    <xf numFmtId="0" fontId="5" fillId="24" borderId="0" xfId="39" applyNumberFormat="1" applyFont="1" applyFill="1" applyBorder="1" applyAlignment="1">
      <alignment horizontal="center"/>
    </xf>
    <xf numFmtId="0" fontId="6" fillId="24" borderId="0" xfId="39" applyFont="1" applyFill="1" applyAlignment="1"/>
    <xf numFmtId="0" fontId="5" fillId="24" borderId="0" xfId="39" applyFont="1" applyFill="1" applyAlignment="1"/>
    <xf numFmtId="0" fontId="5" fillId="24" borderId="0" xfId="39" applyFont="1" applyFill="1" applyBorder="1" applyAlignment="1"/>
    <xf numFmtId="0" fontId="6" fillId="24" borderId="0" xfId="39" applyNumberFormat="1" applyFont="1" applyFill="1" applyBorder="1" applyAlignment="1">
      <alignment horizontal="center"/>
    </xf>
    <xf numFmtId="0" fontId="49" fillId="24" borderId="0" xfId="39" applyNumberFormat="1" applyFont="1" applyFill="1" applyBorder="1" applyAlignment="1" applyProtection="1">
      <alignment vertical="top"/>
    </xf>
    <xf numFmtId="0" fontId="49" fillId="24" borderId="20" xfId="39" applyNumberFormat="1" applyFont="1" applyFill="1" applyBorder="1" applyAlignment="1">
      <alignment horizontal="center"/>
    </xf>
    <xf numFmtId="0" fontId="49" fillId="24" borderId="0" xfId="39" applyNumberFormat="1" applyFont="1" applyFill="1" applyBorder="1" applyAlignment="1">
      <alignment vertical="center" wrapText="1"/>
    </xf>
    <xf numFmtId="0" fontId="49" fillId="24" borderId="0" xfId="39" applyFont="1" applyFill="1" applyAlignment="1"/>
    <xf numFmtId="0" fontId="49" fillId="24" borderId="0" xfId="39" applyFont="1" applyFill="1" applyBorder="1" applyAlignment="1"/>
    <xf numFmtId="0" fontId="49" fillId="24" borderId="0" xfId="39" applyNumberFormat="1" applyFont="1" applyFill="1" applyAlignment="1">
      <alignment horizontal="left" vertical="center"/>
    </xf>
    <xf numFmtId="0" fontId="43" fillId="24" borderId="0" xfId="39" applyNumberFormat="1" applyFont="1" applyFill="1" applyBorder="1" applyAlignment="1"/>
    <xf numFmtId="0" fontId="43" fillId="24" borderId="0" xfId="39" applyNumberFormat="1" applyFont="1" applyFill="1" applyBorder="1" applyAlignment="1">
      <alignment horizontal="center"/>
    </xf>
    <xf numFmtId="0" fontId="49" fillId="24" borderId="0" xfId="39" applyNumberFormat="1" applyFont="1" applyFill="1" applyBorder="1" applyAlignment="1">
      <alignment horizontal="center"/>
    </xf>
    <xf numFmtId="0" fontId="49" fillId="24" borderId="0" xfId="39" applyNumberFormat="1" applyFont="1" applyFill="1" applyBorder="1" applyAlignment="1">
      <alignment horizontal="left"/>
    </xf>
    <xf numFmtId="0" fontId="49" fillId="24" borderId="0" xfId="39" applyNumberFormat="1" applyFont="1" applyFill="1" applyBorder="1" applyAlignment="1">
      <alignment horizontal="left" vertical="center"/>
    </xf>
    <xf numFmtId="0" fontId="49" fillId="24" borderId="0" xfId="39" applyNumberFormat="1" applyFont="1" applyFill="1" applyAlignment="1"/>
    <xf numFmtId="0" fontId="49" fillId="24" borderId="20" xfId="39" applyNumberFormat="1" applyFont="1" applyFill="1" applyBorder="1" applyAlignment="1"/>
    <xf numFmtId="0" fontId="49" fillId="24" borderId="0" xfId="0" applyFont="1" applyFill="1" applyBorder="1" applyAlignment="1">
      <alignment horizontal="center"/>
    </xf>
    <xf numFmtId="0" fontId="49" fillId="24" borderId="0" xfId="39" applyNumberFormat="1" applyFont="1" applyFill="1" applyAlignment="1">
      <alignment vertical="center"/>
    </xf>
    <xf numFmtId="0" fontId="49" fillId="24" borderId="50" xfId="39" applyNumberFormat="1" applyFont="1" applyFill="1" applyBorder="1" applyAlignment="1">
      <alignment horizontal="left" vertical="center"/>
    </xf>
    <xf numFmtId="0" fontId="5" fillId="24" borderId="0" xfId="0" applyFont="1" applyFill="1" applyBorder="1"/>
    <xf numFmtId="0" fontId="5" fillId="24" borderId="0" xfId="0" applyFont="1" applyFill="1" applyBorder="1" applyAlignment="1">
      <alignment horizontal="center"/>
    </xf>
    <xf numFmtId="0" fontId="5" fillId="24" borderId="0" xfId="0" applyFont="1" applyFill="1" applyBorder="1" applyAlignment="1">
      <alignment horizontal="center" vertical="center"/>
    </xf>
    <xf numFmtId="0" fontId="5" fillId="24" borderId="0" xfId="39" applyNumberFormat="1" applyFont="1" applyFill="1" applyBorder="1" applyAlignment="1" applyProtection="1">
      <alignment vertical="top"/>
    </xf>
    <xf numFmtId="0" fontId="6" fillId="24" borderId="0" xfId="39" applyNumberFormat="1" applyFont="1" applyFill="1" applyAlignment="1"/>
    <xf numFmtId="0" fontId="5" fillId="24" borderId="0" xfId="39" applyNumberFormat="1" applyFont="1" applyFill="1" applyAlignment="1">
      <alignment horizontal="center" vertical="center"/>
    </xf>
    <xf numFmtId="0" fontId="5" fillId="24" borderId="0" xfId="39" applyNumberFormat="1" applyFont="1" applyFill="1" applyAlignment="1">
      <alignment horizontal="left" vertical="center"/>
    </xf>
    <xf numFmtId="0" fontId="5" fillId="24" borderId="0" xfId="0" quotePrefix="1" applyFont="1" applyFill="1" applyBorder="1" applyAlignment="1">
      <alignment horizontal="center" vertical="center"/>
    </xf>
    <xf numFmtId="0" fontId="6" fillId="24" borderId="0" xfId="0" applyFont="1" applyFill="1"/>
    <xf numFmtId="0" fontId="10" fillId="24" borderId="0" xfId="0" applyFont="1" applyFill="1" applyBorder="1"/>
    <xf numFmtId="0" fontId="40" fillId="24" borderId="0" xfId="38" applyFont="1" applyFill="1"/>
    <xf numFmtId="0" fontId="53" fillId="24" borderId="0" xfId="0" applyFont="1" applyFill="1"/>
    <xf numFmtId="0" fontId="55" fillId="24" borderId="0" xfId="0" applyFont="1" applyFill="1"/>
    <xf numFmtId="0" fontId="6" fillId="24" borderId="0" xfId="0" applyFont="1" applyFill="1" applyBorder="1"/>
    <xf numFmtId="0" fontId="55" fillId="24" borderId="0" xfId="0" applyFont="1" applyFill="1" applyAlignment="1">
      <alignment horizontal="right"/>
    </xf>
    <xf numFmtId="0" fontId="43" fillId="24" borderId="0" xfId="37" applyNumberFormat="1" applyFont="1" applyFill="1" applyBorder="1" applyAlignment="1" applyProtection="1">
      <alignment horizontal="right"/>
    </xf>
    <xf numFmtId="0" fontId="10" fillId="24" borderId="0" xfId="0" quotePrefix="1" applyFont="1" applyFill="1" applyBorder="1" applyAlignment="1">
      <alignment horizontal="left"/>
    </xf>
    <xf numFmtId="0" fontId="40" fillId="24" borderId="0" xfId="0" quotePrefix="1" applyFont="1" applyFill="1" applyBorder="1"/>
    <xf numFmtId="0" fontId="10" fillId="24" borderId="20" xfId="0" applyFont="1" applyFill="1" applyBorder="1" applyAlignment="1">
      <alignment horizontal="center" vertical="center" wrapText="1"/>
    </xf>
    <xf numFmtId="0" fontId="40" fillId="24" borderId="20" xfId="0" applyFont="1" applyFill="1" applyBorder="1" applyAlignment="1">
      <alignment horizontal="center" vertical="center"/>
    </xf>
    <xf numFmtId="0" fontId="53" fillId="24" borderId="0" xfId="0" applyFont="1" applyFill="1" applyBorder="1"/>
    <xf numFmtId="0" fontId="10" fillId="24" borderId="0" xfId="38" applyFont="1" applyFill="1" applyBorder="1"/>
    <xf numFmtId="0" fontId="40" fillId="24" borderId="0" xfId="0" applyFont="1" applyFill="1" applyBorder="1" applyAlignment="1"/>
    <xf numFmtId="0" fontId="10" fillId="24" borderId="0" xfId="0" applyFont="1" applyFill="1" applyBorder="1" applyAlignment="1"/>
    <xf numFmtId="0" fontId="53" fillId="24" borderId="0" xfId="39" applyNumberFormat="1" applyFont="1" applyFill="1" applyBorder="1" applyAlignment="1">
      <alignment horizontal="left"/>
    </xf>
    <xf numFmtId="0" fontId="58" fillId="24" borderId="0" xfId="0" applyFont="1" applyFill="1" applyBorder="1"/>
    <xf numFmtId="0" fontId="10" fillId="24" borderId="0" xfId="38" applyFont="1" applyFill="1"/>
    <xf numFmtId="0" fontId="9" fillId="24" borderId="0" xfId="38" applyFont="1" applyFill="1"/>
    <xf numFmtId="0" fontId="9" fillId="24" borderId="0" xfId="38" applyFont="1" applyFill="1" applyBorder="1"/>
    <xf numFmtId="0" fontId="10" fillId="24" borderId="0" xfId="0" applyFont="1" applyFill="1" applyBorder="1" applyAlignment="1">
      <alignment horizontal="left"/>
    </xf>
    <xf numFmtId="0" fontId="10" fillId="24" borderId="0" xfId="38" applyFont="1" applyFill="1" applyBorder="1" applyAlignment="1"/>
    <xf numFmtId="0" fontId="3" fillId="24" borderId="30" xfId="37" applyNumberFormat="1" applyFont="1" applyFill="1" applyBorder="1" applyAlignment="1" applyProtection="1">
      <alignment vertical="top"/>
    </xf>
    <xf numFmtId="0" fontId="41" fillId="24" borderId="30" xfId="37" applyNumberFormat="1" applyFont="1" applyFill="1" applyBorder="1" applyAlignment="1" applyProtection="1">
      <alignment vertical="top"/>
    </xf>
    <xf numFmtId="0" fontId="6" fillId="24" borderId="15" xfId="39" applyNumberFormat="1" applyFont="1" applyFill="1" applyBorder="1" applyAlignment="1">
      <alignment horizontal="center" vertical="center"/>
    </xf>
    <xf numFmtId="0" fontId="40" fillId="24" borderId="25" xfId="0" applyFont="1" applyFill="1" applyBorder="1" applyAlignment="1">
      <alignment horizontal="center" vertical="center"/>
    </xf>
    <xf numFmtId="0" fontId="9" fillId="24" borderId="21" xfId="0" applyNumberFormat="1" applyFont="1" applyFill="1" applyBorder="1" applyAlignment="1">
      <alignment horizontal="center" vertical="center"/>
    </xf>
    <xf numFmtId="0" fontId="9" fillId="24" borderId="27" xfId="0" quotePrefix="1" applyNumberFormat="1" applyFont="1" applyFill="1" applyBorder="1" applyAlignment="1">
      <alignment horizontal="center" vertical="center"/>
    </xf>
    <xf numFmtId="0" fontId="9" fillId="24" borderId="20" xfId="0" applyFont="1" applyFill="1" applyBorder="1" applyAlignment="1">
      <alignment horizontal="center" vertical="center"/>
    </xf>
    <xf numFmtId="16" fontId="9" fillId="24" borderId="20" xfId="0" applyNumberFormat="1" applyFont="1" applyFill="1" applyBorder="1" applyAlignment="1">
      <alignment horizontal="left"/>
    </xf>
    <xf numFmtId="0" fontId="59" fillId="24" borderId="47" xfId="0" applyFont="1" applyFill="1" applyBorder="1" applyAlignment="1">
      <alignment horizontal="center" vertical="center" textRotation="90" wrapText="1"/>
    </xf>
    <xf numFmtId="0" fontId="8" fillId="24" borderId="47" xfId="0" applyFont="1" applyFill="1" applyBorder="1" applyAlignment="1">
      <alignment horizontal="center" vertical="center" textRotation="90" wrapText="1"/>
    </xf>
    <xf numFmtId="0" fontId="8" fillId="24" borderId="41" xfId="0" applyFont="1" applyFill="1" applyBorder="1" applyAlignment="1">
      <alignment horizontal="center" vertical="center" wrapText="1"/>
    </xf>
    <xf numFmtId="0" fontId="9" fillId="24" borderId="39" xfId="0" applyFont="1" applyFill="1" applyBorder="1" applyAlignment="1">
      <alignment horizontal="left"/>
    </xf>
    <xf numFmtId="0" fontId="38" fillId="25" borderId="15" xfId="39" applyNumberFormat="1" applyFont="1" applyFill="1" applyBorder="1" applyAlignment="1">
      <alignment horizontal="center"/>
    </xf>
    <xf numFmtId="0" fontId="40" fillId="24" borderId="0" xfId="0" applyFont="1" applyFill="1"/>
    <xf numFmtId="0" fontId="40" fillId="24" borderId="0" xfId="0" applyFont="1" applyFill="1" applyBorder="1"/>
    <xf numFmtId="0" fontId="47" fillId="24" borderId="15" xfId="0" applyFont="1" applyFill="1" applyBorder="1" applyAlignment="1">
      <alignment horizontal="center" vertical="center"/>
    </xf>
    <xf numFmtId="0" fontId="39" fillId="24" borderId="15" xfId="39" applyNumberFormat="1" applyFont="1" applyFill="1" applyBorder="1" applyAlignment="1">
      <alignment horizontal="center"/>
    </xf>
    <xf numFmtId="0" fontId="46" fillId="24" borderId="15" xfId="39" applyNumberFormat="1" applyFont="1" applyFill="1" applyBorder="1" applyAlignment="1">
      <alignment horizontal="center"/>
    </xf>
    <xf numFmtId="0" fontId="38" fillId="24" borderId="15" xfId="39" applyNumberFormat="1" applyFont="1" applyFill="1" applyBorder="1" applyAlignment="1">
      <alignment horizontal="center"/>
    </xf>
    <xf numFmtId="0" fontId="38" fillId="24" borderId="19" xfId="39" applyNumberFormat="1" applyFont="1" applyFill="1" applyBorder="1" applyAlignment="1">
      <alignment horizontal="center"/>
    </xf>
    <xf numFmtId="0" fontId="39" fillId="24" borderId="15" xfId="39" applyNumberFormat="1" applyFont="1" applyFill="1" applyBorder="1" applyAlignment="1">
      <alignment horizontal="center" vertical="center"/>
    </xf>
    <xf numFmtId="0" fontId="6" fillId="24" borderId="15" xfId="39" applyFont="1" applyFill="1" applyBorder="1" applyAlignment="1"/>
    <xf numFmtId="0" fontId="6" fillId="24" borderId="15" xfId="39" applyFont="1" applyFill="1" applyBorder="1" applyAlignment="1">
      <alignment horizontal="center"/>
    </xf>
    <xf numFmtId="0" fontId="38" fillId="24" borderId="15" xfId="39" quotePrefix="1" applyNumberFormat="1" applyFont="1" applyFill="1" applyBorder="1" applyAlignment="1">
      <alignment horizontal="center"/>
    </xf>
    <xf numFmtId="0" fontId="9" fillId="24" borderId="15" xfId="0" applyFont="1" applyFill="1" applyBorder="1" applyAlignment="1">
      <alignment horizontal="center" vertical="center"/>
    </xf>
    <xf numFmtId="0" fontId="9" fillId="24" borderId="42" xfId="0" quotePrefix="1" applyNumberFormat="1" applyFont="1" applyFill="1" applyBorder="1" applyAlignment="1">
      <alignment horizontal="center" vertical="center"/>
    </xf>
    <xf numFmtId="0" fontId="9" fillId="24" borderId="27" xfId="0" applyNumberFormat="1" applyFont="1" applyFill="1" applyBorder="1" applyAlignment="1">
      <alignment horizontal="center" vertical="center"/>
    </xf>
    <xf numFmtId="0" fontId="9" fillId="24" borderId="42" xfId="0" applyNumberFormat="1" applyFont="1" applyFill="1" applyBorder="1" applyAlignment="1">
      <alignment horizontal="center" vertical="center"/>
    </xf>
    <xf numFmtId="0" fontId="9" fillId="24" borderId="32" xfId="0" applyNumberFormat="1" applyFont="1" applyFill="1" applyBorder="1" applyAlignment="1">
      <alignment horizontal="center" vertical="center"/>
    </xf>
    <xf numFmtId="0" fontId="9" fillId="24" borderId="28" xfId="0" quotePrefix="1" applyFont="1" applyFill="1" applyBorder="1" applyAlignment="1">
      <alignment horizontal="center" vertical="center"/>
    </xf>
    <xf numFmtId="16" fontId="8" fillId="24" borderId="29" xfId="0" applyNumberFormat="1" applyFont="1" applyFill="1" applyBorder="1" applyAlignment="1">
      <alignment horizontal="left" vertical="center"/>
    </xf>
    <xf numFmtId="0" fontId="9" fillId="24" borderId="15" xfId="0" applyNumberFormat="1" applyFont="1" applyFill="1" applyBorder="1" applyAlignment="1">
      <alignment horizontal="center" vertical="center"/>
    </xf>
    <xf numFmtId="0" fontId="9" fillId="24" borderId="19" xfId="0" quotePrefix="1" applyNumberFormat="1" applyFont="1" applyFill="1" applyBorder="1" applyAlignment="1">
      <alignment horizontal="center" vertical="center"/>
    </xf>
    <xf numFmtId="0" fontId="9" fillId="24" borderId="33" xfId="0" applyNumberFormat="1" applyFont="1" applyFill="1" applyBorder="1" applyAlignment="1">
      <alignment horizontal="center" vertical="center"/>
    </xf>
    <xf numFmtId="0" fontId="9" fillId="24" borderId="30" xfId="0" applyNumberFormat="1" applyFont="1" applyFill="1" applyBorder="1" applyAlignment="1">
      <alignment horizontal="center" vertical="center"/>
    </xf>
    <xf numFmtId="0" fontId="9" fillId="24" borderId="37" xfId="0" applyNumberFormat="1" applyFont="1" applyFill="1" applyBorder="1" applyAlignment="1">
      <alignment horizontal="center" vertical="center"/>
    </xf>
    <xf numFmtId="0" fontId="9" fillId="24" borderId="19" xfId="0" applyNumberFormat="1" applyFont="1" applyFill="1" applyBorder="1" applyAlignment="1">
      <alignment horizontal="center" vertical="center"/>
    </xf>
    <xf numFmtId="16" fontId="9" fillId="24" borderId="28" xfId="0" quotePrefix="1" applyNumberFormat="1" applyFont="1" applyFill="1" applyBorder="1" applyAlignment="1">
      <alignment horizontal="center" vertical="center"/>
    </xf>
    <xf numFmtId="0" fontId="9" fillId="24" borderId="16" xfId="0" applyFont="1" applyFill="1" applyBorder="1" applyAlignment="1">
      <alignment horizontal="center" vertical="center"/>
    </xf>
    <xf numFmtId="0" fontId="9" fillId="24" borderId="31" xfId="0" applyFont="1" applyFill="1" applyBorder="1" applyAlignment="1">
      <alignment horizontal="center" vertical="center"/>
    </xf>
    <xf numFmtId="0" fontId="9" fillId="24" borderId="18" xfId="0" applyNumberFormat="1" applyFont="1" applyFill="1" applyBorder="1" applyAlignment="1">
      <alignment horizontal="center" vertical="center"/>
    </xf>
    <xf numFmtId="0" fontId="9" fillId="24" borderId="39" xfId="0" quotePrefix="1" applyFont="1" applyFill="1" applyBorder="1" applyAlignment="1">
      <alignment horizontal="center" vertical="center"/>
    </xf>
    <xf numFmtId="0" fontId="9" fillId="24" borderId="16" xfId="0" quotePrefix="1" applyFont="1" applyFill="1" applyBorder="1" applyAlignment="1">
      <alignment horizontal="center" vertical="center"/>
    </xf>
    <xf numFmtId="0" fontId="9" fillId="24" borderId="39" xfId="0" applyNumberFormat="1" applyFont="1" applyFill="1" applyBorder="1" applyAlignment="1">
      <alignment horizontal="center" vertical="center"/>
    </xf>
    <xf numFmtId="0" fontId="8" fillId="24" borderId="16" xfId="0" applyFont="1" applyFill="1" applyBorder="1" applyAlignment="1">
      <alignment horizontal="center"/>
    </xf>
    <xf numFmtId="0" fontId="9" fillId="24" borderId="61" xfId="0" quotePrefix="1" applyFont="1" applyFill="1" applyBorder="1" applyAlignment="1">
      <alignment horizontal="center" vertical="center"/>
    </xf>
    <xf numFmtId="0" fontId="9" fillId="24" borderId="67" xfId="0" applyNumberFormat="1" applyFont="1" applyFill="1" applyBorder="1" applyAlignment="1">
      <alignment horizontal="center" vertical="center"/>
    </xf>
    <xf numFmtId="0" fontId="9" fillId="24" borderId="35" xfId="0" applyNumberFormat="1" applyFont="1" applyFill="1" applyBorder="1" applyAlignment="1">
      <alignment horizontal="center" vertical="center"/>
    </xf>
    <xf numFmtId="0" fontId="9" fillId="24" borderId="44" xfId="0" quotePrefix="1" applyNumberFormat="1" applyFont="1" applyFill="1" applyBorder="1" applyAlignment="1">
      <alignment horizontal="center" vertical="center"/>
    </xf>
    <xf numFmtId="0" fontId="9" fillId="24" borderId="67" xfId="0" quotePrefix="1" applyNumberFormat="1" applyFont="1" applyFill="1" applyBorder="1" applyAlignment="1">
      <alignment horizontal="center" vertical="center"/>
    </xf>
    <xf numFmtId="0" fontId="9" fillId="24" borderId="44" xfId="0" applyNumberFormat="1" applyFont="1" applyFill="1" applyBorder="1" applyAlignment="1">
      <alignment horizontal="center" vertical="center"/>
    </xf>
    <xf numFmtId="0" fontId="9" fillId="24" borderId="45" xfId="0" applyNumberFormat="1" applyFont="1" applyFill="1" applyBorder="1" applyAlignment="1">
      <alignment horizontal="center" vertical="center"/>
    </xf>
    <xf numFmtId="0" fontId="8" fillId="24" borderId="20" xfId="0" applyFont="1" applyFill="1" applyBorder="1" applyAlignment="1">
      <alignment horizontal="center"/>
    </xf>
    <xf numFmtId="0" fontId="9" fillId="24" borderId="20" xfId="0" quotePrefix="1" applyFont="1" applyFill="1" applyBorder="1" applyAlignment="1">
      <alignment horizontal="center" vertical="center"/>
    </xf>
    <xf numFmtId="0" fontId="9" fillId="24" borderId="41" xfId="0" quotePrefix="1" applyFont="1" applyFill="1" applyBorder="1" applyAlignment="1">
      <alignment horizontal="center" vertical="center"/>
    </xf>
    <xf numFmtId="0" fontId="8" fillId="24" borderId="0" xfId="0" applyFont="1" applyFill="1" applyBorder="1"/>
    <xf numFmtId="0" fontId="8" fillId="24" borderId="0" xfId="0" applyFont="1" applyFill="1"/>
    <xf numFmtId="16" fontId="8" fillId="24" borderId="29" xfId="0" applyNumberFormat="1" applyFont="1" applyFill="1" applyBorder="1" applyAlignment="1">
      <alignment horizontal="center" vertical="center"/>
    </xf>
    <xf numFmtId="16" fontId="9" fillId="24" borderId="20" xfId="0" applyNumberFormat="1" applyFont="1" applyFill="1" applyBorder="1" applyAlignment="1">
      <alignment horizontal="left" wrapText="1"/>
    </xf>
    <xf numFmtId="0" fontId="9" fillId="24" borderId="20" xfId="0" applyFont="1" applyFill="1" applyBorder="1" applyAlignment="1">
      <alignment horizontal="center" vertical="center" wrapText="1"/>
    </xf>
    <xf numFmtId="0" fontId="8" fillId="24" borderId="41" xfId="0" quotePrefix="1" applyFont="1" applyFill="1" applyBorder="1" applyAlignment="1">
      <alignment horizontal="center" vertical="center" wrapText="1"/>
    </xf>
    <xf numFmtId="0" fontId="8" fillId="24" borderId="20" xfId="0" applyFont="1" applyFill="1" applyBorder="1" applyAlignment="1">
      <alignment horizontal="center" vertical="center" wrapText="1"/>
    </xf>
    <xf numFmtId="0" fontId="9" fillId="24" borderId="20" xfId="0" quotePrefix="1" applyFont="1" applyFill="1" applyBorder="1" applyAlignment="1">
      <alignment horizontal="center" vertical="center" wrapText="1"/>
    </xf>
    <xf numFmtId="0" fontId="8" fillId="24" borderId="16" xfId="0" applyFont="1" applyFill="1" applyBorder="1" applyAlignment="1">
      <alignment horizontal="center" vertical="center" wrapText="1"/>
    </xf>
    <xf numFmtId="0" fontId="9" fillId="24" borderId="16" xfId="0" applyFont="1" applyFill="1" applyBorder="1" applyAlignment="1">
      <alignment horizontal="center" vertical="center" wrapText="1"/>
    </xf>
    <xf numFmtId="0" fontId="9" fillId="24" borderId="18" xfId="0" applyNumberFormat="1" applyFont="1" applyFill="1" applyBorder="1" applyAlignment="1">
      <alignment horizontal="center" vertical="center" wrapText="1"/>
    </xf>
    <xf numFmtId="0" fontId="9" fillId="24" borderId="15" xfId="0" applyNumberFormat="1" applyFont="1" applyFill="1" applyBorder="1" applyAlignment="1">
      <alignment horizontal="center" vertical="center" wrapText="1"/>
    </xf>
    <xf numFmtId="0" fontId="9" fillId="24" borderId="19" xfId="0" quotePrefix="1" applyNumberFormat="1" applyFont="1" applyFill="1" applyBorder="1" applyAlignment="1">
      <alignment horizontal="center" vertical="center" wrapText="1"/>
    </xf>
    <xf numFmtId="0" fontId="9" fillId="24" borderId="19" xfId="0" applyNumberFormat="1" applyFont="1" applyFill="1" applyBorder="1" applyAlignment="1">
      <alignment horizontal="center" vertical="center" wrapText="1"/>
    </xf>
    <xf numFmtId="0" fontId="9" fillId="24" borderId="15" xfId="0" quotePrefix="1" applyNumberFormat="1" applyFont="1" applyFill="1" applyBorder="1" applyAlignment="1">
      <alignment horizontal="center" vertical="center" wrapText="1"/>
    </xf>
    <xf numFmtId="0" fontId="9" fillId="24" borderId="37" xfId="0" quotePrefix="1" applyNumberFormat="1" applyFont="1" applyFill="1" applyBorder="1" applyAlignment="1">
      <alignment horizontal="center" vertical="center" wrapText="1"/>
    </xf>
    <xf numFmtId="0" fontId="8" fillId="24" borderId="48" xfId="0" applyFont="1" applyFill="1" applyBorder="1" applyAlignment="1">
      <alignment horizontal="center" vertical="center" textRotation="90" wrapText="1"/>
    </xf>
    <xf numFmtId="16" fontId="9" fillId="24" borderId="16" xfId="0" quotePrefix="1" applyNumberFormat="1" applyFont="1" applyFill="1" applyBorder="1" applyAlignment="1">
      <alignment horizontal="center" vertical="center"/>
    </xf>
    <xf numFmtId="0" fontId="9" fillId="24" borderId="16" xfId="0" applyNumberFormat="1" applyFont="1" applyFill="1" applyBorder="1" applyAlignment="1">
      <alignment horizontal="center" vertical="center"/>
    </xf>
    <xf numFmtId="0" fontId="9" fillId="24" borderId="32" xfId="0" quotePrefix="1" applyFont="1" applyFill="1" applyBorder="1" applyAlignment="1">
      <alignment horizontal="center" vertical="center" wrapText="1"/>
    </xf>
    <xf numFmtId="0" fontId="9" fillId="24" borderId="21" xfId="0" quotePrefix="1" applyFont="1" applyFill="1" applyBorder="1" applyAlignment="1">
      <alignment horizontal="center" vertical="center" wrapText="1"/>
    </xf>
    <xf numFmtId="0" fontId="9" fillId="24" borderId="22" xfId="0" applyFont="1" applyFill="1" applyBorder="1" applyAlignment="1">
      <alignment horizontal="center" vertical="center" wrapText="1"/>
    </xf>
    <xf numFmtId="0" fontId="9" fillId="24" borderId="32" xfId="0" applyFont="1" applyFill="1" applyBorder="1" applyAlignment="1">
      <alignment horizontal="center" vertical="center" wrapText="1"/>
    </xf>
    <xf numFmtId="0" fontId="9" fillId="24" borderId="22" xfId="0" quotePrefix="1" applyFont="1" applyFill="1" applyBorder="1" applyAlignment="1">
      <alignment horizontal="center" vertical="center" wrapText="1"/>
    </xf>
    <xf numFmtId="0" fontId="9" fillId="24" borderId="21" xfId="0" applyFont="1" applyFill="1" applyBorder="1" applyAlignment="1">
      <alignment horizontal="center" vertical="center" wrapText="1"/>
    </xf>
    <xf numFmtId="16" fontId="9" fillId="24" borderId="20" xfId="0" applyNumberFormat="1" applyFont="1" applyFill="1" applyBorder="1" applyAlignment="1"/>
    <xf numFmtId="0" fontId="9" fillId="24" borderId="0" xfId="0" applyFont="1" applyFill="1" applyBorder="1"/>
    <xf numFmtId="0" fontId="9" fillId="24" borderId="28" xfId="0" applyFont="1" applyFill="1" applyBorder="1" applyAlignment="1">
      <alignment horizontal="center" vertical="center"/>
    </xf>
    <xf numFmtId="0" fontId="9" fillId="24" borderId="33" xfId="0" applyFont="1" applyFill="1" applyBorder="1" applyAlignment="1">
      <alignment horizontal="center" vertical="center"/>
    </xf>
    <xf numFmtId="16" fontId="8" fillId="24" borderId="16" xfId="0" applyNumberFormat="1" applyFont="1" applyFill="1" applyBorder="1" applyAlignment="1">
      <alignment horizontal="left"/>
    </xf>
    <xf numFmtId="0" fontId="9" fillId="24" borderId="39" xfId="0" applyFont="1" applyFill="1" applyBorder="1" applyAlignment="1">
      <alignment horizontal="center" vertical="center"/>
    </xf>
    <xf numFmtId="0" fontId="9" fillId="24" borderId="36" xfId="0" applyFont="1" applyFill="1" applyBorder="1" applyAlignment="1">
      <alignment horizontal="center" vertical="center"/>
    </xf>
    <xf numFmtId="0" fontId="9" fillId="24" borderId="61" xfId="0" applyFont="1" applyFill="1" applyBorder="1" applyAlignment="1">
      <alignment horizontal="center" vertical="center"/>
    </xf>
    <xf numFmtId="0" fontId="9" fillId="24" borderId="63" xfId="0" applyFont="1" applyFill="1" applyBorder="1" applyAlignment="1">
      <alignment horizontal="center" vertical="center"/>
    </xf>
    <xf numFmtId="0" fontId="9" fillId="24" borderId="0" xfId="0" applyFont="1" applyFill="1"/>
    <xf numFmtId="0" fontId="9" fillId="24" borderId="18" xfId="0" applyFont="1" applyFill="1" applyBorder="1" applyAlignment="1">
      <alignment horizontal="center" vertical="center"/>
    </xf>
    <xf numFmtId="0" fontId="9" fillId="24" borderId="38" xfId="0" applyFont="1" applyFill="1" applyBorder="1" applyAlignment="1">
      <alignment horizontal="center" vertical="center"/>
    </xf>
    <xf numFmtId="0" fontId="9" fillId="24" borderId="37" xfId="0" quotePrefix="1" applyFont="1" applyFill="1" applyBorder="1" applyAlignment="1">
      <alignment horizontal="center" vertical="center"/>
    </xf>
    <xf numFmtId="0" fontId="9" fillId="24" borderId="15" xfId="0" quotePrefix="1" applyFont="1" applyFill="1" applyBorder="1" applyAlignment="1">
      <alignment horizontal="center" vertical="center"/>
    </xf>
    <xf numFmtId="0" fontId="9" fillId="24" borderId="18" xfId="0" quotePrefix="1" applyFont="1" applyFill="1" applyBorder="1" applyAlignment="1">
      <alignment horizontal="center" vertical="center"/>
    </xf>
    <xf numFmtId="0" fontId="9" fillId="24" borderId="19" xfId="0" applyFont="1" applyFill="1" applyBorder="1" applyAlignment="1">
      <alignment horizontal="center" vertical="center"/>
    </xf>
    <xf numFmtId="0" fontId="9" fillId="24" borderId="19" xfId="0" quotePrefix="1" applyFont="1" applyFill="1" applyBorder="1" applyAlignment="1">
      <alignment horizontal="center" vertical="center"/>
    </xf>
    <xf numFmtId="0" fontId="9" fillId="24" borderId="29" xfId="0" quotePrefix="1" applyFont="1" applyFill="1" applyBorder="1" applyAlignment="1">
      <alignment horizontal="center"/>
    </xf>
    <xf numFmtId="0" fontId="8" fillId="24" borderId="39" xfId="0" quotePrefix="1" applyFont="1" applyFill="1" applyBorder="1" applyAlignment="1">
      <alignment horizontal="center"/>
    </xf>
    <xf numFmtId="0" fontId="8" fillId="24" borderId="16" xfId="0" applyFont="1" applyFill="1" applyBorder="1"/>
    <xf numFmtId="0" fontId="9" fillId="24" borderId="20" xfId="0" quotePrefix="1" applyFont="1" applyFill="1" applyBorder="1" applyAlignment="1">
      <alignment horizontal="center"/>
    </xf>
    <xf numFmtId="0" fontId="8" fillId="24" borderId="41" xfId="0" quotePrefix="1" applyFont="1" applyFill="1" applyBorder="1" applyAlignment="1">
      <alignment horizontal="center"/>
    </xf>
    <xf numFmtId="0" fontId="8" fillId="24" borderId="20" xfId="0" applyFont="1" applyFill="1" applyBorder="1"/>
    <xf numFmtId="0" fontId="8" fillId="24" borderId="29" xfId="0" applyFont="1" applyFill="1" applyBorder="1" applyAlignment="1">
      <alignment horizontal="center" vertical="center" wrapText="1"/>
    </xf>
    <xf numFmtId="0" fontId="9" fillId="24" borderId="27" xfId="0" applyFont="1" applyFill="1" applyBorder="1" applyAlignment="1">
      <alignment horizontal="center" vertical="center"/>
    </xf>
    <xf numFmtId="0" fontId="9" fillId="24" borderId="42" xfId="0" applyFont="1" applyFill="1" applyBorder="1" applyAlignment="1">
      <alignment horizontal="center" vertical="center"/>
    </xf>
    <xf numFmtId="0" fontId="9" fillId="24" borderId="27" xfId="0" quotePrefix="1" applyFont="1" applyFill="1" applyBorder="1" applyAlignment="1">
      <alignment horizontal="center" vertical="center"/>
    </xf>
    <xf numFmtId="0" fontId="9" fillId="24" borderId="42" xfId="0" quotePrefix="1" applyFont="1" applyFill="1" applyBorder="1" applyAlignment="1">
      <alignment horizontal="center" vertical="center"/>
    </xf>
    <xf numFmtId="0" fontId="9" fillId="24" borderId="37" xfId="0" applyFont="1" applyFill="1" applyBorder="1" applyAlignment="1">
      <alignment horizontal="center" vertical="center"/>
    </xf>
    <xf numFmtId="0" fontId="9" fillId="24" borderId="35" xfId="0" applyFont="1" applyFill="1" applyBorder="1" applyAlignment="1">
      <alignment horizontal="center" vertical="center"/>
    </xf>
    <xf numFmtId="0" fontId="9" fillId="24" borderId="61" xfId="0" applyNumberFormat="1" applyFont="1" applyFill="1" applyBorder="1" applyAlignment="1">
      <alignment horizontal="center" vertical="center"/>
    </xf>
    <xf numFmtId="0" fontId="9" fillId="24" borderId="60" xfId="0" applyNumberFormat="1" applyFont="1" applyFill="1" applyBorder="1" applyAlignment="1">
      <alignment horizontal="center" vertical="center"/>
    </xf>
    <xf numFmtId="0" fontId="9" fillId="24" borderId="39" xfId="38" applyFont="1" applyFill="1" applyBorder="1" applyAlignment="1">
      <alignment wrapText="1"/>
    </xf>
    <xf numFmtId="0" fontId="9" fillId="24" borderId="38" xfId="0" quotePrefix="1" applyFont="1" applyFill="1" applyBorder="1" applyAlignment="1">
      <alignment horizontal="center" vertical="center"/>
    </xf>
    <xf numFmtId="0" fontId="9" fillId="24" borderId="61" xfId="0" applyFont="1" applyFill="1" applyBorder="1" applyAlignment="1">
      <alignment horizontal="left" vertical="center"/>
    </xf>
    <xf numFmtId="0" fontId="9" fillId="24" borderId="61" xfId="0" applyFont="1" applyFill="1" applyBorder="1" applyAlignment="1">
      <alignment horizontal="left" wrapText="1"/>
    </xf>
    <xf numFmtId="0" fontId="9" fillId="24" borderId="45" xfId="0" quotePrefix="1" applyFont="1" applyFill="1" applyBorder="1" applyAlignment="1">
      <alignment horizontal="center" vertical="center"/>
    </xf>
    <xf numFmtId="0" fontId="9" fillId="24" borderId="46" xfId="0" quotePrefix="1" applyFont="1" applyFill="1" applyBorder="1" applyAlignment="1">
      <alignment horizontal="center" vertical="center"/>
    </xf>
    <xf numFmtId="0" fontId="8" fillId="24" borderId="20" xfId="38" applyFont="1" applyFill="1" applyBorder="1" applyAlignment="1">
      <alignment horizontal="center"/>
    </xf>
    <xf numFmtId="0" fontId="9" fillId="24" borderId="20" xfId="38" applyFont="1" applyFill="1" applyBorder="1" applyAlignment="1">
      <alignment horizontal="center" vertical="center"/>
    </xf>
    <xf numFmtId="1" fontId="9" fillId="24" borderId="47" xfId="38" applyNumberFormat="1" applyFont="1" applyFill="1" applyBorder="1" applyAlignment="1">
      <alignment horizontal="center" vertical="center"/>
    </xf>
    <xf numFmtId="1" fontId="9" fillId="24" borderId="20" xfId="38" applyNumberFormat="1" applyFont="1" applyFill="1" applyBorder="1" applyAlignment="1">
      <alignment horizontal="center" vertical="center"/>
    </xf>
    <xf numFmtId="0" fontId="9" fillId="24" borderId="66" xfId="0" quotePrefix="1" applyFont="1" applyFill="1" applyBorder="1" applyAlignment="1">
      <alignment horizontal="center" vertical="center"/>
    </xf>
    <xf numFmtId="0" fontId="9" fillId="24" borderId="64" xfId="0" applyFont="1" applyFill="1" applyBorder="1" applyAlignment="1">
      <alignment horizontal="center" vertical="center"/>
    </xf>
    <xf numFmtId="0" fontId="9" fillId="24" borderId="65" xfId="0" quotePrefix="1" applyFont="1" applyFill="1" applyBorder="1" applyAlignment="1">
      <alignment horizontal="center" vertical="center"/>
    </xf>
    <xf numFmtId="0" fontId="9" fillId="24" borderId="47" xfId="0" applyNumberFormat="1" applyFont="1" applyFill="1" applyBorder="1" applyAlignment="1" applyProtection="1">
      <alignment horizontal="center" vertical="center"/>
    </xf>
    <xf numFmtId="0" fontId="9" fillId="24" borderId="20" xfId="0" applyNumberFormat="1" applyFont="1" applyFill="1" applyBorder="1" applyAlignment="1" applyProtection="1">
      <alignment horizontal="center" vertical="center"/>
    </xf>
    <xf numFmtId="0" fontId="9" fillId="24" borderId="27" xfId="0" applyFont="1" applyFill="1" applyBorder="1" applyAlignment="1">
      <alignment horizontal="center" vertical="center" wrapText="1"/>
    </xf>
    <xf numFmtId="0" fontId="9" fillId="24" borderId="42" xfId="0" applyFont="1" applyFill="1" applyBorder="1" applyAlignment="1">
      <alignment horizontal="center" vertical="center" wrapText="1"/>
    </xf>
    <xf numFmtId="0" fontId="9" fillId="24" borderId="42" xfId="0" quotePrefix="1" applyFont="1" applyFill="1" applyBorder="1" applyAlignment="1">
      <alignment horizontal="center" vertical="center" wrapText="1"/>
    </xf>
    <xf numFmtId="16" fontId="9" fillId="24" borderId="25" xfId="0" applyNumberFormat="1" applyFont="1" applyFill="1" applyBorder="1" applyAlignment="1"/>
    <xf numFmtId="0" fontId="4" fillId="24" borderId="0" xfId="39" applyNumberFormat="1" applyFont="1" applyFill="1" applyBorder="1" applyAlignment="1"/>
    <xf numFmtId="16" fontId="8" fillId="24" borderId="16" xfId="0" applyNumberFormat="1" applyFont="1" applyFill="1" applyBorder="1" applyAlignment="1">
      <alignment horizontal="left" vertical="center"/>
    </xf>
    <xf numFmtId="16" fontId="8" fillId="24" borderId="10" xfId="0" applyNumberFormat="1" applyFont="1" applyFill="1" applyBorder="1" applyAlignment="1">
      <alignment horizontal="left" vertical="center"/>
    </xf>
    <xf numFmtId="0" fontId="8" fillId="24" borderId="43" xfId="38" applyFont="1" applyFill="1" applyBorder="1" applyAlignment="1">
      <alignment horizontal="left"/>
    </xf>
    <xf numFmtId="0" fontId="9" fillId="24" borderId="57" xfId="38" applyFont="1" applyFill="1" applyBorder="1"/>
    <xf numFmtId="0" fontId="8" fillId="24" borderId="52" xfId="38" applyFont="1" applyFill="1" applyBorder="1"/>
    <xf numFmtId="0" fontId="8" fillId="24" borderId="53" xfId="38" applyFont="1" applyFill="1" applyBorder="1"/>
    <xf numFmtId="0" fontId="8" fillId="24" borderId="54" xfId="38" applyFont="1" applyFill="1" applyBorder="1"/>
    <xf numFmtId="0" fontId="9" fillId="24" borderId="41" xfId="0" quotePrefix="1" applyFont="1" applyFill="1" applyBorder="1" applyAlignment="1">
      <alignment horizontal="center" vertical="center" wrapText="1"/>
    </xf>
    <xf numFmtId="0" fontId="9" fillId="24" borderId="47" xfId="0" applyFont="1" applyFill="1" applyBorder="1" applyAlignment="1">
      <alignment horizontal="center" vertical="center" wrapText="1"/>
    </xf>
    <xf numFmtId="0" fontId="9" fillId="24" borderId="40" xfId="0" quotePrefix="1" applyNumberFormat="1" applyFont="1" applyFill="1" applyBorder="1" applyAlignment="1">
      <alignment horizontal="center" vertical="center" wrapText="1"/>
    </xf>
    <xf numFmtId="0" fontId="9" fillId="24" borderId="64" xfId="0" quotePrefix="1" applyNumberFormat="1" applyFont="1" applyFill="1" applyBorder="1" applyAlignment="1">
      <alignment horizontal="center" vertical="center" wrapText="1"/>
    </xf>
    <xf numFmtId="0" fontId="9" fillId="24" borderId="65" xfId="0" applyNumberFormat="1" applyFont="1" applyFill="1" applyBorder="1" applyAlignment="1">
      <alignment horizontal="center" vertical="center" wrapText="1"/>
    </xf>
    <xf numFmtId="0" fontId="9" fillId="24" borderId="66" xfId="0" quotePrefix="1" applyNumberFormat="1" applyFont="1" applyFill="1" applyBorder="1" applyAlignment="1">
      <alignment horizontal="center" vertical="center" wrapText="1"/>
    </xf>
    <xf numFmtId="0" fontId="9" fillId="24" borderId="40" xfId="0" applyNumberFormat="1" applyFont="1" applyFill="1" applyBorder="1" applyAlignment="1">
      <alignment horizontal="center" vertical="center" wrapText="1"/>
    </xf>
    <xf numFmtId="0" fontId="9" fillId="24" borderId="78" xfId="0" applyNumberFormat="1" applyFont="1" applyFill="1" applyBorder="1" applyAlignment="1">
      <alignment horizontal="center" vertical="center" wrapText="1"/>
    </xf>
    <xf numFmtId="0" fontId="9" fillId="24" borderId="78" xfId="0" quotePrefix="1" applyNumberFormat="1" applyFont="1" applyFill="1" applyBorder="1" applyAlignment="1">
      <alignment horizontal="center" vertical="center" wrapText="1"/>
    </xf>
    <xf numFmtId="0" fontId="9" fillId="24" borderId="64" xfId="0" applyNumberFormat="1" applyFont="1" applyFill="1" applyBorder="1" applyAlignment="1">
      <alignment horizontal="center" vertical="center" wrapText="1"/>
    </xf>
    <xf numFmtId="0" fontId="43" fillId="24" borderId="0" xfId="39" applyNumberFormat="1" applyFont="1" applyFill="1" applyBorder="1" applyAlignment="1">
      <alignment horizontal="left"/>
    </xf>
    <xf numFmtId="0" fontId="9" fillId="24" borderId="41" xfId="0" quotePrefix="1" applyNumberFormat="1" applyFont="1" applyFill="1" applyBorder="1" applyAlignment="1">
      <alignment horizontal="center" vertical="center"/>
    </xf>
    <xf numFmtId="0" fontId="9" fillId="24" borderId="48" xfId="0" quotePrefix="1" applyNumberFormat="1" applyFont="1" applyFill="1" applyBorder="1" applyAlignment="1">
      <alignment horizontal="center" vertical="center"/>
    </xf>
    <xf numFmtId="0" fontId="53" fillId="24" borderId="57" xfId="0" applyFont="1" applyFill="1" applyBorder="1" applyAlignment="1">
      <alignment horizontal="center" vertical="center" textRotation="90" wrapText="1"/>
    </xf>
    <xf numFmtId="0" fontId="40" fillId="24" borderId="0" xfId="0" applyFont="1" applyFill="1" applyBorder="1" applyAlignment="1">
      <alignment horizontal="center" vertical="center"/>
    </xf>
    <xf numFmtId="0" fontId="40" fillId="24" borderId="41" xfId="0" applyFont="1" applyFill="1" applyBorder="1" applyAlignment="1">
      <alignment horizontal="center" vertical="center"/>
    </xf>
    <xf numFmtId="0" fontId="9" fillId="24" borderId="41" xfId="0" applyFont="1" applyFill="1" applyBorder="1" applyAlignment="1">
      <alignment horizontal="center" vertical="center"/>
    </xf>
    <xf numFmtId="0" fontId="9" fillId="24" borderId="47" xfId="0" applyFont="1" applyFill="1" applyBorder="1" applyAlignment="1">
      <alignment horizontal="center" vertical="center"/>
    </xf>
    <xf numFmtId="0" fontId="9" fillId="24" borderId="48" xfId="0" applyFont="1" applyFill="1" applyBorder="1" applyAlignment="1">
      <alignment horizontal="center" vertical="center"/>
    </xf>
    <xf numFmtId="0" fontId="10" fillId="24" borderId="41" xfId="0" applyFont="1" applyFill="1" applyBorder="1" applyAlignment="1">
      <alignment horizontal="center" vertical="center" wrapText="1"/>
    </xf>
    <xf numFmtId="0" fontId="40" fillId="24" borderId="0" xfId="38" applyFont="1" applyFill="1" applyAlignment="1">
      <alignment horizontal="left" vertical="center" wrapText="1"/>
    </xf>
    <xf numFmtId="0" fontId="40" fillId="24" borderId="0" xfId="0" applyFont="1" applyFill="1" applyBorder="1" applyAlignment="1">
      <alignment horizontal="left" vertical="center" wrapText="1"/>
    </xf>
    <xf numFmtId="0" fontId="9" fillId="24" borderId="21" xfId="0" quotePrefix="1" applyFont="1" applyFill="1" applyBorder="1" applyAlignment="1">
      <alignment horizontal="center" vertical="center"/>
    </xf>
    <xf numFmtId="0" fontId="9" fillId="24" borderId="22" xfId="0" applyFont="1" applyFill="1" applyBorder="1" applyAlignment="1">
      <alignment horizontal="center" vertical="center"/>
    </xf>
    <xf numFmtId="0" fontId="9" fillId="24" borderId="32" xfId="0" quotePrefix="1" applyFont="1" applyFill="1" applyBorder="1" applyAlignment="1">
      <alignment horizontal="center" vertical="center"/>
    </xf>
    <xf numFmtId="0" fontId="9" fillId="24" borderId="60" xfId="0" applyFont="1" applyFill="1" applyBorder="1" applyAlignment="1">
      <alignment horizontal="center" vertical="center"/>
    </xf>
    <xf numFmtId="0" fontId="9" fillId="24" borderId="25" xfId="0" applyFont="1" applyFill="1" applyBorder="1" applyAlignment="1">
      <alignment horizontal="center" vertical="center"/>
    </xf>
    <xf numFmtId="0" fontId="9" fillId="24" borderId="68" xfId="0" applyFont="1" applyFill="1" applyBorder="1" applyAlignment="1">
      <alignment horizontal="center" vertical="center"/>
    </xf>
    <xf numFmtId="0" fontId="9" fillId="24" borderId="29" xfId="0" applyFont="1" applyFill="1" applyBorder="1" applyAlignment="1">
      <alignment horizontal="center" vertical="center"/>
    </xf>
    <xf numFmtId="0" fontId="9" fillId="24" borderId="30" xfId="0" applyFont="1" applyFill="1" applyBorder="1" applyAlignment="1">
      <alignment horizontal="center" vertical="center"/>
    </xf>
    <xf numFmtId="0" fontId="9" fillId="24" borderId="51" xfId="0" quotePrefix="1" applyFont="1" applyFill="1" applyBorder="1" applyAlignment="1">
      <alignment horizontal="center" vertical="center"/>
    </xf>
    <xf numFmtId="0" fontId="9" fillId="24" borderId="29" xfId="0" quotePrefix="1" applyFont="1" applyFill="1" applyBorder="1" applyAlignment="1">
      <alignment horizontal="center" vertical="center"/>
    </xf>
    <xf numFmtId="0" fontId="9" fillId="24" borderId="60" xfId="0" quotePrefix="1" applyFont="1" applyFill="1" applyBorder="1" applyAlignment="1">
      <alignment horizontal="center" vertical="center"/>
    </xf>
    <xf numFmtId="0" fontId="9" fillId="24" borderId="21" xfId="0" applyFont="1" applyFill="1" applyBorder="1" applyAlignment="1">
      <alignment horizontal="center" vertical="center"/>
    </xf>
    <xf numFmtId="0" fontId="9" fillId="24" borderId="32" xfId="0" applyFont="1" applyFill="1" applyBorder="1" applyAlignment="1">
      <alignment horizontal="center" vertical="center"/>
    </xf>
    <xf numFmtId="0" fontId="10" fillId="24" borderId="0" xfId="38" applyFont="1" applyFill="1" applyAlignment="1">
      <alignment vertical="center" wrapText="1"/>
    </xf>
    <xf numFmtId="0" fontId="3" fillId="24" borderId="31" xfId="47" applyNumberFormat="1" applyFont="1" applyFill="1" applyBorder="1" applyAlignment="1"/>
    <xf numFmtId="0" fontId="9" fillId="24" borderId="20" xfId="0" quotePrefix="1" applyNumberFormat="1" applyFont="1" applyFill="1" applyBorder="1" applyAlignment="1">
      <alignment horizontal="center" vertical="center"/>
    </xf>
    <xf numFmtId="0" fontId="8" fillId="24" borderId="29" xfId="0" applyFont="1" applyFill="1" applyBorder="1" applyAlignment="1">
      <alignment horizontal="center" vertical="center"/>
    </xf>
    <xf numFmtId="0" fontId="9" fillId="24" borderId="29" xfId="0" applyNumberFormat="1" applyFont="1" applyFill="1" applyBorder="1" applyAlignment="1">
      <alignment horizontal="center" vertical="center"/>
    </xf>
    <xf numFmtId="0" fontId="9" fillId="24" borderId="29" xfId="0" quotePrefix="1" applyNumberFormat="1" applyFont="1" applyFill="1" applyBorder="1" applyAlignment="1">
      <alignment horizontal="center" vertical="center"/>
    </xf>
    <xf numFmtId="0" fontId="9" fillId="24" borderId="16" xfId="0" quotePrefix="1" applyNumberFormat="1" applyFont="1" applyFill="1" applyBorder="1" applyAlignment="1">
      <alignment horizontal="center" vertical="center"/>
    </xf>
    <xf numFmtId="0" fontId="9" fillId="24" borderId="20" xfId="0" applyNumberFormat="1" applyFont="1" applyFill="1" applyBorder="1" applyAlignment="1">
      <alignment horizontal="center" vertical="center"/>
    </xf>
    <xf numFmtId="0" fontId="9" fillId="24" borderId="20" xfId="0" applyFont="1" applyFill="1" applyBorder="1" applyAlignment="1">
      <alignment horizontal="center"/>
    </xf>
    <xf numFmtId="0" fontId="9" fillId="24" borderId="40" xfId="0" applyFont="1" applyFill="1" applyBorder="1" applyAlignment="1">
      <alignment wrapText="1"/>
    </xf>
    <xf numFmtId="0" fontId="9" fillId="24" borderId="34" xfId="0" quotePrefix="1" applyFont="1" applyFill="1" applyBorder="1" applyAlignment="1">
      <alignment horizontal="center" vertical="center"/>
    </xf>
    <xf numFmtId="0" fontId="9" fillId="24" borderId="60" xfId="0" quotePrefix="1" applyNumberFormat="1" applyFont="1" applyFill="1" applyBorder="1" applyAlignment="1">
      <alignment horizontal="center" vertical="center"/>
    </xf>
    <xf numFmtId="1" fontId="9" fillId="24" borderId="41" xfId="0" quotePrefix="1" applyNumberFormat="1" applyFont="1" applyFill="1" applyBorder="1" applyAlignment="1">
      <alignment horizontal="center" vertical="center"/>
    </xf>
    <xf numFmtId="1" fontId="9" fillId="24" borderId="20" xfId="0" quotePrefix="1" applyNumberFormat="1" applyFont="1" applyFill="1" applyBorder="1" applyAlignment="1">
      <alignment horizontal="center" vertical="center"/>
    </xf>
    <xf numFmtId="1" fontId="9" fillId="24" borderId="48" xfId="0" quotePrefix="1" applyNumberFormat="1" applyFont="1" applyFill="1" applyBorder="1" applyAlignment="1">
      <alignment horizontal="center" vertical="center"/>
    </xf>
    <xf numFmtId="1" fontId="9" fillId="24" borderId="20" xfId="0" applyNumberFormat="1" applyFont="1" applyFill="1" applyBorder="1" applyAlignment="1">
      <alignment horizontal="center" vertical="center"/>
    </xf>
    <xf numFmtId="1" fontId="9" fillId="24" borderId="29" xfId="0" applyNumberFormat="1" applyFont="1" applyFill="1" applyBorder="1" applyAlignment="1">
      <alignment horizontal="center" vertical="center"/>
    </xf>
    <xf numFmtId="1" fontId="9" fillId="24" borderId="16" xfId="0" applyNumberFormat="1" applyFont="1" applyFill="1" applyBorder="1" applyAlignment="1">
      <alignment horizontal="center" vertical="center"/>
    </xf>
    <xf numFmtId="0" fontId="8" fillId="24" borderId="38" xfId="0" applyFont="1" applyFill="1" applyBorder="1" applyAlignment="1">
      <alignment vertical="center" wrapText="1"/>
    </xf>
    <xf numFmtId="0" fontId="8" fillId="24" borderId="31" xfId="0" applyFont="1" applyFill="1" applyBorder="1" applyAlignment="1">
      <alignment horizontal="left" vertical="center" wrapText="1"/>
    </xf>
    <xf numFmtId="0" fontId="9" fillId="24" borderId="36" xfId="0" quotePrefix="1" applyNumberFormat="1" applyFont="1" applyFill="1" applyBorder="1" applyAlignment="1">
      <alignment horizontal="center" vertical="center"/>
    </xf>
    <xf numFmtId="1" fontId="9" fillId="24" borderId="16" xfId="0" quotePrefix="1" applyNumberFormat="1" applyFont="1" applyFill="1" applyBorder="1" applyAlignment="1">
      <alignment horizontal="center" vertical="center"/>
    </xf>
    <xf numFmtId="0" fontId="9" fillId="24" borderId="63" xfId="0" quotePrefix="1" applyNumberFormat="1" applyFont="1" applyFill="1" applyBorder="1" applyAlignment="1">
      <alignment horizontal="center" vertical="center"/>
    </xf>
    <xf numFmtId="1" fontId="9" fillId="24" borderId="60" xfId="0" quotePrefix="1" applyNumberFormat="1" applyFont="1" applyFill="1" applyBorder="1" applyAlignment="1">
      <alignment horizontal="center" vertical="center"/>
    </xf>
    <xf numFmtId="16" fontId="8" fillId="24" borderId="20" xfId="0" applyNumberFormat="1" applyFont="1" applyFill="1" applyBorder="1" applyAlignment="1">
      <alignment horizontal="left" vertical="top" wrapText="1"/>
    </xf>
    <xf numFmtId="0" fontId="9" fillId="24" borderId="40" xfId="0" applyFont="1" applyFill="1" applyBorder="1" applyAlignment="1">
      <alignment horizontal="left" vertical="center" wrapText="1"/>
    </xf>
    <xf numFmtId="0" fontId="9" fillId="24" borderId="20" xfId="0" quotePrefix="1" applyNumberFormat="1" applyFont="1" applyFill="1" applyBorder="1" applyAlignment="1">
      <alignment horizontal="center" vertical="center" wrapText="1"/>
    </xf>
    <xf numFmtId="0" fontId="9" fillId="24" borderId="20" xfId="0" applyNumberFormat="1" applyFont="1" applyFill="1" applyBorder="1" applyAlignment="1">
      <alignment horizontal="center" vertical="center" wrapText="1"/>
    </xf>
    <xf numFmtId="0" fontId="40" fillId="24" borderId="0" xfId="0" applyFont="1" applyFill="1" applyBorder="1" applyAlignment="1">
      <alignment vertical="center" wrapText="1"/>
    </xf>
    <xf numFmtId="16" fontId="8" fillId="24" borderId="20" xfId="0" applyNumberFormat="1" applyFont="1" applyFill="1" applyBorder="1" applyAlignment="1">
      <alignment horizontal="left" wrapText="1"/>
    </xf>
    <xf numFmtId="0" fontId="9" fillId="24" borderId="66" xfId="0" applyFont="1" applyFill="1" applyBorder="1" applyAlignment="1">
      <alignment horizontal="left" wrapText="1"/>
    </xf>
    <xf numFmtId="0" fontId="9" fillId="24" borderId="41" xfId="0" applyFont="1" applyFill="1" applyBorder="1" applyAlignment="1">
      <alignment horizontal="center" vertical="center" wrapText="1"/>
    </xf>
    <xf numFmtId="16" fontId="8" fillId="24" borderId="57" xfId="0" applyNumberFormat="1" applyFont="1" applyFill="1" applyBorder="1" applyAlignment="1">
      <alignment horizontal="left" wrapText="1"/>
    </xf>
    <xf numFmtId="0" fontId="9" fillId="24" borderId="40" xfId="0" applyFont="1" applyFill="1" applyBorder="1" applyAlignment="1">
      <alignment horizontal="left" wrapText="1"/>
    </xf>
    <xf numFmtId="0" fontId="8" fillId="24" borderId="18" xfId="0" applyFont="1" applyFill="1" applyBorder="1"/>
    <xf numFmtId="16" fontId="8" fillId="24" borderId="20" xfId="0" applyNumberFormat="1" applyFont="1" applyFill="1" applyBorder="1" applyAlignment="1">
      <alignment horizontal="left"/>
    </xf>
    <xf numFmtId="0" fontId="9" fillId="24" borderId="40" xfId="0" quotePrefix="1" applyFont="1" applyFill="1" applyBorder="1" applyAlignment="1">
      <alignment horizontal="center" vertical="center"/>
    </xf>
    <xf numFmtId="0" fontId="9" fillId="24" borderId="47" xfId="0" quotePrefix="1" applyFont="1" applyFill="1" applyBorder="1" applyAlignment="1">
      <alignment horizontal="center" vertical="center"/>
    </xf>
    <xf numFmtId="0" fontId="9" fillId="24" borderId="64" xfId="0" quotePrefix="1" applyFont="1" applyFill="1" applyBorder="1" applyAlignment="1">
      <alignment horizontal="center" vertical="center"/>
    </xf>
    <xf numFmtId="0" fontId="9" fillId="24" borderId="48" xfId="0" quotePrefix="1" applyFont="1" applyFill="1" applyBorder="1" applyAlignment="1">
      <alignment horizontal="center" vertical="center"/>
    </xf>
    <xf numFmtId="0" fontId="8" fillId="24" borderId="27" xfId="0" applyFont="1" applyFill="1" applyBorder="1" applyAlignment="1">
      <alignment wrapText="1"/>
    </xf>
    <xf numFmtId="0" fontId="9" fillId="24" borderId="47" xfId="0" applyFont="1" applyFill="1" applyBorder="1" applyAlignment="1">
      <alignment horizontal="left" wrapText="1"/>
    </xf>
    <xf numFmtId="1" fontId="9" fillId="24" borderId="29" xfId="0" quotePrefix="1" applyNumberFormat="1" applyFont="1" applyFill="1" applyBorder="1" applyAlignment="1">
      <alignment horizontal="center" vertical="center"/>
    </xf>
    <xf numFmtId="0" fontId="8" fillId="24" borderId="39" xfId="0" applyFont="1" applyFill="1" applyBorder="1" applyAlignment="1">
      <alignment vertical="center" wrapText="1"/>
    </xf>
    <xf numFmtId="0" fontId="8" fillId="24" borderId="19" xfId="0" applyFont="1" applyFill="1" applyBorder="1" applyAlignment="1">
      <alignment vertical="center" wrapText="1"/>
    </xf>
    <xf numFmtId="0" fontId="8" fillId="24" borderId="19" xfId="0" applyFont="1" applyFill="1" applyBorder="1" applyAlignment="1">
      <alignment horizontal="left" vertical="center" wrapText="1"/>
    </xf>
    <xf numFmtId="16" fontId="8" fillId="24" borderId="57" xfId="0" applyNumberFormat="1" applyFont="1" applyFill="1" applyBorder="1" applyAlignment="1">
      <alignment horizontal="left"/>
    </xf>
    <xf numFmtId="0" fontId="8" fillId="24" borderId="31" xfId="0" applyFont="1" applyFill="1" applyBorder="1" applyAlignment="1">
      <alignment vertical="center" wrapText="1"/>
    </xf>
    <xf numFmtId="0" fontId="8" fillId="24" borderId="77" xfId="0" applyFont="1" applyFill="1" applyBorder="1" applyAlignment="1">
      <alignment vertical="center" wrapText="1"/>
    </xf>
    <xf numFmtId="16" fontId="62" fillId="26" borderId="10" xfId="0" applyNumberFormat="1" applyFont="1" applyFill="1" applyBorder="1" applyAlignment="1">
      <alignment vertical="center"/>
    </xf>
    <xf numFmtId="0" fontId="8" fillId="0" borderId="33" xfId="0" applyFont="1" applyFill="1" applyBorder="1" applyAlignment="1">
      <alignment vertical="center" wrapText="1"/>
    </xf>
    <xf numFmtId="0" fontId="62" fillId="26" borderId="80" xfId="0" applyFont="1" applyFill="1" applyBorder="1" applyAlignment="1">
      <alignment horizontal="center" vertical="center"/>
    </xf>
    <xf numFmtId="0" fontId="63" fillId="26" borderId="81" xfId="0" applyFont="1" applyFill="1" applyBorder="1" applyAlignment="1">
      <alignment horizontal="center" vertical="center"/>
    </xf>
    <xf numFmtId="0" fontId="63" fillId="26" borderId="82" xfId="0" applyFont="1" applyFill="1" applyBorder="1" applyAlignment="1">
      <alignment horizontal="center" vertical="center"/>
    </xf>
    <xf numFmtId="0" fontId="63" fillId="26" borderId="83" xfId="0" applyFont="1" applyFill="1" applyBorder="1" applyAlignment="1">
      <alignment horizontal="center" vertical="center"/>
    </xf>
    <xf numFmtId="0" fontId="63" fillId="26" borderId="84" xfId="0" applyFont="1" applyFill="1" applyBorder="1" applyAlignment="1">
      <alignment horizontal="center" vertical="center"/>
    </xf>
    <xf numFmtId="0" fontId="63" fillId="27" borderId="80" xfId="0" applyFont="1" applyFill="1" applyBorder="1" applyAlignment="1">
      <alignment horizontal="center" vertical="center"/>
    </xf>
    <xf numFmtId="16" fontId="62" fillId="26" borderId="16" xfId="0" applyNumberFormat="1" applyFont="1" applyFill="1" applyBorder="1" applyAlignment="1">
      <alignment vertical="center"/>
    </xf>
    <xf numFmtId="0" fontId="8" fillId="0" borderId="36" xfId="0" applyFont="1" applyFill="1" applyBorder="1" applyAlignment="1">
      <alignment vertical="center" wrapText="1"/>
    </xf>
    <xf numFmtId="0" fontId="62" fillId="26" borderId="85" xfId="0" applyFont="1" applyFill="1" applyBorder="1" applyAlignment="1">
      <alignment horizontal="center" vertical="center"/>
    </xf>
    <xf numFmtId="0" fontId="63" fillId="26" borderId="85" xfId="0" applyFont="1" applyFill="1" applyBorder="1" applyAlignment="1">
      <alignment horizontal="center" vertical="center"/>
    </xf>
    <xf numFmtId="0" fontId="63" fillId="26" borderId="86" xfId="0" applyFont="1" applyFill="1" applyBorder="1" applyAlignment="1">
      <alignment horizontal="center" vertical="center"/>
    </xf>
    <xf numFmtId="0" fontId="63" fillId="26" borderId="87" xfId="0" applyFont="1" applyFill="1" applyBorder="1" applyAlignment="1">
      <alignment horizontal="center" vertical="center"/>
    </xf>
    <xf numFmtId="0" fontId="63" fillId="26" borderId="88" xfId="0" applyFont="1" applyFill="1" applyBorder="1" applyAlignment="1">
      <alignment horizontal="center" vertical="center"/>
    </xf>
    <xf numFmtId="0" fontId="63" fillId="27" borderId="85" xfId="0" applyFont="1" applyFill="1" applyBorder="1" applyAlignment="1">
      <alignment horizontal="center" vertical="center"/>
    </xf>
    <xf numFmtId="0" fontId="63" fillId="26" borderId="90" xfId="0" applyFont="1" applyFill="1" applyBorder="1" applyAlignment="1">
      <alignment horizontal="center" vertical="center"/>
    </xf>
    <xf numFmtId="0" fontId="64" fillId="24" borderId="36" xfId="0" applyFont="1" applyFill="1" applyBorder="1" applyAlignment="1">
      <alignment horizontal="left" vertical="center" wrapText="1"/>
    </xf>
    <xf numFmtId="0" fontId="62" fillId="26" borderId="85" xfId="0" applyFont="1" applyFill="1" applyBorder="1" applyAlignment="1">
      <alignment horizontal="center" vertical="center" wrapText="1"/>
    </xf>
    <xf numFmtId="0" fontId="63" fillId="26" borderId="85" xfId="0" applyFont="1" applyFill="1" applyBorder="1" applyAlignment="1">
      <alignment horizontal="center" vertical="center" wrapText="1"/>
    </xf>
    <xf numFmtId="0" fontId="63" fillId="28" borderId="86" xfId="0" applyFont="1" applyFill="1" applyBorder="1" applyAlignment="1">
      <alignment horizontal="center" vertical="center" wrapText="1"/>
    </xf>
    <xf numFmtId="0" fontId="63" fillId="28" borderId="85" xfId="0" applyFont="1" applyFill="1" applyBorder="1" applyAlignment="1">
      <alignment horizontal="center" vertical="center" wrapText="1"/>
    </xf>
    <xf numFmtId="0" fontId="63" fillId="26" borderId="87" xfId="0" applyFont="1" applyFill="1" applyBorder="1" applyAlignment="1">
      <alignment horizontal="center" vertical="center" wrapText="1"/>
    </xf>
    <xf numFmtId="0" fontId="63" fillId="26" borderId="88" xfId="0" applyFont="1" applyFill="1" applyBorder="1" applyAlignment="1">
      <alignment horizontal="center" vertical="center" wrapText="1"/>
    </xf>
    <xf numFmtId="0" fontId="63" fillId="26" borderId="89" xfId="0" applyFont="1" applyFill="1" applyBorder="1" applyAlignment="1">
      <alignment horizontal="center" vertical="center" wrapText="1"/>
    </xf>
    <xf numFmtId="0" fontId="63" fillId="27" borderId="85" xfId="0" applyFont="1" applyFill="1" applyBorder="1" applyAlignment="1">
      <alignment horizontal="center" vertical="center" wrapText="1"/>
    </xf>
    <xf numFmtId="0" fontId="64" fillId="24" borderId="18" xfId="0" applyFont="1" applyFill="1" applyBorder="1" applyAlignment="1">
      <alignment vertical="center" wrapText="1"/>
    </xf>
    <xf numFmtId="0" fontId="63" fillId="26" borderId="91" xfId="0" applyFont="1" applyFill="1" applyBorder="1" applyAlignment="1">
      <alignment horizontal="center" vertical="center" wrapText="1"/>
    </xf>
    <xf numFmtId="0" fontId="63" fillId="26" borderId="86" xfId="0" applyFont="1" applyFill="1" applyBorder="1" applyAlignment="1">
      <alignment horizontal="center" vertical="center" wrapText="1"/>
    </xf>
    <xf numFmtId="165" fontId="63" fillId="26" borderId="89" xfId="0" applyNumberFormat="1" applyFont="1" applyFill="1" applyBorder="1" applyAlignment="1">
      <alignment horizontal="center" vertical="center" wrapText="1"/>
    </xf>
    <xf numFmtId="16" fontId="62" fillId="26" borderId="76" xfId="0" applyNumberFormat="1" applyFont="1" applyFill="1" applyBorder="1" applyAlignment="1">
      <alignment vertical="center"/>
    </xf>
    <xf numFmtId="0" fontId="9" fillId="29" borderId="26" xfId="0" applyFont="1" applyFill="1" applyBorder="1" applyAlignment="1">
      <alignment vertical="center" wrapText="1"/>
    </xf>
    <xf numFmtId="0" fontId="62" fillId="26" borderId="85" xfId="0" applyFont="1" applyFill="1" applyBorder="1" applyAlignment="1">
      <alignment horizontal="center"/>
    </xf>
    <xf numFmtId="0" fontId="63" fillId="26" borderId="85" xfId="0" applyFont="1" applyFill="1" applyBorder="1" applyAlignment="1">
      <alignment horizontal="center"/>
    </xf>
    <xf numFmtId="0" fontId="63" fillId="26" borderId="92" xfId="0" applyFont="1" applyFill="1" applyBorder="1" applyAlignment="1">
      <alignment horizontal="center" vertical="center"/>
    </xf>
    <xf numFmtId="0" fontId="63" fillId="26" borderId="80" xfId="0" quotePrefix="1" applyFont="1" applyFill="1" applyBorder="1" applyAlignment="1">
      <alignment horizontal="center" vertical="center"/>
    </xf>
    <xf numFmtId="0" fontId="63" fillId="26" borderId="91" xfId="0" applyFont="1" applyFill="1" applyBorder="1" applyAlignment="1">
      <alignment horizontal="center" vertical="center"/>
    </xf>
    <xf numFmtId="0" fontId="63" fillId="26" borderId="80" xfId="0" applyFont="1" applyFill="1" applyBorder="1" applyAlignment="1">
      <alignment horizontal="center" vertical="center" wrapText="1"/>
    </xf>
    <xf numFmtId="0" fontId="66" fillId="26" borderId="80" xfId="0" applyFont="1" applyFill="1" applyBorder="1" applyAlignment="1">
      <alignment horizontal="center" vertical="center" wrapText="1"/>
    </xf>
    <xf numFmtId="0" fontId="63" fillId="26" borderId="80" xfId="0" applyFont="1" applyFill="1" applyBorder="1" applyAlignment="1">
      <alignment horizontal="center" vertical="center"/>
    </xf>
    <xf numFmtId="165" fontId="63" fillId="26" borderId="87" xfId="0" applyNumberFormat="1" applyFont="1" applyFill="1" applyBorder="1" applyAlignment="1">
      <alignment horizontal="center" vertical="center"/>
    </xf>
    <xf numFmtId="2" fontId="63" fillId="26" borderId="89" xfId="0" applyNumberFormat="1" applyFont="1" applyFill="1" applyBorder="1" applyAlignment="1">
      <alignment horizontal="center" vertical="center"/>
    </xf>
    <xf numFmtId="0" fontId="63" fillId="26" borderId="15" xfId="0" applyFont="1" applyFill="1" applyBorder="1" applyAlignment="1">
      <alignment horizontal="center" vertical="center"/>
    </xf>
    <xf numFmtId="0" fontId="63" fillId="26" borderId="15" xfId="0" applyFont="1" applyFill="1" applyBorder="1" applyAlignment="1">
      <alignment horizontal="center" vertical="center" wrapText="1"/>
    </xf>
    <xf numFmtId="0" fontId="63" fillId="26" borderId="100" xfId="0" applyFont="1" applyFill="1" applyBorder="1" applyAlignment="1">
      <alignment horizontal="center" vertical="center"/>
    </xf>
    <xf numFmtId="0" fontId="63" fillId="26" borderId="101" xfId="0" applyFont="1" applyFill="1" applyBorder="1" applyAlignment="1">
      <alignment horizontal="center" vertical="center"/>
    </xf>
    <xf numFmtId="165" fontId="63" fillId="26" borderId="37" xfId="0" applyNumberFormat="1" applyFont="1" applyFill="1" applyBorder="1" applyAlignment="1">
      <alignment horizontal="center" vertical="center"/>
    </xf>
    <xf numFmtId="2" fontId="63" fillId="26" borderId="37" xfId="0" applyNumberFormat="1" applyFont="1" applyFill="1" applyBorder="1" applyAlignment="1">
      <alignment horizontal="center" vertical="center"/>
    </xf>
    <xf numFmtId="0" fontId="63" fillId="26" borderId="102" xfId="0" applyFont="1" applyFill="1" applyBorder="1" applyAlignment="1">
      <alignment horizontal="center" vertical="center"/>
    </xf>
    <xf numFmtId="0" fontId="9" fillId="24" borderId="27" xfId="0" applyNumberFormat="1" applyFont="1" applyFill="1" applyBorder="1" applyAlignment="1">
      <alignment horizontal="center" vertical="center" wrapText="1"/>
    </xf>
    <xf numFmtId="0" fontId="9" fillId="24" borderId="21" xfId="0" applyNumberFormat="1" applyFont="1" applyFill="1" applyBorder="1" applyAlignment="1">
      <alignment horizontal="center" vertical="center" wrapText="1"/>
    </xf>
    <xf numFmtId="0" fontId="9" fillId="24" borderId="42" xfId="0" quotePrefix="1" applyNumberFormat="1" applyFont="1" applyFill="1" applyBorder="1" applyAlignment="1">
      <alignment horizontal="center" vertical="center" wrapText="1"/>
    </xf>
    <xf numFmtId="0" fontId="9" fillId="24" borderId="67" xfId="0" applyNumberFormat="1" applyFont="1" applyFill="1" applyBorder="1" applyAlignment="1">
      <alignment horizontal="center" vertical="center" wrapText="1"/>
    </xf>
    <xf numFmtId="0" fontId="9" fillId="24" borderId="35" xfId="0" applyNumberFormat="1" applyFont="1" applyFill="1" applyBorder="1" applyAlignment="1">
      <alignment horizontal="center" vertical="center" wrapText="1"/>
    </xf>
    <xf numFmtId="0" fontId="9" fillId="24" borderId="44" xfId="0" quotePrefix="1" applyNumberFormat="1" applyFont="1" applyFill="1" applyBorder="1" applyAlignment="1">
      <alignment horizontal="center" vertical="center" wrapText="1"/>
    </xf>
    <xf numFmtId="0" fontId="9" fillId="24" borderId="42" xfId="0" applyNumberFormat="1" applyFont="1" applyFill="1" applyBorder="1" applyAlignment="1">
      <alignment horizontal="center" vertical="center" wrapText="1"/>
    </xf>
    <xf numFmtId="0" fontId="9" fillId="24" borderId="32" xfId="0" applyNumberFormat="1" applyFont="1" applyFill="1" applyBorder="1" applyAlignment="1">
      <alignment horizontal="center" vertical="center" wrapText="1"/>
    </xf>
    <xf numFmtId="0" fontId="62" fillId="28" borderId="103" xfId="0" applyFont="1" applyFill="1" applyBorder="1" applyAlignment="1">
      <alignment horizontal="center" vertical="center"/>
    </xf>
    <xf numFmtId="0" fontId="63" fillId="28" borderId="103" xfId="0" applyFont="1" applyFill="1" applyBorder="1" applyAlignment="1">
      <alignment horizontal="center" vertical="center" wrapText="1"/>
    </xf>
    <xf numFmtId="0" fontId="63" fillId="28" borderId="105" xfId="0" applyFont="1" applyFill="1" applyBorder="1" applyAlignment="1">
      <alignment horizontal="center" vertical="center" wrapText="1"/>
    </xf>
    <xf numFmtId="0" fontId="63" fillId="28" borderId="106" xfId="0" applyFont="1" applyFill="1" applyBorder="1" applyAlignment="1">
      <alignment horizontal="center" vertical="center" wrapText="1"/>
    </xf>
    <xf numFmtId="0" fontId="63" fillId="28" borderId="101" xfId="0" applyFont="1" applyFill="1" applyBorder="1" applyAlignment="1">
      <alignment horizontal="center" vertical="center" wrapText="1"/>
    </xf>
    <xf numFmtId="0" fontId="62" fillId="0" borderId="85" xfId="0" applyFont="1" applyBorder="1" applyAlignment="1">
      <alignment horizontal="center" vertical="center" wrapText="1"/>
    </xf>
    <xf numFmtId="0" fontId="64" fillId="24" borderId="36" xfId="0" applyFont="1" applyFill="1" applyBorder="1" applyAlignment="1">
      <alignment vertical="center" wrapText="1"/>
    </xf>
    <xf numFmtId="0" fontId="65" fillId="24" borderId="18" xfId="0" applyFont="1" applyFill="1" applyBorder="1" applyAlignment="1">
      <alignment vertical="center" wrapText="1"/>
    </xf>
    <xf numFmtId="0" fontId="64" fillId="24" borderId="113" xfId="0" applyFont="1" applyFill="1" applyBorder="1" applyAlignment="1">
      <alignment vertical="center" wrapText="1"/>
    </xf>
    <xf numFmtId="0" fontId="9" fillId="24" borderId="57" xfId="0" quotePrefix="1" applyFont="1" applyFill="1" applyBorder="1" applyAlignment="1">
      <alignment horizontal="center" vertical="center" wrapText="1"/>
    </xf>
    <xf numFmtId="0" fontId="9" fillId="24" borderId="57" xfId="0" applyFont="1" applyFill="1" applyBorder="1" applyAlignment="1">
      <alignment horizontal="center" vertical="center" wrapText="1"/>
    </xf>
    <xf numFmtId="0" fontId="8" fillId="24" borderId="43" xfId="0" quotePrefix="1" applyFont="1" applyFill="1" applyBorder="1" applyAlignment="1">
      <alignment horizontal="center" vertical="center" wrapText="1"/>
    </xf>
    <xf numFmtId="0" fontId="8" fillId="24" borderId="57" xfId="0" applyFont="1" applyFill="1" applyBorder="1" applyAlignment="1">
      <alignment horizontal="center" vertical="center" wrapText="1"/>
    </xf>
    <xf numFmtId="0" fontId="9" fillId="24" borderId="15" xfId="0" quotePrefix="1" applyFont="1" applyFill="1" applyBorder="1" applyAlignment="1">
      <alignment horizontal="center" vertical="center" wrapText="1"/>
    </xf>
    <xf numFmtId="0" fontId="9" fillId="24" borderId="15" xfId="0" applyFont="1" applyFill="1" applyBorder="1" applyAlignment="1">
      <alignment horizontal="center" vertical="center" wrapText="1"/>
    </xf>
    <xf numFmtId="0" fontId="9" fillId="24" borderId="58" xfId="0" applyFont="1" applyFill="1" applyBorder="1" applyAlignment="1">
      <alignment horizontal="left" wrapText="1"/>
    </xf>
    <xf numFmtId="0" fontId="9" fillId="24" borderId="43" xfId="0" quotePrefix="1" applyFont="1" applyFill="1" applyBorder="1" applyAlignment="1">
      <alignment horizontal="center" vertical="center" wrapText="1"/>
    </xf>
    <xf numFmtId="0" fontId="9" fillId="24" borderId="57" xfId="0" quotePrefix="1" applyNumberFormat="1" applyFont="1" applyFill="1" applyBorder="1" applyAlignment="1">
      <alignment horizontal="center" vertical="center" wrapText="1"/>
    </xf>
    <xf numFmtId="0" fontId="9" fillId="24" borderId="14" xfId="0" quotePrefix="1" applyFont="1" applyFill="1" applyBorder="1" applyAlignment="1">
      <alignment horizontal="center" vertical="center" wrapText="1"/>
    </xf>
    <xf numFmtId="0" fontId="9" fillId="24" borderId="14" xfId="0" applyFont="1" applyFill="1" applyBorder="1" applyAlignment="1">
      <alignment horizontal="center" vertical="center" wrapText="1"/>
    </xf>
    <xf numFmtId="0" fontId="9" fillId="24" borderId="113" xfId="0" applyNumberFormat="1" applyFont="1" applyFill="1" applyBorder="1" applyAlignment="1">
      <alignment horizontal="center" vertical="center" wrapText="1"/>
    </xf>
    <xf numFmtId="0" fontId="9" fillId="24" borderId="116" xfId="0" quotePrefix="1" applyNumberFormat="1" applyFont="1" applyFill="1" applyBorder="1" applyAlignment="1">
      <alignment horizontal="center" vertical="center" wrapText="1"/>
    </xf>
    <xf numFmtId="0" fontId="9" fillId="24" borderId="117" xfId="0" applyNumberFormat="1" applyFont="1" applyFill="1" applyBorder="1" applyAlignment="1">
      <alignment horizontal="center" vertical="center" wrapText="1"/>
    </xf>
    <xf numFmtId="0" fontId="9" fillId="24" borderId="118" xfId="0" quotePrefix="1" applyNumberFormat="1" applyFont="1" applyFill="1" applyBorder="1" applyAlignment="1">
      <alignment horizontal="center" vertical="center" wrapText="1"/>
    </xf>
    <xf numFmtId="0" fontId="9" fillId="24" borderId="117" xfId="0" quotePrefix="1" applyNumberFormat="1" applyFont="1" applyFill="1" applyBorder="1" applyAlignment="1">
      <alignment horizontal="center" vertical="center" wrapText="1"/>
    </xf>
    <xf numFmtId="0" fontId="9" fillId="24" borderId="116" xfId="0" applyNumberFormat="1" applyFont="1" applyFill="1" applyBorder="1" applyAlignment="1">
      <alignment horizontal="center" vertical="center" wrapText="1"/>
    </xf>
    <xf numFmtId="0" fontId="9" fillId="24" borderId="79" xfId="0" applyFont="1" applyFill="1" applyBorder="1" applyAlignment="1">
      <alignment horizontal="center" vertical="center" wrapText="1"/>
    </xf>
    <xf numFmtId="0" fontId="9" fillId="24" borderId="18" xfId="0" applyFont="1" applyFill="1" applyBorder="1" applyAlignment="1">
      <alignment horizontal="center" vertical="center" wrapText="1"/>
    </xf>
    <xf numFmtId="0" fontId="9" fillId="24" borderId="17" xfId="0" applyFont="1" applyFill="1" applyBorder="1" applyAlignment="1">
      <alignment horizontal="center" vertical="center" wrapText="1"/>
    </xf>
    <xf numFmtId="0" fontId="9" fillId="24" borderId="19" xfId="0" applyFont="1" applyFill="1" applyBorder="1" applyAlignment="1">
      <alignment horizontal="center" vertical="center" wrapText="1"/>
    </xf>
    <xf numFmtId="2" fontId="63" fillId="28" borderId="107" xfId="0" applyNumberFormat="1" applyFont="1" applyFill="1" applyBorder="1" applyAlignment="1">
      <alignment horizontal="center" vertical="center" wrapText="1"/>
    </xf>
    <xf numFmtId="16" fontId="62" fillId="26" borderId="80" xfId="0" applyNumberFormat="1" applyFont="1" applyFill="1" applyBorder="1" applyAlignment="1">
      <alignment horizontal="left"/>
    </xf>
    <xf numFmtId="0" fontId="8" fillId="29" borderId="10" xfId="0" applyFont="1" applyFill="1" applyBorder="1" applyAlignment="1">
      <alignment vertical="center" wrapText="1"/>
    </xf>
    <xf numFmtId="0" fontId="62" fillId="26" borderId="92" xfId="0" applyFont="1" applyFill="1" applyBorder="1" applyAlignment="1">
      <alignment horizontal="center" vertical="center" wrapText="1"/>
    </xf>
    <xf numFmtId="0" fontId="63" fillId="26" borderId="123" xfId="0" applyFont="1" applyFill="1" applyBorder="1" applyAlignment="1">
      <alignment horizontal="center" vertical="center"/>
    </xf>
    <xf numFmtId="16" fontId="62" fillId="26" borderId="85" xfId="0" applyNumberFormat="1" applyFont="1" applyFill="1" applyBorder="1" applyAlignment="1">
      <alignment horizontal="left"/>
    </xf>
    <xf numFmtId="0" fontId="62" fillId="26" borderId="85" xfId="0" applyFont="1" applyFill="1" applyBorder="1" applyAlignment="1">
      <alignment vertical="center" wrapText="1"/>
    </xf>
    <xf numFmtId="0" fontId="62" fillId="26" borderId="91" xfId="0" applyFont="1" applyFill="1" applyBorder="1" applyAlignment="1">
      <alignment horizontal="center" vertical="center" wrapText="1"/>
    </xf>
    <xf numFmtId="16" fontId="62" fillId="26" borderId="109" xfId="0" applyNumberFormat="1" applyFont="1" applyFill="1" applyBorder="1" applyAlignment="1">
      <alignment horizontal="left"/>
    </xf>
    <xf numFmtId="0" fontId="8" fillId="24" borderId="26" xfId="0" applyFont="1" applyFill="1" applyBorder="1" applyAlignment="1">
      <alignment vertical="center" wrapText="1"/>
    </xf>
    <xf numFmtId="0" fontId="62" fillId="26" borderId="98" xfId="0" applyFont="1" applyFill="1" applyBorder="1" applyAlignment="1">
      <alignment horizontal="center" vertical="center" wrapText="1"/>
    </xf>
    <xf numFmtId="0" fontId="63" fillId="26" borderId="109" xfId="0" applyFont="1" applyFill="1" applyBorder="1" applyAlignment="1">
      <alignment horizontal="center" vertical="center"/>
    </xf>
    <xf numFmtId="0" fontId="63" fillId="26" borderId="124" xfId="0" applyFont="1" applyFill="1" applyBorder="1" applyAlignment="1">
      <alignment horizontal="center" vertical="center"/>
    </xf>
    <xf numFmtId="165" fontId="9" fillId="24" borderId="27" xfId="0" applyNumberFormat="1" applyFont="1" applyFill="1" applyBorder="1" applyAlignment="1">
      <alignment horizontal="center" vertical="center"/>
    </xf>
    <xf numFmtId="0" fontId="8" fillId="24" borderId="125" xfId="0" applyFont="1" applyFill="1" applyBorder="1" applyAlignment="1">
      <alignment vertical="center" wrapText="1"/>
    </xf>
    <xf numFmtId="0" fontId="62" fillId="26" borderId="108" xfId="0" applyFont="1" applyFill="1" applyBorder="1" applyAlignment="1">
      <alignment vertical="center" wrapText="1"/>
    </xf>
    <xf numFmtId="2" fontId="9" fillId="24" borderId="27" xfId="0" applyNumberFormat="1" applyFont="1" applyFill="1" applyBorder="1" applyAlignment="1">
      <alignment horizontal="center" vertical="center"/>
    </xf>
    <xf numFmtId="0" fontId="62" fillId="26" borderId="123" xfId="0" applyFont="1" applyFill="1" applyBorder="1" applyAlignment="1">
      <alignment vertical="center" wrapText="1"/>
    </xf>
    <xf numFmtId="0" fontId="62" fillId="26" borderId="80" xfId="0" applyFont="1" applyFill="1" applyBorder="1" applyAlignment="1">
      <alignment horizontal="center" vertical="center" wrapText="1"/>
    </xf>
    <xf numFmtId="16" fontId="62" fillId="26" borderId="80" xfId="0" applyNumberFormat="1" applyFont="1" applyFill="1" applyBorder="1" applyAlignment="1">
      <alignment horizontal="left" vertical="center"/>
    </xf>
    <xf numFmtId="165" fontId="9" fillId="24" borderId="21" xfId="0" applyNumberFormat="1" applyFont="1" applyFill="1" applyBorder="1" applyAlignment="1">
      <alignment horizontal="center" vertical="center"/>
    </xf>
    <xf numFmtId="165" fontId="9" fillId="24" borderId="42" xfId="0" applyNumberFormat="1" applyFont="1" applyFill="1" applyBorder="1" applyAlignment="1">
      <alignment horizontal="center" vertical="center"/>
    </xf>
    <xf numFmtId="0" fontId="63" fillId="0" borderId="91" xfId="0" applyFont="1" applyBorder="1" applyAlignment="1">
      <alignment horizontal="center" vertical="center"/>
    </xf>
    <xf numFmtId="0" fontId="63" fillId="0" borderId="86" xfId="0" applyFont="1" applyBorder="1" applyAlignment="1">
      <alignment horizontal="center" vertical="center"/>
    </xf>
    <xf numFmtId="0" fontId="69" fillId="26" borderId="114" xfId="0" applyFont="1" applyFill="1" applyBorder="1" applyAlignment="1">
      <alignment vertical="center" wrapText="1"/>
    </xf>
    <xf numFmtId="0" fontId="9" fillId="24" borderId="38" xfId="0" applyNumberFormat="1" applyFont="1" applyFill="1" applyBorder="1" applyAlignment="1">
      <alignment horizontal="center" vertical="center"/>
    </xf>
    <xf numFmtId="2" fontId="63" fillId="26" borderId="107" xfId="0" applyNumberFormat="1" applyFont="1" applyFill="1" applyBorder="1" applyAlignment="1">
      <alignment horizontal="center" vertical="center"/>
    </xf>
    <xf numFmtId="2" fontId="63" fillId="26" borderId="90" xfId="0" applyNumberFormat="1" applyFont="1" applyFill="1" applyBorder="1" applyAlignment="1">
      <alignment horizontal="center" vertical="center"/>
    </xf>
    <xf numFmtId="165" fontId="63" fillId="26" borderId="19" xfId="0" applyNumberFormat="1" applyFont="1" applyFill="1" applyBorder="1" applyAlignment="1">
      <alignment horizontal="center" vertical="center"/>
    </xf>
    <xf numFmtId="2" fontId="63" fillId="26" borderId="19" xfId="0" applyNumberFormat="1" applyFont="1" applyFill="1" applyBorder="1" applyAlignment="1">
      <alignment horizontal="center" vertical="center"/>
    </xf>
    <xf numFmtId="0" fontId="63" fillId="26" borderId="106" xfId="0" applyFont="1" applyFill="1" applyBorder="1" applyAlignment="1">
      <alignment horizontal="center" vertical="center"/>
    </xf>
    <xf numFmtId="165" fontId="63" fillId="26" borderId="18" xfId="0" applyNumberFormat="1" applyFont="1" applyFill="1" applyBorder="1" applyAlignment="1">
      <alignment horizontal="center" vertical="center"/>
    </xf>
    <xf numFmtId="2" fontId="63" fillId="26" borderId="18" xfId="0" applyNumberFormat="1" applyFont="1" applyFill="1" applyBorder="1" applyAlignment="1">
      <alignment horizontal="center" vertical="center"/>
    </xf>
    <xf numFmtId="0" fontId="63" fillId="26" borderId="126" xfId="0" applyFont="1" applyFill="1" applyBorder="1" applyAlignment="1">
      <alignment horizontal="center" vertical="center"/>
    </xf>
    <xf numFmtId="0" fontId="63" fillId="27" borderId="127" xfId="0" applyFont="1" applyFill="1" applyBorder="1" applyAlignment="1">
      <alignment horizontal="center" vertical="center"/>
    </xf>
    <xf numFmtId="0" fontId="63" fillId="27" borderId="128" xfId="0" applyFont="1" applyFill="1" applyBorder="1" applyAlignment="1">
      <alignment horizontal="center" vertical="center"/>
    </xf>
    <xf numFmtId="0" fontId="63" fillId="27" borderId="128" xfId="0" applyFont="1" applyFill="1" applyBorder="1" applyAlignment="1">
      <alignment horizontal="center" vertical="center" wrapText="1"/>
    </xf>
    <xf numFmtId="0" fontId="63" fillId="27" borderId="129" xfId="0" applyFont="1" applyFill="1" applyBorder="1" applyAlignment="1">
      <alignment horizontal="center" vertical="center"/>
    </xf>
    <xf numFmtId="0" fontId="63" fillId="26" borderId="120" xfId="0" applyFont="1" applyFill="1" applyBorder="1" applyAlignment="1">
      <alignment horizontal="center" vertical="center"/>
    </xf>
    <xf numFmtId="0" fontId="60" fillId="24" borderId="0" xfId="38" applyFont="1" applyFill="1" applyBorder="1" applyAlignment="1">
      <alignment wrapText="1"/>
    </xf>
    <xf numFmtId="0" fontId="8" fillId="0" borderId="49" xfId="0" applyFont="1" applyFill="1" applyBorder="1" applyAlignment="1">
      <alignment vertical="center" wrapText="1"/>
    </xf>
    <xf numFmtId="16" fontId="62" fillId="28" borderId="10" xfId="0" applyNumberFormat="1" applyFont="1" applyFill="1" applyBorder="1" applyAlignment="1">
      <alignment horizontal="left" vertical="top" wrapText="1"/>
    </xf>
    <xf numFmtId="16" fontId="62" fillId="28" borderId="16" xfId="0" applyNumberFormat="1" applyFont="1" applyFill="1" applyBorder="1" applyAlignment="1">
      <alignment horizontal="left" vertical="top" wrapText="1"/>
    </xf>
    <xf numFmtId="16" fontId="62" fillId="28" borderId="76" xfId="0" applyNumberFormat="1" applyFont="1" applyFill="1" applyBorder="1" applyAlignment="1">
      <alignment horizontal="left" vertical="top" wrapText="1"/>
    </xf>
    <xf numFmtId="0" fontId="43" fillId="24" borderId="0" xfId="37" applyNumberFormat="1" applyFont="1" applyFill="1" applyBorder="1" applyAlignment="1" applyProtection="1">
      <alignment horizontal="right"/>
    </xf>
    <xf numFmtId="0" fontId="40" fillId="24" borderId="0" xfId="38" applyFont="1" applyFill="1" applyAlignment="1">
      <alignment horizontal="left" vertical="center" wrapText="1"/>
    </xf>
    <xf numFmtId="0" fontId="9" fillId="24" borderId="47" xfId="0" quotePrefix="1" applyFont="1" applyFill="1" applyBorder="1" applyAlignment="1">
      <alignment horizontal="center" vertical="center"/>
    </xf>
    <xf numFmtId="0" fontId="9" fillId="24" borderId="48" xfId="0" quotePrefix="1" applyFont="1" applyFill="1" applyBorder="1" applyAlignment="1">
      <alignment horizontal="center" vertical="center"/>
    </xf>
    <xf numFmtId="0" fontId="9" fillId="24" borderId="41" xfId="0" quotePrefix="1" applyFont="1" applyFill="1" applyBorder="1" applyAlignment="1">
      <alignment horizontal="center" vertical="center"/>
    </xf>
    <xf numFmtId="0" fontId="9" fillId="24" borderId="41" xfId="0" applyFont="1" applyFill="1" applyBorder="1" applyAlignment="1">
      <alignment horizontal="center" vertical="center"/>
    </xf>
    <xf numFmtId="0" fontId="9" fillId="24" borderId="47" xfId="0" applyFont="1" applyFill="1" applyBorder="1" applyAlignment="1">
      <alignment horizontal="center" vertical="center"/>
    </xf>
    <xf numFmtId="0" fontId="53" fillId="24" borderId="57" xfId="0" applyFont="1" applyFill="1" applyBorder="1" applyAlignment="1">
      <alignment horizontal="center" vertical="center" textRotation="90" wrapText="1"/>
    </xf>
    <xf numFmtId="0" fontId="9" fillId="24" borderId="57" xfId="0" quotePrefix="1" applyFont="1" applyFill="1" applyBorder="1" applyAlignment="1">
      <alignment horizontal="center" vertical="center" wrapText="1"/>
    </xf>
    <xf numFmtId="0" fontId="8" fillId="24" borderId="57" xfId="0" applyFont="1" applyFill="1" applyBorder="1" applyAlignment="1">
      <alignment horizontal="center" vertical="center" wrapText="1"/>
    </xf>
    <xf numFmtId="0" fontId="9" fillId="24" borderId="22" xfId="0" applyFont="1" applyFill="1" applyBorder="1" applyAlignment="1">
      <alignment horizontal="center" vertical="center"/>
    </xf>
    <xf numFmtId="0" fontId="9" fillId="24" borderId="51" xfId="0" quotePrefix="1" applyFont="1" applyFill="1" applyBorder="1" applyAlignment="1">
      <alignment horizontal="center" vertical="center"/>
    </xf>
    <xf numFmtId="0" fontId="9" fillId="24" borderId="29" xfId="0" quotePrefix="1" applyFont="1" applyFill="1" applyBorder="1" applyAlignment="1">
      <alignment horizontal="center" vertical="center"/>
    </xf>
    <xf numFmtId="0" fontId="9" fillId="24" borderId="21" xfId="0" applyFont="1" applyFill="1" applyBorder="1" applyAlignment="1">
      <alignment horizontal="center" vertical="center"/>
    </xf>
    <xf numFmtId="0" fontId="9" fillId="24" borderId="29" xfId="0" applyFont="1" applyFill="1" applyBorder="1" applyAlignment="1">
      <alignment horizontal="center" vertical="center"/>
    </xf>
    <xf numFmtId="0" fontId="9" fillId="24" borderId="21" xfId="0" quotePrefix="1" applyFont="1" applyFill="1" applyBorder="1" applyAlignment="1">
      <alignment horizontal="center" vertical="center"/>
    </xf>
    <xf numFmtId="0" fontId="9" fillId="24" borderId="32" xfId="0" quotePrefix="1" applyFont="1" applyFill="1" applyBorder="1" applyAlignment="1">
      <alignment horizontal="center" vertical="center"/>
    </xf>
    <xf numFmtId="0" fontId="9" fillId="24" borderId="60" xfId="0" quotePrefix="1" applyFont="1" applyFill="1" applyBorder="1" applyAlignment="1">
      <alignment horizontal="center" vertical="center"/>
    </xf>
    <xf numFmtId="0" fontId="9" fillId="24" borderId="60" xfId="0" applyFont="1" applyFill="1" applyBorder="1" applyAlignment="1">
      <alignment horizontal="center" vertical="center"/>
    </xf>
    <xf numFmtId="0" fontId="9" fillId="24" borderId="43" xfId="0" quotePrefix="1" applyFont="1" applyFill="1" applyBorder="1" applyAlignment="1">
      <alignment horizontal="center" vertical="center" wrapText="1"/>
    </xf>
    <xf numFmtId="0" fontId="9" fillId="24" borderId="47" xfId="0" applyFont="1" applyFill="1" applyBorder="1" applyAlignment="1">
      <alignment horizontal="center" vertical="center" wrapText="1"/>
    </xf>
    <xf numFmtId="0" fontId="10" fillId="24" borderId="0" xfId="38" applyFont="1" applyFill="1" applyAlignment="1">
      <alignment vertical="center" wrapText="1"/>
    </xf>
    <xf numFmtId="1" fontId="9" fillId="24" borderId="29" xfId="0" quotePrefix="1" applyNumberFormat="1" applyFont="1" applyFill="1" applyBorder="1" applyAlignment="1">
      <alignment horizontal="center" vertical="center"/>
    </xf>
    <xf numFmtId="0" fontId="9" fillId="24" borderId="41" xfId="0" applyFont="1" applyFill="1" applyBorder="1" applyAlignment="1">
      <alignment horizontal="center" vertical="center" wrapText="1"/>
    </xf>
    <xf numFmtId="0" fontId="9" fillId="24" borderId="30" xfId="0" applyFont="1" applyFill="1" applyBorder="1" applyAlignment="1">
      <alignment horizontal="center" vertical="center"/>
    </xf>
    <xf numFmtId="0" fontId="10" fillId="24" borderId="18" xfId="0" applyFont="1" applyFill="1" applyBorder="1" applyAlignment="1">
      <alignment horizontal="center" vertical="center"/>
    </xf>
    <xf numFmtId="0" fontId="10" fillId="24" borderId="19" xfId="0" applyFont="1" applyFill="1" applyBorder="1" applyAlignment="1">
      <alignment horizontal="center" vertical="center"/>
    </xf>
    <xf numFmtId="0" fontId="10" fillId="24" borderId="19" xfId="0" quotePrefix="1" applyFont="1" applyFill="1" applyBorder="1" applyAlignment="1">
      <alignment horizontal="center" vertical="center"/>
    </xf>
    <xf numFmtId="0" fontId="8" fillId="24" borderId="18" xfId="0" applyFont="1" applyFill="1" applyBorder="1" applyAlignment="1">
      <alignment vertical="center" wrapText="1"/>
    </xf>
    <xf numFmtId="0" fontId="8" fillId="24" borderId="68" xfId="0" applyFont="1" applyFill="1" applyBorder="1" applyAlignment="1">
      <alignment horizontal="left" vertical="center" wrapText="1"/>
    </xf>
    <xf numFmtId="0" fontId="8" fillId="24" borderId="42" xfId="0" applyFont="1" applyFill="1" applyBorder="1" applyAlignment="1">
      <alignment horizontal="left" vertical="center" wrapText="1"/>
    </xf>
    <xf numFmtId="0" fontId="62" fillId="0" borderId="123" xfId="0" applyFont="1" applyBorder="1" applyAlignment="1">
      <alignment vertical="center" wrapText="1"/>
    </xf>
    <xf numFmtId="0" fontId="62" fillId="0" borderId="86" xfId="0" applyFont="1" applyBorder="1" applyAlignment="1">
      <alignment vertical="center" wrapText="1"/>
    </xf>
    <xf numFmtId="0" fontId="8" fillId="24" borderId="29" xfId="0" applyFont="1" applyFill="1" applyBorder="1" applyAlignment="1">
      <alignment horizontal="center" vertical="center" wrapText="1"/>
    </xf>
    <xf numFmtId="0" fontId="62" fillId="0" borderId="124" xfId="0" applyFont="1" applyBorder="1" applyAlignment="1">
      <alignment vertical="center" wrapText="1"/>
    </xf>
    <xf numFmtId="0" fontId="62" fillId="0" borderId="130" xfId="0" applyFont="1" applyBorder="1" applyAlignment="1">
      <alignment vertical="center" wrapText="1"/>
    </xf>
    <xf numFmtId="0" fontId="62" fillId="0" borderId="131" xfId="0" applyFont="1" applyBorder="1" applyAlignment="1">
      <alignment vertical="center" wrapText="1"/>
    </xf>
    <xf numFmtId="0" fontId="62" fillId="0" borderId="132" xfId="0" applyFont="1" applyBorder="1" applyAlignment="1">
      <alignment vertical="center" wrapText="1"/>
    </xf>
    <xf numFmtId="0" fontId="62" fillId="0" borderId="132" xfId="0" applyFont="1" applyBorder="1" applyAlignment="1">
      <alignment vertical="top" wrapText="1"/>
    </xf>
    <xf numFmtId="0" fontId="8" fillId="0" borderId="11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4" fillId="24" borderId="19" xfId="39" applyNumberFormat="1" applyFont="1" applyFill="1" applyBorder="1" applyAlignment="1">
      <alignment horizontal="center" vertical="center"/>
    </xf>
    <xf numFmtId="0" fontId="4" fillId="24" borderId="31" xfId="39" applyNumberFormat="1" applyFont="1" applyFill="1" applyBorder="1" applyAlignment="1">
      <alignment horizontal="center" vertical="center"/>
    </xf>
    <xf numFmtId="0" fontId="4" fillId="24" borderId="18" xfId="39" applyNumberFormat="1" applyFont="1" applyFill="1" applyBorder="1" applyAlignment="1">
      <alignment horizontal="center" vertical="center"/>
    </xf>
    <xf numFmtId="0" fontId="39" fillId="24" borderId="15" xfId="39" applyNumberFormat="1" applyFont="1" applyFill="1" applyBorder="1" applyAlignment="1">
      <alignment horizontal="center" vertical="center" wrapText="1"/>
    </xf>
    <xf numFmtId="0" fontId="43" fillId="24" borderId="35" xfId="39" applyNumberFormat="1" applyFont="1" applyFill="1" applyBorder="1" applyAlignment="1">
      <alignment horizontal="center" vertical="center" textRotation="90" wrapText="1"/>
    </xf>
    <xf numFmtId="0" fontId="43" fillId="24" borderId="23" xfId="39" applyNumberFormat="1" applyFont="1" applyFill="1" applyBorder="1" applyAlignment="1">
      <alignment horizontal="center" vertical="center" textRotation="90" wrapText="1"/>
    </xf>
    <xf numFmtId="0" fontId="43" fillId="24" borderId="21" xfId="39" applyNumberFormat="1" applyFont="1" applyFill="1" applyBorder="1" applyAlignment="1">
      <alignment horizontal="center" vertical="center" textRotation="90" wrapText="1"/>
    </xf>
    <xf numFmtId="0" fontId="35" fillId="24" borderId="19" xfId="39" applyNumberFormat="1" applyFont="1" applyFill="1" applyBorder="1" applyAlignment="1">
      <alignment horizontal="center" vertical="center"/>
    </xf>
    <xf numFmtId="0" fontId="35" fillId="24" borderId="31" xfId="39" applyNumberFormat="1" applyFont="1" applyFill="1" applyBorder="1" applyAlignment="1">
      <alignment horizontal="center" vertical="center"/>
    </xf>
    <xf numFmtId="0" fontId="35" fillId="24" borderId="18" xfId="39" applyNumberFormat="1" applyFont="1" applyFill="1" applyBorder="1" applyAlignment="1">
      <alignment horizontal="center" vertical="center"/>
    </xf>
    <xf numFmtId="0" fontId="37" fillId="24" borderId="15" xfId="39" applyNumberFormat="1" applyFont="1" applyFill="1" applyBorder="1" applyAlignment="1">
      <alignment horizontal="center" vertical="center" textRotation="90" wrapText="1"/>
    </xf>
    <xf numFmtId="0" fontId="49" fillId="24" borderId="0" xfId="39" applyNumberFormat="1" applyFont="1" applyFill="1" applyBorder="1" applyAlignment="1" applyProtection="1">
      <alignment horizontal="left" vertical="top"/>
    </xf>
    <xf numFmtId="0" fontId="43" fillId="24" borderId="0" xfId="39" applyNumberFormat="1" applyFont="1" applyFill="1" applyBorder="1" applyAlignment="1">
      <alignment horizontal="left"/>
    </xf>
    <xf numFmtId="0" fontId="49" fillId="24" borderId="50" xfId="39" applyNumberFormat="1" applyFont="1" applyFill="1" applyBorder="1" applyAlignment="1">
      <alignment horizontal="left" vertical="center" wrapText="1"/>
    </xf>
    <xf numFmtId="0" fontId="49" fillId="24" borderId="0" xfId="39" applyNumberFormat="1" applyFont="1" applyFill="1" applyBorder="1" applyAlignment="1">
      <alignment horizontal="left" vertical="center" wrapText="1"/>
    </xf>
    <xf numFmtId="0" fontId="5" fillId="24" borderId="0" xfId="37" applyNumberFormat="1" applyFont="1" applyFill="1" applyBorder="1" applyAlignment="1">
      <alignment horizontal="center" wrapText="1"/>
    </xf>
    <xf numFmtId="0" fontId="43" fillId="24" borderId="0" xfId="37" applyNumberFormat="1" applyFont="1" applyFill="1" applyBorder="1" applyAlignment="1" applyProtection="1">
      <alignment horizontal="right"/>
    </xf>
    <xf numFmtId="0" fontId="7" fillId="24" borderId="0" xfId="37" applyFont="1" applyFill="1" applyAlignment="1">
      <alignment horizontal="center" vertical="center" wrapText="1"/>
    </xf>
    <xf numFmtId="0" fontId="50" fillId="24" borderId="0" xfId="37" applyNumberFormat="1" applyFont="1" applyFill="1" applyBorder="1" applyAlignment="1">
      <alignment horizontal="center" wrapText="1"/>
    </xf>
    <xf numFmtId="0" fontId="52" fillId="24" borderId="0" xfId="37" applyNumberFormat="1" applyFont="1" applyFill="1" applyBorder="1" applyAlignment="1">
      <alignment horizontal="center" vertical="center" wrapText="1"/>
    </xf>
    <xf numFmtId="0" fontId="43" fillId="24" borderId="0" xfId="37" applyNumberFormat="1" applyFont="1" applyFill="1" applyBorder="1" applyAlignment="1" applyProtection="1">
      <alignment horizontal="right" wrapText="1"/>
    </xf>
    <xf numFmtId="0" fontId="40" fillId="24" borderId="0" xfId="37" applyNumberFormat="1" applyFont="1" applyFill="1" applyBorder="1" applyAlignment="1" applyProtection="1">
      <alignment horizontal="left" vertical="top" wrapText="1"/>
    </xf>
    <xf numFmtId="0" fontId="40" fillId="24" borderId="30" xfId="37" applyNumberFormat="1" applyFont="1" applyFill="1" applyBorder="1" applyAlignment="1" applyProtection="1">
      <alignment horizontal="left" vertical="top" wrapText="1"/>
    </xf>
    <xf numFmtId="0" fontId="43" fillId="24" borderId="0" xfId="46" applyNumberFormat="1" applyFont="1" applyFill="1" applyBorder="1" applyAlignment="1" applyProtection="1">
      <alignment horizontal="right"/>
    </xf>
    <xf numFmtId="0" fontId="3" fillId="24" borderId="0" xfId="37" applyNumberFormat="1" applyFont="1" applyFill="1" applyBorder="1" applyAlignment="1" applyProtection="1">
      <alignment horizontal="left" vertical="top" wrapText="1"/>
    </xf>
    <xf numFmtId="0" fontId="37" fillId="24" borderId="35" xfId="39" applyNumberFormat="1" applyFont="1" applyFill="1" applyBorder="1" applyAlignment="1">
      <alignment horizontal="center" vertical="center" textRotation="90" wrapText="1"/>
    </xf>
    <xf numFmtId="0" fontId="37" fillId="24" borderId="23" xfId="39" applyNumberFormat="1" applyFont="1" applyFill="1" applyBorder="1" applyAlignment="1">
      <alignment horizontal="center" vertical="center" textRotation="90" wrapText="1"/>
    </xf>
    <xf numFmtId="0" fontId="37" fillId="24" borderId="21" xfId="39" applyNumberFormat="1" applyFont="1" applyFill="1" applyBorder="1" applyAlignment="1">
      <alignment horizontal="center" vertical="center" textRotation="90" wrapText="1"/>
    </xf>
    <xf numFmtId="0" fontId="58" fillId="24" borderId="50" xfId="0" applyFont="1" applyFill="1" applyBorder="1" applyAlignment="1">
      <alignment horizontal="left" wrapText="1"/>
    </xf>
    <xf numFmtId="0" fontId="58" fillId="24" borderId="0" xfId="0" applyFont="1" applyFill="1" applyBorder="1" applyAlignment="1">
      <alignment horizontal="left" wrapText="1"/>
    </xf>
    <xf numFmtId="0" fontId="10" fillId="24" borderId="0" xfId="0" applyFont="1" applyFill="1" applyBorder="1" applyAlignment="1">
      <alignment horizontal="center" vertical="center" wrapText="1"/>
    </xf>
    <xf numFmtId="0" fontId="40" fillId="24" borderId="0" xfId="0" applyFont="1" applyFill="1" applyBorder="1" applyAlignment="1">
      <alignment horizontal="center" vertical="center"/>
    </xf>
    <xf numFmtId="0" fontId="9" fillId="24" borderId="41" xfId="0" quotePrefix="1" applyNumberFormat="1" applyFont="1" applyFill="1" applyBorder="1" applyAlignment="1">
      <alignment horizontal="center" vertical="center"/>
    </xf>
    <xf numFmtId="0" fontId="9" fillId="24" borderId="47" xfId="0" quotePrefix="1" applyNumberFormat="1" applyFont="1" applyFill="1" applyBorder="1" applyAlignment="1">
      <alignment horizontal="center" vertical="center"/>
    </xf>
    <xf numFmtId="0" fontId="9" fillId="24" borderId="48" xfId="0" quotePrefix="1" applyNumberFormat="1" applyFont="1" applyFill="1" applyBorder="1" applyAlignment="1">
      <alignment horizontal="center" vertical="center"/>
    </xf>
    <xf numFmtId="0" fontId="9" fillId="24" borderId="41" xfId="0" applyNumberFormat="1" applyFont="1" applyFill="1" applyBorder="1" applyAlignment="1">
      <alignment horizontal="center" vertical="center"/>
    </xf>
    <xf numFmtId="0" fontId="9" fillId="24" borderId="47" xfId="0" applyNumberFormat="1" applyFont="1" applyFill="1" applyBorder="1" applyAlignment="1">
      <alignment horizontal="center" vertical="center"/>
    </xf>
    <xf numFmtId="0" fontId="9" fillId="24" borderId="48" xfId="0" applyNumberFormat="1" applyFont="1" applyFill="1" applyBorder="1" applyAlignment="1">
      <alignment horizontal="center" vertical="center"/>
    </xf>
    <xf numFmtId="0" fontId="9" fillId="24" borderId="41" xfId="0" applyFont="1" applyFill="1" applyBorder="1" applyAlignment="1">
      <alignment horizontal="center" vertical="center"/>
    </xf>
    <xf numFmtId="0" fontId="9" fillId="24" borderId="47" xfId="0" applyFont="1" applyFill="1" applyBorder="1" applyAlignment="1">
      <alignment horizontal="center" vertical="center"/>
    </xf>
    <xf numFmtId="0" fontId="9" fillId="24" borderId="48" xfId="0" applyFont="1" applyFill="1" applyBorder="1" applyAlignment="1">
      <alignment horizontal="center" vertical="center"/>
    </xf>
    <xf numFmtId="0" fontId="9" fillId="24" borderId="41" xfId="0" quotePrefix="1" applyFont="1" applyFill="1" applyBorder="1" applyAlignment="1">
      <alignment horizontal="center" vertical="center"/>
    </xf>
    <xf numFmtId="0" fontId="9" fillId="24" borderId="47" xfId="0" quotePrefix="1" applyFont="1" applyFill="1" applyBorder="1" applyAlignment="1">
      <alignment horizontal="center" vertical="center"/>
    </xf>
    <xf numFmtId="0" fontId="9" fillId="24" borderId="48" xfId="0" quotePrefix="1" applyFont="1" applyFill="1" applyBorder="1" applyAlignment="1">
      <alignment horizontal="center" vertical="center"/>
    </xf>
    <xf numFmtId="1" fontId="9" fillId="24" borderId="41" xfId="0" quotePrefix="1" applyNumberFormat="1" applyFont="1" applyFill="1" applyBorder="1" applyAlignment="1">
      <alignment horizontal="center" vertical="center"/>
    </xf>
    <xf numFmtId="0" fontId="53" fillId="24" borderId="43" xfId="0" applyFont="1" applyFill="1" applyBorder="1" applyAlignment="1">
      <alignment horizontal="center" vertical="center" wrapText="1"/>
    </xf>
    <xf numFmtId="0" fontId="53" fillId="24" borderId="52" xfId="0" applyFont="1" applyFill="1" applyBorder="1" applyAlignment="1">
      <alignment horizontal="center" vertical="center" wrapText="1"/>
    </xf>
    <xf numFmtId="0" fontId="53" fillId="24" borderId="58" xfId="0" applyFont="1" applyFill="1" applyBorder="1" applyAlignment="1">
      <alignment horizontal="center" vertical="center" wrapText="1"/>
    </xf>
    <xf numFmtId="0" fontId="67" fillId="26" borderId="96" xfId="0" applyFont="1" applyFill="1" applyBorder="1" applyAlignment="1">
      <alignment horizontal="center" vertical="center" wrapText="1"/>
    </xf>
    <xf numFmtId="0" fontId="68" fillId="0" borderId="96" xfId="0" applyFont="1" applyBorder="1"/>
    <xf numFmtId="0" fontId="68" fillId="0" borderId="97" xfId="0" applyFont="1" applyBorder="1"/>
    <xf numFmtId="0" fontId="53" fillId="24" borderId="15" xfId="0" applyFont="1" applyFill="1" applyBorder="1" applyAlignment="1">
      <alignment horizontal="center" vertical="center" textRotation="90" wrapText="1"/>
    </xf>
    <xf numFmtId="0" fontId="53" fillId="24" borderId="35" xfId="0" applyFont="1" applyFill="1" applyBorder="1" applyAlignment="1">
      <alignment horizontal="center" vertical="center" textRotation="90" wrapText="1"/>
    </xf>
    <xf numFmtId="0" fontId="53" fillId="24" borderId="44" xfId="0" applyFont="1" applyFill="1" applyBorder="1" applyAlignment="1">
      <alignment horizontal="center" vertical="center" textRotation="90" wrapText="1"/>
    </xf>
    <xf numFmtId="0" fontId="53" fillId="24" borderId="56" xfId="0" applyFont="1" applyFill="1" applyBorder="1" applyAlignment="1">
      <alignment horizontal="center" vertical="center" textRotation="90" wrapText="1"/>
    </xf>
    <xf numFmtId="0" fontId="54" fillId="24" borderId="57" xfId="0" applyFont="1" applyFill="1" applyBorder="1" applyAlignment="1">
      <alignment horizontal="center" vertical="center" textRotation="90" wrapText="1"/>
    </xf>
    <xf numFmtId="0" fontId="54" fillId="24" borderId="51" xfId="0" applyFont="1" applyFill="1" applyBorder="1" applyAlignment="1">
      <alignment horizontal="center" vertical="center" textRotation="90" wrapText="1"/>
    </xf>
    <xf numFmtId="0" fontId="53" fillId="24" borderId="57" xfId="0" applyFont="1" applyFill="1" applyBorder="1" applyAlignment="1">
      <alignment horizontal="center" vertical="center" textRotation="90" wrapText="1"/>
    </xf>
    <xf numFmtId="0" fontId="53" fillId="24" borderId="51" xfId="0" applyFont="1" applyFill="1" applyBorder="1" applyAlignment="1">
      <alignment horizontal="center" vertical="center" textRotation="90" wrapText="1"/>
    </xf>
    <xf numFmtId="0" fontId="67" fillId="26" borderId="93" xfId="0" applyFont="1" applyFill="1" applyBorder="1" applyAlignment="1">
      <alignment horizontal="center" vertical="center" wrapText="1"/>
    </xf>
    <xf numFmtId="0" fontId="68" fillId="0" borderId="94" xfId="0" applyFont="1" applyBorder="1"/>
    <xf numFmtId="0" fontId="68" fillId="0" borderId="95" xfId="0" applyFont="1" applyBorder="1"/>
    <xf numFmtId="0" fontId="8" fillId="24" borderId="43" xfId="38" applyFont="1" applyFill="1" applyBorder="1" applyAlignment="1">
      <alignment horizontal="center"/>
    </xf>
    <xf numFmtId="0" fontId="8" fillId="24" borderId="52" xfId="38" applyFont="1" applyFill="1" applyBorder="1" applyAlignment="1">
      <alignment horizontal="center"/>
    </xf>
    <xf numFmtId="0" fontId="8" fillId="24" borderId="59" xfId="38" applyFont="1" applyFill="1" applyBorder="1" applyAlignment="1">
      <alignment horizontal="center"/>
    </xf>
    <xf numFmtId="0" fontId="9" fillId="24" borderId="41" xfId="0" applyFont="1" applyFill="1" applyBorder="1" applyAlignment="1">
      <alignment horizontal="center"/>
    </xf>
    <xf numFmtId="0" fontId="9" fillId="24" borderId="47" xfId="0" applyFont="1" applyFill="1" applyBorder="1" applyAlignment="1">
      <alignment horizontal="center"/>
    </xf>
    <xf numFmtId="0" fontId="9" fillId="24" borderId="48" xfId="0" applyFont="1" applyFill="1" applyBorder="1" applyAlignment="1">
      <alignment horizontal="center"/>
    </xf>
    <xf numFmtId="0" fontId="9" fillId="24" borderId="43" xfId="0" applyFont="1" applyFill="1" applyBorder="1" applyAlignment="1">
      <alignment horizontal="left" wrapText="1"/>
    </xf>
    <xf numFmtId="0" fontId="9" fillId="24" borderId="48" xfId="0" applyFont="1" applyFill="1" applyBorder="1" applyAlignment="1">
      <alignment horizontal="left" wrapText="1"/>
    </xf>
    <xf numFmtId="0" fontId="53" fillId="24" borderId="46" xfId="0" applyFont="1" applyFill="1" applyBorder="1" applyAlignment="1">
      <alignment horizontal="center" vertical="center" textRotation="90" wrapText="1"/>
    </xf>
    <xf numFmtId="0" fontId="53" fillId="24" borderId="55" xfId="0" applyFont="1" applyFill="1" applyBorder="1" applyAlignment="1">
      <alignment horizontal="center" vertical="center" textRotation="90" wrapText="1"/>
    </xf>
    <xf numFmtId="0" fontId="53" fillId="24" borderId="62" xfId="0" applyFont="1" applyFill="1" applyBorder="1" applyAlignment="1">
      <alignment horizontal="center" vertical="center" textRotation="90" wrapText="1"/>
    </xf>
    <xf numFmtId="0" fontId="53" fillId="24" borderId="13" xfId="0" quotePrefix="1" applyFont="1" applyFill="1" applyBorder="1" applyAlignment="1">
      <alignment horizontal="center" vertical="center" wrapText="1"/>
    </xf>
    <xf numFmtId="0" fontId="53" fillId="24" borderId="17" xfId="0" quotePrefix="1" applyFont="1" applyFill="1" applyBorder="1" applyAlignment="1">
      <alignment horizontal="center" vertical="center" wrapText="1"/>
    </xf>
    <xf numFmtId="0" fontId="53" fillId="24" borderId="37" xfId="0" quotePrefix="1" applyFont="1" applyFill="1" applyBorder="1" applyAlignment="1">
      <alignment horizontal="center" vertical="center" wrapText="1"/>
    </xf>
    <xf numFmtId="0" fontId="53" fillId="24" borderId="19" xfId="0" quotePrefix="1" applyFont="1" applyFill="1" applyBorder="1" applyAlignment="1">
      <alignment horizontal="center" vertical="center" wrapText="1"/>
    </xf>
    <xf numFmtId="0" fontId="53" fillId="24" borderId="45" xfId="0" quotePrefix="1" applyFont="1" applyFill="1" applyBorder="1" applyAlignment="1">
      <alignment horizontal="center" vertical="center" wrapText="1"/>
    </xf>
    <xf numFmtId="0" fontId="53" fillId="24" borderId="44" xfId="0" quotePrefix="1" applyFont="1" applyFill="1" applyBorder="1" applyAlignment="1">
      <alignment horizontal="center" vertical="center" wrapText="1"/>
    </xf>
    <xf numFmtId="0" fontId="53" fillId="24" borderId="12" xfId="0" applyFont="1" applyFill="1" applyBorder="1" applyAlignment="1">
      <alignment horizontal="center" vertical="center" wrapText="1"/>
    </xf>
    <xf numFmtId="0" fontId="53" fillId="24" borderId="11" xfId="0" applyFont="1" applyFill="1" applyBorder="1" applyAlignment="1">
      <alignment horizontal="center" vertical="center" wrapText="1"/>
    </xf>
    <xf numFmtId="0" fontId="53" fillId="24" borderId="49" xfId="0" applyFont="1" applyFill="1" applyBorder="1" applyAlignment="1">
      <alignment horizontal="center" vertical="center" wrapText="1"/>
    </xf>
    <xf numFmtId="0" fontId="53" fillId="24" borderId="37" xfId="0" applyFont="1" applyFill="1" applyBorder="1" applyAlignment="1">
      <alignment horizontal="center" vertical="center" textRotation="90" wrapText="1"/>
    </xf>
    <xf numFmtId="0" fontId="53" fillId="24" borderId="45" xfId="0" applyFont="1" applyFill="1" applyBorder="1" applyAlignment="1">
      <alignment horizontal="center" vertical="center" textRotation="90" wrapText="1"/>
    </xf>
    <xf numFmtId="0" fontId="53" fillId="24" borderId="18" xfId="0" applyFont="1" applyFill="1" applyBorder="1" applyAlignment="1">
      <alignment horizontal="center" vertical="center" wrapText="1"/>
    </xf>
    <xf numFmtId="0" fontId="53" fillId="24" borderId="15" xfId="0" applyFont="1" applyFill="1" applyBorder="1" applyAlignment="1">
      <alignment horizontal="center" vertical="center" wrapText="1"/>
    </xf>
    <xf numFmtId="164" fontId="53" fillId="24" borderId="57" xfId="0" applyNumberFormat="1" applyFont="1" applyFill="1" applyBorder="1" applyAlignment="1">
      <alignment horizontal="center" vertical="center" textRotation="90" wrapText="1"/>
    </xf>
    <xf numFmtId="164" fontId="53" fillId="24" borderId="51" xfId="0" applyNumberFormat="1" applyFont="1" applyFill="1" applyBorder="1" applyAlignment="1">
      <alignment horizontal="center" vertical="center" textRotation="90" wrapText="1"/>
    </xf>
    <xf numFmtId="164" fontId="53" fillId="24" borderId="25" xfId="0" applyNumberFormat="1" applyFont="1" applyFill="1" applyBorder="1" applyAlignment="1">
      <alignment horizontal="center" vertical="center" textRotation="90" wrapText="1"/>
    </xf>
    <xf numFmtId="0" fontId="53" fillId="24" borderId="59" xfId="0" applyFont="1" applyFill="1" applyBorder="1" applyAlignment="1">
      <alignment horizontal="center" vertical="center" wrapText="1"/>
    </xf>
    <xf numFmtId="0" fontId="53" fillId="24" borderId="34" xfId="0" applyFont="1" applyFill="1" applyBorder="1" applyAlignment="1">
      <alignment horizontal="center" vertical="center" wrapText="1"/>
    </xf>
    <xf numFmtId="0" fontId="53" fillId="24" borderId="24" xfId="0" applyFont="1" applyFill="1" applyBorder="1" applyAlignment="1">
      <alignment horizontal="center" vertical="center" wrapText="1"/>
    </xf>
    <xf numFmtId="0" fontId="53" fillId="24" borderId="26" xfId="0" applyFont="1" applyFill="1" applyBorder="1" applyAlignment="1">
      <alignment horizontal="center" vertical="center" wrapText="1"/>
    </xf>
    <xf numFmtId="0" fontId="53" fillId="24" borderId="57" xfId="0" applyFont="1" applyFill="1" applyBorder="1" applyAlignment="1">
      <alignment horizontal="center" vertical="center" wrapText="1"/>
    </xf>
    <xf numFmtId="0" fontId="53" fillId="24" borderId="51" xfId="0" applyFont="1" applyFill="1" applyBorder="1" applyAlignment="1">
      <alignment horizontal="center" vertical="center" wrapText="1"/>
    </xf>
    <xf numFmtId="0" fontId="9" fillId="24" borderId="41" xfId="0" applyFont="1" applyFill="1" applyBorder="1" applyAlignment="1">
      <alignment horizontal="left" wrapText="1"/>
    </xf>
    <xf numFmtId="0" fontId="9" fillId="24" borderId="34" xfId="0" applyFont="1" applyFill="1" applyBorder="1" applyAlignment="1">
      <alignment horizontal="left" wrapText="1"/>
    </xf>
    <xf numFmtId="0" fontId="10" fillId="24" borderId="43" xfId="0" applyFont="1" applyFill="1" applyBorder="1" applyAlignment="1">
      <alignment horizontal="center" vertical="center" wrapText="1"/>
    </xf>
    <xf numFmtId="0" fontId="10" fillId="24" borderId="52" xfId="0" applyFont="1" applyFill="1" applyBorder="1" applyAlignment="1">
      <alignment horizontal="center" vertical="center" wrapText="1"/>
    </xf>
    <xf numFmtId="0" fontId="10" fillId="24" borderId="59" xfId="0" applyFont="1" applyFill="1" applyBorder="1" applyAlignment="1">
      <alignment horizontal="center" vertical="center" wrapText="1"/>
    </xf>
    <xf numFmtId="0" fontId="8" fillId="24" borderId="41" xfId="38" applyFont="1" applyFill="1" applyBorder="1" applyAlignment="1">
      <alignment horizontal="left" vertical="center" wrapText="1"/>
    </xf>
    <xf numFmtId="0" fontId="8" fillId="24" borderId="48" xfId="38" applyFont="1" applyFill="1" applyBorder="1" applyAlignment="1">
      <alignment horizontal="left" vertical="center" wrapText="1"/>
    </xf>
    <xf numFmtId="0" fontId="9" fillId="24" borderId="41" xfId="38" applyFont="1" applyFill="1" applyBorder="1" applyAlignment="1">
      <alignment horizontal="left" vertical="center" wrapText="1"/>
    </xf>
    <xf numFmtId="0" fontId="9" fillId="24" borderId="48" xfId="38" applyFont="1" applyFill="1" applyBorder="1" applyAlignment="1">
      <alignment horizontal="left" vertical="center" wrapText="1"/>
    </xf>
    <xf numFmtId="0" fontId="10" fillId="24" borderId="41" xfId="0" applyFont="1" applyFill="1" applyBorder="1" applyAlignment="1">
      <alignment horizontal="center" vertical="center" wrapText="1"/>
    </xf>
    <xf numFmtId="0" fontId="10" fillId="24" borderId="48" xfId="0" applyFont="1" applyFill="1" applyBorder="1" applyAlignment="1">
      <alignment horizontal="center" vertical="center" wrapText="1"/>
    </xf>
    <xf numFmtId="0" fontId="10" fillId="24" borderId="47" xfId="0" applyFont="1" applyFill="1" applyBorder="1" applyAlignment="1">
      <alignment horizontal="center" vertical="center" wrapText="1"/>
    </xf>
    <xf numFmtId="0" fontId="10" fillId="24" borderId="0" xfId="0" applyFont="1" applyFill="1" applyBorder="1" applyAlignment="1">
      <alignment horizontal="left" wrapText="1"/>
    </xf>
    <xf numFmtId="0" fontId="57" fillId="24" borderId="0" xfId="39" applyNumberFormat="1" applyFont="1" applyFill="1" applyBorder="1" applyAlignment="1">
      <alignment horizontal="left"/>
    </xf>
    <xf numFmtId="0" fontId="40" fillId="24" borderId="34" xfId="0" applyFont="1" applyFill="1" applyBorder="1" applyAlignment="1">
      <alignment horizontal="center" vertical="center"/>
    </xf>
    <xf numFmtId="0" fontId="40" fillId="24" borderId="24" xfId="0" applyFont="1" applyFill="1" applyBorder="1" applyAlignment="1">
      <alignment horizontal="center" vertical="center"/>
    </xf>
    <xf numFmtId="0" fontId="40" fillId="24" borderId="26" xfId="0" applyFont="1" applyFill="1" applyBorder="1" applyAlignment="1">
      <alignment horizontal="center" vertical="center"/>
    </xf>
    <xf numFmtId="0" fontId="69" fillId="28" borderId="41" xfId="0" applyFont="1" applyFill="1" applyBorder="1" applyAlignment="1">
      <alignment horizontal="left" vertical="center" wrapText="1"/>
    </xf>
    <xf numFmtId="0" fontId="68" fillId="0" borderId="47" xfId="0" applyFont="1" applyBorder="1" applyAlignment="1">
      <alignment vertical="center"/>
    </xf>
    <xf numFmtId="0" fontId="68" fillId="0" borderId="48" xfId="0" applyFont="1" applyBorder="1" applyAlignment="1">
      <alignment vertical="center"/>
    </xf>
    <xf numFmtId="0" fontId="40" fillId="24" borderId="41" xfId="0" applyFont="1" applyFill="1" applyBorder="1" applyAlignment="1">
      <alignment horizontal="left" vertical="center" wrapText="1"/>
    </xf>
    <xf numFmtId="0" fontId="40" fillId="24" borderId="47" xfId="0" applyFont="1" applyFill="1" applyBorder="1" applyAlignment="1">
      <alignment horizontal="left" vertical="center" wrapText="1"/>
    </xf>
    <xf numFmtId="0" fontId="40" fillId="24" borderId="48" xfId="0" applyFont="1" applyFill="1" applyBorder="1" applyAlignment="1">
      <alignment horizontal="left" vertical="center" wrapText="1"/>
    </xf>
    <xf numFmtId="0" fontId="40" fillId="24" borderId="0" xfId="38" applyFont="1" applyFill="1" applyAlignment="1">
      <alignment horizontal="left" vertical="center" wrapText="1"/>
    </xf>
    <xf numFmtId="0" fontId="40" fillId="24" borderId="0" xfId="0" applyFont="1" applyFill="1" applyBorder="1" applyAlignment="1">
      <alignment horizontal="left" vertical="center" wrapText="1"/>
    </xf>
    <xf numFmtId="0" fontId="40" fillId="24" borderId="41" xfId="0" applyFont="1" applyFill="1" applyBorder="1" applyAlignment="1">
      <alignment horizontal="center" vertical="center"/>
    </xf>
    <xf numFmtId="0" fontId="40" fillId="24" borderId="48" xfId="0" applyFont="1" applyFill="1" applyBorder="1" applyAlignment="1">
      <alignment horizontal="center" vertical="center"/>
    </xf>
    <xf numFmtId="0" fontId="10" fillId="24" borderId="0" xfId="38" applyFont="1" applyFill="1" applyAlignment="1">
      <alignment horizontal="center" vertical="center" wrapText="1"/>
    </xf>
    <xf numFmtId="0" fontId="61" fillId="24" borderId="50" xfId="0" applyFont="1" applyFill="1" applyBorder="1" applyAlignment="1">
      <alignment horizontal="center" vertical="center" wrapText="1"/>
    </xf>
    <xf numFmtId="0" fontId="61" fillId="24" borderId="0" xfId="0" applyFont="1" applyFill="1" applyBorder="1" applyAlignment="1">
      <alignment horizontal="center" vertical="center" wrapText="1"/>
    </xf>
    <xf numFmtId="0" fontId="60" fillId="24" borderId="50" xfId="0" applyFont="1" applyFill="1" applyBorder="1" applyAlignment="1">
      <alignment horizontal="center" wrapText="1"/>
    </xf>
    <xf numFmtId="0" fontId="60" fillId="24" borderId="0" xfId="0" applyFont="1" applyFill="1" applyBorder="1" applyAlignment="1">
      <alignment horizontal="center" wrapText="1"/>
    </xf>
    <xf numFmtId="0" fontId="40" fillId="24" borderId="47" xfId="0" applyFont="1" applyFill="1" applyBorder="1" applyAlignment="1">
      <alignment horizontal="center" vertical="center"/>
    </xf>
    <xf numFmtId="0" fontId="8" fillId="24" borderId="60" xfId="0" applyFont="1" applyFill="1" applyBorder="1" applyAlignment="1">
      <alignment horizontal="center" vertical="center" wrapText="1"/>
    </xf>
    <xf numFmtId="0" fontId="8" fillId="24" borderId="29" xfId="0" applyFont="1" applyFill="1" applyBorder="1" applyAlignment="1">
      <alignment horizontal="center" vertical="center" wrapText="1"/>
    </xf>
    <xf numFmtId="0" fontId="8" fillId="24" borderId="25" xfId="0" applyFont="1" applyFill="1" applyBorder="1" applyAlignment="1">
      <alignment horizontal="center" vertical="center" wrapText="1"/>
    </xf>
    <xf numFmtId="0" fontId="62" fillId="26" borderId="109" xfId="0" applyFont="1" applyFill="1" applyBorder="1" applyAlignment="1">
      <alignment horizontal="center" vertical="center" wrapText="1"/>
    </xf>
    <xf numFmtId="0" fontId="62" fillId="26" borderId="108" xfId="0" applyFont="1" applyFill="1" applyBorder="1" applyAlignment="1">
      <alignment horizontal="center" vertical="center" wrapText="1"/>
    </xf>
    <xf numFmtId="0" fontId="62" fillId="26" borderId="114" xfId="0" applyFont="1" applyFill="1" applyBorder="1" applyAlignment="1">
      <alignment horizontal="center" vertical="center" wrapText="1"/>
    </xf>
    <xf numFmtId="0" fontId="9" fillId="24" borderId="51" xfId="0" applyFont="1" applyFill="1" applyBorder="1" applyAlignment="1">
      <alignment horizontal="center" vertical="center"/>
    </xf>
    <xf numFmtId="0" fontId="9" fillId="24" borderId="25" xfId="0" applyFont="1" applyFill="1" applyBorder="1" applyAlignment="1">
      <alignment horizontal="center" vertical="center"/>
    </xf>
    <xf numFmtId="0" fontId="9" fillId="24" borderId="51" xfId="0" quotePrefix="1" applyFont="1" applyFill="1" applyBorder="1" applyAlignment="1">
      <alignment horizontal="center" vertical="center"/>
    </xf>
    <xf numFmtId="0" fontId="9" fillId="24" borderId="25" xfId="0" quotePrefix="1" applyFont="1" applyFill="1" applyBorder="1" applyAlignment="1">
      <alignment horizontal="center" vertical="center"/>
    </xf>
    <xf numFmtId="0" fontId="9" fillId="24" borderId="62" xfId="0" applyFont="1" applyFill="1" applyBorder="1" applyAlignment="1">
      <alignment horizontal="center" vertical="center"/>
    </xf>
    <xf numFmtId="0" fontId="9" fillId="24" borderId="75" xfId="0" applyFont="1" applyFill="1" applyBorder="1" applyAlignment="1">
      <alignment horizontal="center" vertical="center"/>
    </xf>
    <xf numFmtId="0" fontId="9" fillId="24" borderId="69" xfId="0" quotePrefix="1" applyFont="1" applyFill="1" applyBorder="1" applyAlignment="1">
      <alignment horizontal="center" vertical="center"/>
    </xf>
    <xf numFmtId="0" fontId="9" fillId="24" borderId="74" xfId="0" quotePrefix="1" applyFont="1" applyFill="1" applyBorder="1" applyAlignment="1">
      <alignment horizontal="center" vertical="center"/>
    </xf>
    <xf numFmtId="0" fontId="9" fillId="24" borderId="23" xfId="0" quotePrefix="1" applyFont="1" applyFill="1" applyBorder="1" applyAlignment="1">
      <alignment horizontal="center" vertical="center"/>
    </xf>
    <xf numFmtId="0" fontId="9" fillId="24" borderId="73" xfId="0" quotePrefix="1" applyFont="1" applyFill="1" applyBorder="1" applyAlignment="1">
      <alignment horizontal="center" vertical="center"/>
    </xf>
    <xf numFmtId="0" fontId="9" fillId="24" borderId="69" xfId="0" applyFont="1" applyFill="1" applyBorder="1" applyAlignment="1">
      <alignment horizontal="center" vertical="center"/>
    </xf>
    <xf numFmtId="0" fontId="9" fillId="24" borderId="74" xfId="0" applyFont="1" applyFill="1" applyBorder="1" applyAlignment="1">
      <alignment horizontal="center" vertical="center"/>
    </xf>
    <xf numFmtId="0" fontId="9" fillId="24" borderId="23" xfId="0" applyFont="1" applyFill="1" applyBorder="1" applyAlignment="1">
      <alignment horizontal="center" vertical="center"/>
    </xf>
    <xf numFmtId="0" fontId="9" fillId="24" borderId="73" xfId="0" applyFont="1" applyFill="1" applyBorder="1" applyAlignment="1">
      <alignment horizontal="center" vertical="center"/>
    </xf>
    <xf numFmtId="0" fontId="9" fillId="24" borderId="62" xfId="0" quotePrefix="1" applyFont="1" applyFill="1" applyBorder="1" applyAlignment="1">
      <alignment horizontal="center" vertical="center"/>
    </xf>
    <xf numFmtId="0" fontId="9" fillId="24" borderId="75" xfId="0" quotePrefix="1" applyFont="1" applyFill="1" applyBorder="1" applyAlignment="1">
      <alignment horizontal="center" vertical="center"/>
    </xf>
    <xf numFmtId="0" fontId="59" fillId="24" borderId="51" xfId="0" quotePrefix="1" applyFont="1" applyFill="1" applyBorder="1" applyAlignment="1">
      <alignment horizontal="center" vertical="center"/>
    </xf>
    <xf numFmtId="0" fontId="59" fillId="24" borderId="25" xfId="0" quotePrefix="1" applyFont="1" applyFill="1" applyBorder="1" applyAlignment="1">
      <alignment horizontal="center" vertical="center"/>
    </xf>
    <xf numFmtId="0" fontId="9" fillId="24" borderId="32" xfId="0" quotePrefix="1" applyFont="1" applyFill="1" applyBorder="1" applyAlignment="1">
      <alignment horizontal="center" vertical="center"/>
    </xf>
    <xf numFmtId="0" fontId="9" fillId="24" borderId="21" xfId="0" quotePrefix="1" applyFont="1" applyFill="1" applyBorder="1" applyAlignment="1">
      <alignment horizontal="center" vertical="center"/>
    </xf>
    <xf numFmtId="0" fontId="9" fillId="24" borderId="22" xfId="0" quotePrefix="1" applyFont="1" applyFill="1" applyBorder="1" applyAlignment="1">
      <alignment horizontal="center" vertical="center"/>
    </xf>
    <xf numFmtId="0" fontId="9" fillId="24" borderId="29" xfId="0" quotePrefix="1" applyFont="1" applyFill="1" applyBorder="1" applyAlignment="1">
      <alignment horizontal="center" vertical="center"/>
    </xf>
    <xf numFmtId="0" fontId="9" fillId="24" borderId="22" xfId="0" applyFont="1" applyFill="1" applyBorder="1" applyAlignment="1">
      <alignment horizontal="center" vertical="center"/>
    </xf>
    <xf numFmtId="0" fontId="9" fillId="24" borderId="29" xfId="0" applyFont="1" applyFill="1" applyBorder="1" applyAlignment="1">
      <alignment horizontal="center" vertical="center"/>
    </xf>
    <xf numFmtId="0" fontId="9" fillId="24" borderId="32" xfId="0" applyFont="1" applyFill="1" applyBorder="1" applyAlignment="1">
      <alignment horizontal="center" vertical="center"/>
    </xf>
    <xf numFmtId="0" fontId="9" fillId="24" borderId="21" xfId="0" applyFont="1" applyFill="1" applyBorder="1" applyAlignment="1">
      <alignment horizontal="center" vertical="center"/>
    </xf>
    <xf numFmtId="0" fontId="9" fillId="24" borderId="60" xfId="0" quotePrefix="1" applyFont="1" applyFill="1" applyBorder="1" applyAlignment="1">
      <alignment horizontal="center" vertical="center"/>
    </xf>
    <xf numFmtId="0" fontId="9" fillId="24" borderId="60" xfId="0" applyFont="1" applyFill="1" applyBorder="1" applyAlignment="1">
      <alignment horizontal="center" vertical="center"/>
    </xf>
    <xf numFmtId="0" fontId="9" fillId="24" borderId="68" xfId="0" applyFont="1" applyFill="1" applyBorder="1" applyAlignment="1">
      <alignment horizontal="center" vertical="center"/>
    </xf>
    <xf numFmtId="0" fontId="9" fillId="24" borderId="24" xfId="0" applyFont="1" applyFill="1" applyBorder="1" applyAlignment="1">
      <alignment horizontal="center" vertical="center"/>
    </xf>
    <xf numFmtId="0" fontId="59" fillId="24" borderId="51" xfId="0" quotePrefix="1" applyNumberFormat="1" applyFont="1" applyFill="1" applyBorder="1" applyAlignment="1">
      <alignment horizontal="center" vertical="center"/>
    </xf>
    <xf numFmtId="0" fontId="59" fillId="24" borderId="25" xfId="0" quotePrefix="1" applyNumberFormat="1" applyFont="1" applyFill="1" applyBorder="1" applyAlignment="1">
      <alignment horizontal="center" vertical="center"/>
    </xf>
    <xf numFmtId="1" fontId="59" fillId="24" borderId="51" xfId="0" quotePrefix="1" applyNumberFormat="1" applyFont="1" applyFill="1" applyBorder="1" applyAlignment="1">
      <alignment horizontal="center" vertical="center"/>
    </xf>
    <xf numFmtId="1" fontId="59" fillId="24" borderId="25" xfId="0" quotePrefix="1" applyNumberFormat="1" applyFont="1" applyFill="1" applyBorder="1" applyAlignment="1">
      <alignment horizontal="center" vertical="center"/>
    </xf>
    <xf numFmtId="0" fontId="59" fillId="24" borderId="29" xfId="0" quotePrefix="1" applyFont="1" applyFill="1" applyBorder="1" applyAlignment="1">
      <alignment horizontal="center" vertical="center"/>
    </xf>
    <xf numFmtId="0" fontId="9" fillId="24" borderId="0" xfId="0" applyFont="1" applyFill="1" applyBorder="1" applyAlignment="1">
      <alignment horizontal="center" vertical="center"/>
    </xf>
    <xf numFmtId="0" fontId="9" fillId="24" borderId="45" xfId="0" quotePrefix="1" applyFont="1" applyFill="1" applyBorder="1" applyAlignment="1">
      <alignment horizontal="center" vertical="center"/>
    </xf>
    <xf numFmtId="0" fontId="9" fillId="24" borderId="35" xfId="0" quotePrefix="1" applyFont="1" applyFill="1" applyBorder="1" applyAlignment="1">
      <alignment horizontal="center" vertical="center"/>
    </xf>
    <xf numFmtId="0" fontId="9" fillId="24" borderId="46" xfId="0" applyFont="1" applyFill="1" applyBorder="1" applyAlignment="1">
      <alignment horizontal="center" vertical="center"/>
    </xf>
    <xf numFmtId="0" fontId="9" fillId="24" borderId="45" xfId="0" applyFont="1" applyFill="1" applyBorder="1" applyAlignment="1">
      <alignment horizontal="center" vertical="center"/>
    </xf>
    <xf numFmtId="0" fontId="9" fillId="24" borderId="35" xfId="0" applyFont="1" applyFill="1" applyBorder="1" applyAlignment="1">
      <alignment horizontal="center" vertical="center"/>
    </xf>
    <xf numFmtId="0" fontId="9" fillId="24" borderId="55" xfId="0" applyFont="1" applyFill="1" applyBorder="1" applyAlignment="1">
      <alignment horizontal="center" vertical="center"/>
    </xf>
    <xf numFmtId="0" fontId="9" fillId="24" borderId="70" xfId="0" quotePrefix="1" applyFont="1" applyFill="1" applyBorder="1" applyAlignment="1">
      <alignment horizontal="center" vertical="center"/>
    </xf>
    <xf numFmtId="0" fontId="9" fillId="24" borderId="53" xfId="0" quotePrefix="1" applyFont="1" applyFill="1" applyBorder="1" applyAlignment="1">
      <alignment horizontal="center" vertical="center"/>
    </xf>
    <xf numFmtId="0" fontId="9" fillId="24" borderId="71" xfId="0" applyFont="1" applyFill="1" applyBorder="1" applyAlignment="1">
      <alignment horizontal="center" vertical="center"/>
    </xf>
    <xf numFmtId="0" fontId="9" fillId="24" borderId="57" xfId="0" quotePrefix="1" applyFont="1" applyFill="1" applyBorder="1" applyAlignment="1">
      <alignment horizontal="center" vertical="center"/>
    </xf>
    <xf numFmtId="0" fontId="9" fillId="24" borderId="70" xfId="0" applyFont="1" applyFill="1" applyBorder="1" applyAlignment="1">
      <alignment horizontal="center" vertical="center"/>
    </xf>
    <xf numFmtId="0" fontId="9" fillId="24" borderId="53" xfId="0" applyFont="1" applyFill="1" applyBorder="1" applyAlignment="1">
      <alignment horizontal="center" vertical="center"/>
    </xf>
    <xf numFmtId="0" fontId="9" fillId="24" borderId="41" xfId="0" applyFont="1" applyFill="1" applyBorder="1" applyAlignment="1">
      <alignment horizontal="center" vertical="center" wrapText="1"/>
    </xf>
    <xf numFmtId="0" fontId="9" fillId="24" borderId="47" xfId="0" applyFont="1" applyFill="1" applyBorder="1" applyAlignment="1">
      <alignment horizontal="center" vertical="center" wrapText="1"/>
    </xf>
    <xf numFmtId="0" fontId="9" fillId="24" borderId="48" xfId="0" applyFont="1" applyFill="1" applyBorder="1" applyAlignment="1">
      <alignment horizontal="center" vertical="center" wrapText="1"/>
    </xf>
    <xf numFmtId="0" fontId="9" fillId="24" borderId="67" xfId="0" applyFont="1" applyFill="1" applyBorder="1" applyAlignment="1">
      <alignment horizontal="center" vertical="center" wrapText="1"/>
    </xf>
    <xf numFmtId="0" fontId="9" fillId="24" borderId="72" xfId="0" applyFont="1" applyFill="1" applyBorder="1" applyAlignment="1">
      <alignment horizontal="center" vertical="center" wrapText="1"/>
    </xf>
    <xf numFmtId="0" fontId="9" fillId="24" borderId="121" xfId="0" applyFont="1" applyFill="1" applyBorder="1" applyAlignment="1">
      <alignment horizontal="center" vertical="center" wrapText="1"/>
    </xf>
    <xf numFmtId="0" fontId="9" fillId="24" borderId="35" xfId="0" quotePrefix="1" applyFont="1" applyFill="1" applyBorder="1" applyAlignment="1">
      <alignment horizontal="center" vertical="center" wrapText="1"/>
    </xf>
    <xf numFmtId="0" fontId="9" fillId="24" borderId="23" xfId="0" quotePrefix="1" applyFont="1" applyFill="1" applyBorder="1" applyAlignment="1">
      <alignment horizontal="center" vertical="center" wrapText="1"/>
    </xf>
    <xf numFmtId="0" fontId="9" fillId="24" borderId="73" xfId="0" quotePrefix="1" applyFont="1" applyFill="1" applyBorder="1" applyAlignment="1">
      <alignment horizontal="center" vertical="center" wrapText="1"/>
    </xf>
    <xf numFmtId="165" fontId="9" fillId="24" borderId="44" xfId="0" applyNumberFormat="1" applyFont="1" applyFill="1" applyBorder="1" applyAlignment="1">
      <alignment horizontal="center" vertical="center" wrapText="1"/>
    </xf>
    <xf numFmtId="165" fontId="9" fillId="24" borderId="56" xfId="0" applyNumberFormat="1" applyFont="1" applyFill="1" applyBorder="1" applyAlignment="1">
      <alignment horizontal="center" vertical="center" wrapText="1"/>
    </xf>
    <xf numFmtId="165" fontId="9" fillId="24" borderId="122" xfId="0" applyNumberFormat="1" applyFont="1" applyFill="1" applyBorder="1" applyAlignment="1">
      <alignment horizontal="center" vertical="center" wrapText="1"/>
    </xf>
    <xf numFmtId="165" fontId="9" fillId="24" borderId="41" xfId="0" applyNumberFormat="1" applyFont="1" applyFill="1" applyBorder="1" applyAlignment="1">
      <alignment horizontal="center" vertical="center" wrapText="1"/>
    </xf>
    <xf numFmtId="0" fontId="9" fillId="24" borderId="43" xfId="0" quotePrefix="1" applyFont="1" applyFill="1" applyBorder="1" applyAlignment="1">
      <alignment horizontal="center" vertical="center" wrapText="1"/>
    </xf>
    <xf numFmtId="0" fontId="9" fillId="24" borderId="52" xfId="0" quotePrefix="1" applyFont="1" applyFill="1" applyBorder="1" applyAlignment="1">
      <alignment horizontal="center" vertical="center" wrapText="1"/>
    </xf>
    <xf numFmtId="0" fontId="9" fillId="24" borderId="59" xfId="0" quotePrefix="1" applyFont="1" applyFill="1" applyBorder="1" applyAlignment="1">
      <alignment horizontal="center" vertical="center" wrapText="1"/>
    </xf>
    <xf numFmtId="0" fontId="9" fillId="24" borderId="43" xfId="0" applyFont="1" applyFill="1" applyBorder="1" applyAlignment="1">
      <alignment horizontal="center" vertical="center" wrapText="1"/>
    </xf>
    <xf numFmtId="0" fontId="9" fillId="24" borderId="52" xfId="0" applyFont="1" applyFill="1" applyBorder="1" applyAlignment="1">
      <alignment horizontal="center" vertical="center" wrapText="1"/>
    </xf>
    <xf numFmtId="0" fontId="9" fillId="24" borderId="59" xfId="0" applyFont="1" applyFill="1" applyBorder="1" applyAlignment="1">
      <alignment horizontal="center" vertical="center" wrapText="1"/>
    </xf>
    <xf numFmtId="1" fontId="59" fillId="24" borderId="29" xfId="0" quotePrefix="1" applyNumberFormat="1" applyFont="1" applyFill="1" applyBorder="1" applyAlignment="1">
      <alignment horizontal="center" vertical="center"/>
    </xf>
    <xf numFmtId="0" fontId="59" fillId="24" borderId="29" xfId="0" quotePrefix="1" applyNumberFormat="1" applyFont="1" applyFill="1" applyBorder="1" applyAlignment="1">
      <alignment horizontal="center" vertical="center"/>
    </xf>
    <xf numFmtId="0" fontId="8" fillId="24" borderId="57" xfId="0" applyFont="1" applyFill="1" applyBorder="1" applyAlignment="1">
      <alignment horizontal="center" vertical="center" wrapText="1"/>
    </xf>
    <xf numFmtId="0" fontId="9" fillId="24" borderId="30" xfId="0" applyFont="1" applyFill="1" applyBorder="1" applyAlignment="1">
      <alignment horizontal="center" vertical="center"/>
    </xf>
    <xf numFmtId="0" fontId="9" fillId="24" borderId="52" xfId="0" applyFont="1" applyFill="1" applyBorder="1" applyAlignment="1">
      <alignment horizontal="center"/>
    </xf>
    <xf numFmtId="0" fontId="9" fillId="24" borderId="24" xfId="0" applyFont="1" applyFill="1" applyBorder="1" applyAlignment="1">
      <alignment horizontal="center"/>
    </xf>
    <xf numFmtId="0" fontId="53" fillId="24" borderId="25" xfId="0" applyFont="1" applyFill="1" applyBorder="1" applyAlignment="1">
      <alignment horizontal="center" vertical="center" wrapText="1"/>
    </xf>
    <xf numFmtId="165" fontId="9" fillId="24" borderId="43" xfId="0" quotePrefix="1" applyNumberFormat="1" applyFont="1" applyFill="1" applyBorder="1" applyAlignment="1">
      <alignment horizontal="center" vertical="center" wrapText="1"/>
    </xf>
    <xf numFmtId="165" fontId="9" fillId="24" borderId="52" xfId="0" quotePrefix="1" applyNumberFormat="1" applyFont="1" applyFill="1" applyBorder="1" applyAlignment="1">
      <alignment horizontal="center" vertical="center" wrapText="1"/>
    </xf>
    <xf numFmtId="165" fontId="9" fillId="24" borderId="59" xfId="0" quotePrefix="1" applyNumberFormat="1" applyFont="1" applyFill="1" applyBorder="1" applyAlignment="1">
      <alignment horizontal="center" vertical="center" wrapText="1"/>
    </xf>
    <xf numFmtId="0" fontId="9" fillId="24" borderId="50" xfId="0" quotePrefix="1" applyFont="1" applyFill="1" applyBorder="1" applyAlignment="1">
      <alignment horizontal="center" vertical="center"/>
    </xf>
    <xf numFmtId="0" fontId="9" fillId="24" borderId="41" xfId="0" quotePrefix="1" applyFont="1" applyFill="1" applyBorder="1" applyAlignment="1">
      <alignment horizontal="center" vertical="center" wrapText="1"/>
    </xf>
    <xf numFmtId="0" fontId="9" fillId="24" borderId="47" xfId="0" quotePrefix="1" applyFont="1" applyFill="1" applyBorder="1" applyAlignment="1">
      <alignment horizontal="center" vertical="center" wrapText="1"/>
    </xf>
    <xf numFmtId="0" fontId="9" fillId="24" borderId="48" xfId="0" quotePrefix="1" applyFont="1" applyFill="1" applyBorder="1" applyAlignment="1">
      <alignment horizontal="center" vertical="center" wrapText="1"/>
    </xf>
    <xf numFmtId="0" fontId="9" fillId="24" borderId="41" xfId="0" applyFont="1" applyFill="1" applyBorder="1" applyAlignment="1">
      <alignment horizontal="center" wrapText="1"/>
    </xf>
    <xf numFmtId="0" fontId="9" fillId="24" borderId="47" xfId="0" applyFont="1" applyFill="1" applyBorder="1" applyAlignment="1">
      <alignment horizontal="center" wrapText="1"/>
    </xf>
    <xf numFmtId="0" fontId="9" fillId="24" borderId="48" xfId="0" applyFont="1" applyFill="1" applyBorder="1" applyAlignment="1">
      <alignment horizontal="center" wrapText="1"/>
    </xf>
    <xf numFmtId="0" fontId="53" fillId="24" borderId="25" xfId="0" applyFont="1" applyFill="1" applyBorder="1" applyAlignment="1">
      <alignment horizontal="center" vertical="center" textRotation="90" wrapText="1"/>
    </xf>
    <xf numFmtId="0" fontId="9" fillId="24" borderId="71" xfId="0" quotePrefix="1" applyFont="1" applyFill="1" applyBorder="1" applyAlignment="1">
      <alignment horizontal="center" vertical="center"/>
    </xf>
    <xf numFmtId="0" fontId="59" fillId="24" borderId="57" xfId="0" quotePrefix="1" applyFont="1" applyFill="1" applyBorder="1" applyAlignment="1">
      <alignment horizontal="center" vertical="center"/>
    </xf>
    <xf numFmtId="1" fontId="9" fillId="24" borderId="57" xfId="0" quotePrefix="1" applyNumberFormat="1" applyFont="1" applyFill="1" applyBorder="1" applyAlignment="1">
      <alignment horizontal="center" vertical="center"/>
    </xf>
    <xf numFmtId="1" fontId="9" fillId="24" borderId="29" xfId="0" quotePrefix="1" applyNumberFormat="1" applyFont="1" applyFill="1" applyBorder="1" applyAlignment="1">
      <alignment horizontal="center" vertical="center"/>
    </xf>
    <xf numFmtId="0" fontId="9" fillId="24" borderId="57" xfId="0" applyFont="1" applyFill="1" applyBorder="1" applyAlignment="1">
      <alignment horizontal="center" vertical="center"/>
    </xf>
    <xf numFmtId="0" fontId="9" fillId="24" borderId="46" xfId="0" quotePrefix="1" applyFont="1" applyFill="1" applyBorder="1" applyAlignment="1">
      <alignment horizontal="center" vertical="center"/>
    </xf>
    <xf numFmtId="0" fontId="9" fillId="24" borderId="50" xfId="0" applyFont="1" applyFill="1" applyBorder="1" applyAlignment="1">
      <alignment horizontal="center" vertical="center"/>
    </xf>
    <xf numFmtId="0" fontId="9" fillId="24" borderId="51" xfId="0" quotePrefix="1" applyNumberFormat="1" applyFont="1" applyFill="1" applyBorder="1" applyAlignment="1">
      <alignment horizontal="center" vertical="center"/>
    </xf>
    <xf numFmtId="1" fontId="9" fillId="24" borderId="51" xfId="0" quotePrefix="1" applyNumberFormat="1" applyFont="1" applyFill="1" applyBorder="1" applyAlignment="1">
      <alignment horizontal="center" vertical="center"/>
    </xf>
    <xf numFmtId="0" fontId="9" fillId="24" borderId="55" xfId="0" quotePrefix="1" applyFont="1" applyFill="1" applyBorder="1" applyAlignment="1">
      <alignment horizontal="center" vertical="center"/>
    </xf>
    <xf numFmtId="0" fontId="10" fillId="24" borderId="0" xfId="38" applyFont="1" applyFill="1" applyAlignment="1">
      <alignment horizontal="left" vertical="center" wrapText="1"/>
    </xf>
    <xf numFmtId="0" fontId="10" fillId="24" borderId="0" xfId="38" applyFont="1" applyFill="1" applyAlignment="1">
      <alignment vertical="center" wrapText="1"/>
    </xf>
    <xf numFmtId="0" fontId="9" fillId="24" borderId="72" xfId="0" quotePrefix="1" applyFont="1" applyFill="1" applyBorder="1" applyAlignment="1">
      <alignment horizontal="center" vertical="center"/>
    </xf>
    <xf numFmtId="0" fontId="56" fillId="24" borderId="0" xfId="0" applyFont="1" applyFill="1" applyAlignment="1">
      <alignment horizontal="left" vertical="top" wrapText="1"/>
    </xf>
    <xf numFmtId="0" fontId="8" fillId="24" borderId="51" xfId="0" quotePrefix="1" applyFont="1" applyFill="1" applyBorder="1" applyAlignment="1">
      <alignment horizontal="center"/>
    </xf>
    <xf numFmtId="0" fontId="9" fillId="24" borderId="57" xfId="0" quotePrefix="1" applyFont="1" applyFill="1" applyBorder="1" applyAlignment="1">
      <alignment horizontal="center" vertical="center" wrapText="1"/>
    </xf>
    <xf numFmtId="0" fontId="9" fillId="24" borderId="51" xfId="0" quotePrefix="1" applyFont="1" applyFill="1" applyBorder="1" applyAlignment="1">
      <alignment horizontal="center" vertical="center" wrapText="1"/>
    </xf>
    <xf numFmtId="0" fontId="9" fillId="24" borderId="25" xfId="0" quotePrefix="1" applyFont="1" applyFill="1" applyBorder="1" applyAlignment="1">
      <alignment horizontal="center" vertical="center" wrapText="1"/>
    </xf>
    <xf numFmtId="0" fontId="10" fillId="24" borderId="0" xfId="38" applyFont="1" applyFill="1" applyAlignment="1">
      <alignment horizontal="left"/>
    </xf>
    <xf numFmtId="2" fontId="63" fillId="26" borderId="110" xfId="0" applyNumberFormat="1" applyFont="1" applyFill="1" applyBorder="1" applyAlignment="1">
      <alignment horizontal="center" vertical="center" wrapText="1"/>
    </xf>
    <xf numFmtId="2" fontId="68" fillId="0" borderId="111" xfId="0" applyNumberFormat="1" applyFont="1" applyBorder="1"/>
    <xf numFmtId="2" fontId="68" fillId="0" borderId="115" xfId="0" applyNumberFormat="1" applyFont="1" applyBorder="1"/>
    <xf numFmtId="0" fontId="63" fillId="26" borderId="98" xfId="0" applyFont="1" applyFill="1" applyBorder="1" applyAlignment="1">
      <alignment horizontal="center" vertical="center" wrapText="1"/>
    </xf>
    <xf numFmtId="0" fontId="68" fillId="0" borderId="112" xfId="0" applyFont="1" applyBorder="1"/>
    <xf numFmtId="0" fontId="68" fillId="0" borderId="102" xfId="0" applyFont="1" applyBorder="1"/>
    <xf numFmtId="2" fontId="63" fillId="26" borderId="99" xfId="0" applyNumberFormat="1" applyFont="1" applyFill="1" applyBorder="1" applyAlignment="1">
      <alignment horizontal="center" vertical="center" wrapText="1"/>
    </xf>
    <xf numFmtId="2" fontId="68" fillId="0" borderId="119" xfId="0" applyNumberFormat="1" applyFont="1" applyBorder="1"/>
    <xf numFmtId="2" fontId="68" fillId="0" borderId="120" xfId="0" applyNumberFormat="1" applyFont="1" applyBorder="1"/>
    <xf numFmtId="0" fontId="63" fillId="26" borderId="104" xfId="0" applyFont="1" applyFill="1" applyBorder="1" applyAlignment="1">
      <alignment horizontal="center" vertical="center" wrapText="1"/>
    </xf>
    <xf numFmtId="0" fontId="68" fillId="0" borderId="108" xfId="0" applyFont="1" applyBorder="1"/>
    <xf numFmtId="0" fontId="68" fillId="0" borderId="114" xfId="0" applyFont="1" applyBorder="1"/>
    <xf numFmtId="0" fontId="63" fillId="27" borderId="57" xfId="0" applyFont="1" applyFill="1" applyBorder="1" applyAlignment="1">
      <alignment horizontal="center" vertical="center" wrapText="1"/>
    </xf>
    <xf numFmtId="0" fontId="68" fillId="0" borderId="51" xfId="0" applyFont="1" applyBorder="1"/>
    <xf numFmtId="0" fontId="68" fillId="0" borderId="25" xfId="0" applyFont="1" applyBorder="1"/>
    <xf numFmtId="0" fontId="63" fillId="26" borderId="109" xfId="0" applyFont="1" applyFill="1" applyBorder="1" applyAlignment="1">
      <alignment horizontal="center" vertical="center" wrapText="1"/>
    </xf>
    <xf numFmtId="0" fontId="59" fillId="24" borderId="60" xfId="0" quotePrefix="1" applyFont="1" applyFill="1" applyBorder="1" applyAlignment="1">
      <alignment horizontal="center" vertical="center"/>
    </xf>
    <xf numFmtId="0" fontId="59" fillId="24" borderId="60" xfId="0" quotePrefix="1" applyNumberFormat="1" applyFont="1" applyFill="1" applyBorder="1" applyAlignment="1">
      <alignment horizontal="center" vertical="center"/>
    </xf>
    <xf numFmtId="1" fontId="59" fillId="24" borderId="60" xfId="0" quotePrefix="1" applyNumberFormat="1" applyFont="1" applyFill="1" applyBorder="1" applyAlignment="1">
      <alignment horizontal="center" vertical="center"/>
    </xf>
    <xf numFmtId="0" fontId="8" fillId="24" borderId="57" xfId="0" quotePrefix="1" applyFont="1" applyFill="1" applyBorder="1" applyAlignment="1">
      <alignment horizontal="center" vertical="center" wrapText="1"/>
    </xf>
    <xf numFmtId="0" fontId="8" fillId="24" borderId="51" xfId="0" quotePrefix="1" applyFont="1" applyFill="1" applyBorder="1" applyAlignment="1">
      <alignment horizontal="center" vertical="center" wrapText="1"/>
    </xf>
    <xf numFmtId="0" fontId="8" fillId="24" borderId="25" xfId="0" quotePrefix="1" applyFont="1" applyFill="1" applyBorder="1" applyAlignment="1">
      <alignment horizontal="center" vertical="center" wrapText="1"/>
    </xf>
    <xf numFmtId="0" fontId="8" fillId="24" borderId="51" xfId="0" applyFont="1" applyFill="1" applyBorder="1" applyAlignment="1">
      <alignment horizontal="center" vertical="center" wrapText="1"/>
    </xf>
    <xf numFmtId="0" fontId="8" fillId="24" borderId="51" xfId="0" applyFont="1" applyFill="1" applyBorder="1" applyAlignment="1">
      <alignment horizontal="center"/>
    </xf>
    <xf numFmtId="0" fontId="62" fillId="0" borderId="109" xfId="0" applyFont="1" applyBorder="1" applyAlignment="1">
      <alignment horizontal="center" vertical="center" wrapText="1"/>
    </xf>
    <xf numFmtId="0" fontId="62" fillId="0" borderId="80" xfId="0" applyFont="1" applyBorder="1" applyAlignment="1">
      <alignment horizontal="center" vertical="center" wrapText="1"/>
    </xf>
    <xf numFmtId="0" fontId="62" fillId="0" borderId="133" xfId="0" applyFont="1" applyBorder="1" applyAlignment="1">
      <alignment horizontal="center" vertical="center" wrapText="1"/>
    </xf>
    <xf numFmtId="0" fontId="62" fillId="0" borderId="134" xfId="0" applyFont="1" applyBorder="1" applyAlignment="1">
      <alignment horizontal="center" vertical="center" wrapText="1"/>
    </xf>
    <xf numFmtId="0" fontId="62" fillId="0" borderId="135" xfId="0" applyFont="1" applyBorder="1" applyAlignment="1">
      <alignment horizontal="center" vertical="center" wrapText="1"/>
    </xf>
    <xf numFmtId="0" fontId="62" fillId="0" borderId="136" xfId="0" applyFont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</cellXfs>
  <cellStyles count="4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 2" xfId="2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/>
    <cellStyle name="Обычный 2 2" xfId="47"/>
    <cellStyle name="Обычный 2 3" xfId="46"/>
    <cellStyle name="Обычный 3" xfId="48"/>
    <cellStyle name="Обычный_552100_АиАХ_дн" xfId="38"/>
    <cellStyle name="Обычный_ИВТ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80596</xdr:colOff>
      <xdr:row>13</xdr:row>
      <xdr:rowOff>205154</xdr:rowOff>
    </xdr:from>
    <xdr:to>
      <xdr:col>60</xdr:col>
      <xdr:colOff>64356</xdr:colOff>
      <xdr:row>16</xdr:row>
      <xdr:rowOff>15962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8865577" y="3326423"/>
          <a:ext cx="2211144" cy="602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Окуу планынын иштөөсүнүн минималдуу мөөнөтү - 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5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жыл</a:t>
          </a:r>
          <a:r>
            <a:rPr lang="ru-RU" sz="800" b="0" i="1">
              <a:solidFill>
                <a:srgbClr val="FF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/ Минимальный срок действия учебного плана-</a:t>
          </a:r>
          <a:r>
            <a:rPr lang="en-US" sz="800" b="0" i="1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5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год / 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minimum of the curriculum is 5 years</a:t>
          </a:r>
          <a:endParaRPr lang="ru-RU" sz="1000" b="0" i="1" strike="noStrike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</xdr:row>
      <xdr:rowOff>21981</xdr:rowOff>
    </xdr:from>
    <xdr:to>
      <xdr:col>14</xdr:col>
      <xdr:colOff>91280</xdr:colOff>
      <xdr:row>14</xdr:row>
      <xdr:rowOff>2998</xdr:rowOff>
    </xdr:to>
    <xdr:sp macro="" textlink="">
      <xdr:nvSpPr>
        <xdr:cNvPr id="6" name="TextBox 5"/>
        <xdr:cNvSpPr txBox="1"/>
      </xdr:nvSpPr>
      <xdr:spPr>
        <a:xfrm>
          <a:off x="0" y="1362808"/>
          <a:ext cx="2479857" cy="1973940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Академиялык иштери боюнча проректор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/  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Проректор по академической работе / </a:t>
          </a: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Vice-Rector for Academic Affairs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____________Сырымбекова Э.И.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"___"________2024  ж./г./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  <xdr:oneCellAnchor>
    <xdr:from>
      <xdr:col>49</xdr:col>
      <xdr:colOff>51288</xdr:colOff>
      <xdr:row>3</xdr:row>
      <xdr:rowOff>73268</xdr:rowOff>
    </xdr:from>
    <xdr:ext cx="2657475" cy="619125"/>
    <xdr:sp macro="" textlink="">
      <xdr:nvSpPr>
        <xdr:cNvPr id="7" name="Shape 3"/>
        <xdr:cNvSpPr txBox="1"/>
      </xdr:nvSpPr>
      <xdr:spPr>
        <a:xfrm>
          <a:off x="8477250" y="1414095"/>
          <a:ext cx="2657475" cy="6191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22850" rIns="27425" bIns="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900" b="0" i="0">
              <a:latin typeface="Times New Roman"/>
              <a:ea typeface="Times New Roman"/>
              <a:cs typeface="Times New Roman"/>
              <a:sym typeface="Times New Roman"/>
            </a:rPr>
            <a:t>2024-25-окуу жылынан баштап топтоо үчүн </a:t>
          </a:r>
          <a:endParaRPr sz="1400"/>
        </a:p>
        <a:p>
          <a:pPr marL="0" marR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SzPts val="900"/>
            <a:buFont typeface="Times New Roman"/>
            <a:buNone/>
          </a:pPr>
          <a:r>
            <a:rPr lang="en-US" sz="900" b="0" i="0">
              <a:latin typeface="Times New Roman"/>
              <a:ea typeface="Times New Roman"/>
              <a:cs typeface="Times New Roman"/>
              <a:sym typeface="Times New Roman"/>
            </a:rPr>
            <a:t>/ Для наборов с 2024-25 уч.года</a:t>
          </a:r>
          <a:endParaRPr sz="900" b="0" i="0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900" b="0" i="0">
              <a:latin typeface="Times New Roman"/>
              <a:ea typeface="Times New Roman"/>
              <a:cs typeface="Times New Roman"/>
              <a:sym typeface="Times New Roman"/>
            </a:rPr>
            <a:t>/ For sets from 2024-25 academic year</a:t>
          </a:r>
          <a:endParaRPr sz="1000" b="0" i="0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3" name="Line 2266"/>
        <xdr:cNvSpPr>
          <a:spLocks noChangeShapeType="1"/>
        </xdr:cNvSpPr>
      </xdr:nvSpPr>
      <xdr:spPr bwMode="auto">
        <a:xfrm>
          <a:off x="10467975" y="351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5" name="Line 4062"/>
        <xdr:cNvSpPr>
          <a:spLocks noChangeShapeType="1"/>
        </xdr:cNvSpPr>
      </xdr:nvSpPr>
      <xdr:spPr bwMode="auto">
        <a:xfrm>
          <a:off x="10467975" y="35528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60477</xdr:rowOff>
    </xdr:from>
    <xdr:to>
      <xdr:col>1</xdr:col>
      <xdr:colOff>4844143</xdr:colOff>
      <xdr:row>4</xdr:row>
      <xdr:rowOff>0</xdr:rowOff>
    </xdr:to>
    <xdr:sp macro="" textlink="">
      <xdr:nvSpPr>
        <xdr:cNvPr id="7" name="TextBox 6"/>
        <xdr:cNvSpPr txBox="1"/>
      </xdr:nvSpPr>
      <xdr:spPr>
        <a:xfrm>
          <a:off x="0" y="60477"/>
          <a:ext cx="5823857" cy="1150559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/>
        <xdr:cNvSpPr>
          <a:spLocks noChangeShapeType="1"/>
        </xdr:cNvSpPr>
      </xdr:nvSpPr>
      <xdr:spPr bwMode="auto">
        <a:xfrm>
          <a:off x="9267825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/>
        <xdr:cNvSpPr>
          <a:spLocks noChangeShapeType="1"/>
        </xdr:cNvSpPr>
      </xdr:nvSpPr>
      <xdr:spPr bwMode="auto">
        <a:xfrm>
          <a:off x="9267825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60477</xdr:rowOff>
    </xdr:from>
    <xdr:to>
      <xdr:col>1</xdr:col>
      <xdr:colOff>4844143</xdr:colOff>
      <xdr:row>4</xdr:row>
      <xdr:rowOff>0</xdr:rowOff>
    </xdr:to>
    <xdr:sp macro="" textlink="">
      <xdr:nvSpPr>
        <xdr:cNvPr id="4" name="TextBox 3"/>
        <xdr:cNvSpPr txBox="1"/>
      </xdr:nvSpPr>
      <xdr:spPr>
        <a:xfrm>
          <a:off x="0" y="60477"/>
          <a:ext cx="5825218" cy="1149198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/>
        <xdr:cNvSpPr>
          <a:spLocks noChangeShapeType="1"/>
        </xdr:cNvSpPr>
      </xdr:nvSpPr>
      <xdr:spPr bwMode="auto">
        <a:xfrm>
          <a:off x="9267825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/>
        <xdr:cNvSpPr>
          <a:spLocks noChangeShapeType="1"/>
        </xdr:cNvSpPr>
      </xdr:nvSpPr>
      <xdr:spPr bwMode="auto">
        <a:xfrm>
          <a:off x="9267825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60477</xdr:rowOff>
    </xdr:from>
    <xdr:to>
      <xdr:col>1</xdr:col>
      <xdr:colOff>4844143</xdr:colOff>
      <xdr:row>4</xdr:row>
      <xdr:rowOff>0</xdr:rowOff>
    </xdr:to>
    <xdr:sp macro="" textlink="">
      <xdr:nvSpPr>
        <xdr:cNvPr id="4" name="TextBox 3"/>
        <xdr:cNvSpPr txBox="1"/>
      </xdr:nvSpPr>
      <xdr:spPr>
        <a:xfrm>
          <a:off x="0" y="60477"/>
          <a:ext cx="5825218" cy="1149198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/>
        <xdr:cNvSpPr>
          <a:spLocks noChangeShapeType="1"/>
        </xdr:cNvSpPr>
      </xdr:nvSpPr>
      <xdr:spPr bwMode="auto">
        <a:xfrm>
          <a:off x="9267825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/>
        <xdr:cNvSpPr>
          <a:spLocks noChangeShapeType="1"/>
        </xdr:cNvSpPr>
      </xdr:nvSpPr>
      <xdr:spPr bwMode="auto">
        <a:xfrm>
          <a:off x="9267825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60477</xdr:rowOff>
    </xdr:from>
    <xdr:to>
      <xdr:col>1</xdr:col>
      <xdr:colOff>4844143</xdr:colOff>
      <xdr:row>4</xdr:row>
      <xdr:rowOff>0</xdr:rowOff>
    </xdr:to>
    <xdr:sp macro="" textlink="">
      <xdr:nvSpPr>
        <xdr:cNvPr id="4" name="TextBox 3"/>
        <xdr:cNvSpPr txBox="1"/>
      </xdr:nvSpPr>
      <xdr:spPr>
        <a:xfrm>
          <a:off x="0" y="60477"/>
          <a:ext cx="5825218" cy="1149198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5"/>
  <sheetViews>
    <sheetView tabSelected="1" view="pageBreakPreview" zoomScale="130" zoomScaleNormal="100" zoomScaleSheetLayoutView="130" workbookViewId="0">
      <selection activeCell="Z14" sqref="Z14:BH14"/>
    </sheetView>
  </sheetViews>
  <sheetFormatPr defaultRowHeight="12.75" x14ac:dyDescent="0.2"/>
  <cols>
    <col min="1" max="1" width="3" style="43" customWidth="1"/>
    <col min="2" max="22" width="2.5703125" style="43" customWidth="1"/>
    <col min="23" max="23" width="2.7109375" style="43" customWidth="1"/>
    <col min="24" max="24" width="2.5703125" style="43" customWidth="1"/>
    <col min="25" max="25" width="2.7109375" style="43" customWidth="1"/>
    <col min="26" max="31" width="2.5703125" style="43" customWidth="1"/>
    <col min="32" max="32" width="3" style="43" customWidth="1"/>
    <col min="33" max="33" width="2.5703125" style="43" customWidth="1"/>
    <col min="34" max="34" width="3.140625" style="43" customWidth="1"/>
    <col min="35" max="38" width="2.5703125" style="43" customWidth="1"/>
    <col min="39" max="39" width="2.42578125" style="43" customWidth="1"/>
    <col min="40" max="42" width="2.5703125" style="43" customWidth="1"/>
    <col min="43" max="43" width="3" style="43" customWidth="1"/>
    <col min="44" max="44" width="2.7109375" style="43" customWidth="1"/>
    <col min="45" max="49" width="2.5703125" style="43" customWidth="1"/>
    <col min="50" max="50" width="2.85546875" style="43" customWidth="1"/>
    <col min="51" max="53" width="2.5703125" style="43" customWidth="1"/>
    <col min="54" max="54" width="4" style="43" customWidth="1"/>
    <col min="55" max="55" width="5.140625" style="43" customWidth="1"/>
    <col min="56" max="56" width="3.7109375" style="43" customWidth="1"/>
    <col min="57" max="57" width="3.140625" style="43" customWidth="1"/>
    <col min="58" max="58" width="4.42578125" style="43" customWidth="1"/>
    <col min="59" max="59" width="4.140625" style="43" customWidth="1"/>
    <col min="60" max="60" width="3.7109375" style="43" customWidth="1"/>
    <col min="61" max="16384" width="9.140625" style="43"/>
  </cols>
  <sheetData>
    <row r="1" spans="1:62" s="5" customFormat="1" ht="33" customHeight="1" x14ac:dyDescent="0.2">
      <c r="A1" s="516" t="s">
        <v>49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  <c r="AC1" s="516"/>
      <c r="AD1" s="516"/>
      <c r="AE1" s="516"/>
      <c r="AF1" s="516"/>
      <c r="AG1" s="516"/>
      <c r="AH1" s="516"/>
      <c r="AI1" s="516"/>
      <c r="AJ1" s="516"/>
      <c r="AK1" s="516"/>
      <c r="AL1" s="516"/>
      <c r="AM1" s="516"/>
      <c r="AN1" s="516"/>
      <c r="AO1" s="516"/>
      <c r="AP1" s="516"/>
      <c r="AQ1" s="516"/>
      <c r="AR1" s="516"/>
      <c r="AS1" s="516"/>
      <c r="AT1" s="516"/>
      <c r="AU1" s="516"/>
      <c r="AV1" s="516"/>
      <c r="AW1" s="516"/>
      <c r="AX1" s="516"/>
      <c r="AY1" s="516"/>
      <c r="AZ1" s="516"/>
      <c r="BA1" s="516"/>
      <c r="BB1" s="516"/>
      <c r="BC1" s="516"/>
      <c r="BD1" s="516"/>
      <c r="BE1" s="516"/>
      <c r="BF1" s="516"/>
      <c r="BG1" s="516"/>
      <c r="BH1" s="516"/>
      <c r="BI1" s="8"/>
    </row>
    <row r="2" spans="1:62" s="5" customFormat="1" ht="35.25" customHeight="1" x14ac:dyDescent="0.25">
      <c r="A2" s="519" t="s">
        <v>50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519"/>
      <c r="Y2" s="519"/>
      <c r="Z2" s="519"/>
      <c r="AA2" s="519"/>
      <c r="AB2" s="519"/>
      <c r="AC2" s="519"/>
      <c r="AD2" s="519"/>
      <c r="AE2" s="519"/>
      <c r="AF2" s="519"/>
      <c r="AG2" s="519"/>
      <c r="AH2" s="519"/>
      <c r="AI2" s="519"/>
      <c r="AJ2" s="519"/>
      <c r="AK2" s="519"/>
      <c r="AL2" s="519"/>
      <c r="AM2" s="519"/>
      <c r="AN2" s="519"/>
      <c r="AO2" s="519"/>
      <c r="AP2" s="519"/>
      <c r="AQ2" s="519"/>
      <c r="AR2" s="519"/>
      <c r="AS2" s="519"/>
      <c r="AT2" s="519"/>
      <c r="AU2" s="519"/>
      <c r="AV2" s="519"/>
      <c r="AW2" s="519"/>
      <c r="AX2" s="519"/>
      <c r="AY2" s="519"/>
      <c r="AZ2" s="519"/>
      <c r="BA2" s="519"/>
      <c r="BB2" s="519"/>
      <c r="BC2" s="519"/>
      <c r="BD2" s="519"/>
      <c r="BE2" s="519"/>
      <c r="BF2" s="519"/>
      <c r="BG2" s="519"/>
      <c r="BH2" s="519"/>
      <c r="BI2" s="9"/>
    </row>
    <row r="3" spans="1:62" s="5" customFormat="1" ht="37.5" customHeight="1" x14ac:dyDescent="0.2">
      <c r="A3" s="520" t="s">
        <v>51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V3" s="520"/>
      <c r="W3" s="520"/>
      <c r="X3" s="520"/>
      <c r="Y3" s="520"/>
      <c r="Z3" s="520"/>
      <c r="AA3" s="520"/>
      <c r="AB3" s="520"/>
      <c r="AC3" s="520"/>
      <c r="AD3" s="520"/>
      <c r="AE3" s="520"/>
      <c r="AF3" s="520"/>
      <c r="AG3" s="520"/>
      <c r="AH3" s="520"/>
      <c r="AI3" s="520"/>
      <c r="AJ3" s="520"/>
      <c r="AK3" s="520"/>
      <c r="AL3" s="520"/>
      <c r="AM3" s="520"/>
      <c r="AN3" s="520"/>
      <c r="AO3" s="520"/>
      <c r="AP3" s="520"/>
      <c r="AQ3" s="520"/>
      <c r="AR3" s="520"/>
      <c r="AS3" s="520"/>
      <c r="AT3" s="520"/>
      <c r="AU3" s="520"/>
      <c r="AV3" s="520"/>
      <c r="AW3" s="520"/>
      <c r="AX3" s="520"/>
      <c r="AY3" s="520"/>
      <c r="AZ3" s="520"/>
      <c r="BA3" s="520"/>
      <c r="BB3" s="520"/>
      <c r="BC3" s="520"/>
      <c r="BD3" s="520"/>
      <c r="BE3" s="520"/>
      <c r="BF3" s="520"/>
      <c r="BG3" s="520"/>
      <c r="BH3" s="520"/>
    </row>
    <row r="4" spans="1:62" s="5" customFormat="1" ht="25.5" customHeight="1" x14ac:dyDescent="0.2">
      <c r="A4" s="518" t="s">
        <v>73</v>
      </c>
      <c r="B4" s="518"/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518"/>
      <c r="W4" s="518"/>
      <c r="X4" s="518"/>
      <c r="Y4" s="518"/>
      <c r="Z4" s="518"/>
      <c r="AA4" s="518"/>
      <c r="AB4" s="518"/>
      <c r="AC4" s="518"/>
      <c r="AD4" s="518"/>
      <c r="AE4" s="518"/>
      <c r="AF4" s="518"/>
      <c r="AG4" s="518"/>
      <c r="AH4" s="518"/>
      <c r="AI4" s="518"/>
      <c r="AJ4" s="518"/>
      <c r="AK4" s="518"/>
      <c r="AL4" s="518"/>
      <c r="AM4" s="518"/>
      <c r="AN4" s="518"/>
      <c r="AO4" s="518"/>
      <c r="AP4" s="518"/>
      <c r="AQ4" s="518"/>
      <c r="AR4" s="518"/>
      <c r="AS4" s="518"/>
      <c r="AT4" s="518"/>
      <c r="AU4" s="518"/>
      <c r="AV4" s="518"/>
      <c r="AW4" s="518"/>
      <c r="AX4" s="518"/>
      <c r="AY4" s="518"/>
      <c r="AZ4" s="518"/>
      <c r="BA4" s="518"/>
      <c r="BB4" s="518"/>
      <c r="BC4" s="518"/>
      <c r="BD4" s="518"/>
      <c r="BE4" s="518"/>
      <c r="BF4" s="518"/>
      <c r="BG4" s="518"/>
      <c r="BH4" s="518"/>
      <c r="BI4" s="10"/>
    </row>
    <row r="5" spans="1:62" s="5" customFormat="1" ht="14.25" customHeight="1" x14ac:dyDescent="0.2">
      <c r="A5" s="11"/>
      <c r="B5" s="11"/>
      <c r="C5" s="12"/>
      <c r="D5" s="11"/>
      <c r="E5" s="11"/>
      <c r="F5" s="11"/>
      <c r="G5" s="13"/>
      <c r="H5" s="14"/>
      <c r="I5" s="14"/>
      <c r="J5" s="14"/>
      <c r="K5" s="14"/>
      <c r="L5" s="14"/>
      <c r="M5" s="15"/>
      <c r="N5" s="14"/>
      <c r="O5" s="14"/>
      <c r="P5" s="14"/>
      <c r="Q5" s="14"/>
      <c r="R5" s="14"/>
      <c r="S5" s="14"/>
      <c r="T5" s="14"/>
      <c r="U5" s="14"/>
      <c r="V5" s="14"/>
      <c r="W5" s="14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4"/>
      <c r="AS5" s="10"/>
      <c r="AT5" s="10"/>
      <c r="AU5" s="10"/>
      <c r="AV5" s="17"/>
      <c r="AW5" s="17"/>
      <c r="AX5" s="17"/>
      <c r="AY5" s="11"/>
      <c r="AZ5" s="11"/>
      <c r="BA5" s="11"/>
      <c r="BB5" s="18"/>
      <c r="BC5" s="18"/>
      <c r="BD5" s="18"/>
      <c r="BE5" s="18"/>
      <c r="BF5" s="18"/>
      <c r="BG5" s="18"/>
      <c r="BH5" s="18"/>
      <c r="BI5" s="10"/>
    </row>
    <row r="6" spans="1:62" s="5" customFormat="1" ht="16.5" customHeight="1" x14ac:dyDescent="0.2">
      <c r="A6" s="524" t="s">
        <v>168</v>
      </c>
      <c r="B6" s="524"/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24"/>
      <c r="O6" s="524"/>
      <c r="P6" s="524"/>
      <c r="Q6" s="524"/>
      <c r="R6" s="524"/>
      <c r="S6" s="524"/>
      <c r="T6" s="524"/>
      <c r="U6" s="524"/>
      <c r="V6" s="524"/>
      <c r="W6" s="524"/>
      <c r="X6" s="524"/>
      <c r="Y6" s="524"/>
      <c r="Z6" s="522" t="s">
        <v>261</v>
      </c>
      <c r="AA6" s="522"/>
      <c r="AB6" s="522"/>
      <c r="AC6" s="522"/>
      <c r="AD6" s="522"/>
      <c r="AE6" s="522"/>
      <c r="AF6" s="522"/>
      <c r="AG6" s="522"/>
      <c r="AH6" s="522"/>
      <c r="AI6" s="522"/>
      <c r="AJ6" s="522"/>
      <c r="AK6" s="522"/>
      <c r="AL6" s="522"/>
      <c r="AM6" s="522"/>
      <c r="AN6" s="522"/>
      <c r="AO6" s="522"/>
      <c r="AP6" s="522"/>
      <c r="AQ6" s="522"/>
      <c r="AR6" s="522"/>
      <c r="AS6" s="522"/>
      <c r="AT6" s="522"/>
      <c r="AU6" s="522"/>
      <c r="AV6" s="522"/>
      <c r="AW6" s="522"/>
      <c r="AX6" s="522"/>
      <c r="AY6" s="522"/>
      <c r="BJ6" s="10"/>
    </row>
    <row r="7" spans="1:62" s="5" customFormat="1" ht="16.5" customHeight="1" x14ac:dyDescent="0.2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523"/>
      <c r="AA7" s="523"/>
      <c r="AB7" s="523"/>
      <c r="AC7" s="523"/>
      <c r="AD7" s="523"/>
      <c r="AE7" s="523"/>
      <c r="AF7" s="523"/>
      <c r="AG7" s="523"/>
      <c r="AH7" s="523"/>
      <c r="AI7" s="523"/>
      <c r="AJ7" s="523"/>
      <c r="AK7" s="523"/>
      <c r="AL7" s="523"/>
      <c r="AM7" s="523"/>
      <c r="AN7" s="523"/>
      <c r="AO7" s="523"/>
      <c r="AP7" s="523"/>
      <c r="AQ7" s="523"/>
      <c r="AR7" s="523"/>
      <c r="AS7" s="523"/>
      <c r="AT7" s="523"/>
      <c r="AU7" s="523"/>
      <c r="AV7" s="523"/>
      <c r="AW7" s="523"/>
      <c r="AX7" s="523"/>
      <c r="AY7" s="523"/>
      <c r="BJ7" s="10"/>
    </row>
    <row r="8" spans="1:62" s="5" customFormat="1" ht="16.5" customHeight="1" x14ac:dyDescent="0.2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  <c r="N8" s="25"/>
      <c r="O8" s="23"/>
      <c r="P8" s="24"/>
      <c r="Q8" s="24"/>
      <c r="R8" s="24"/>
      <c r="S8" s="24"/>
      <c r="T8" s="24"/>
      <c r="U8" s="24"/>
      <c r="V8" s="24"/>
      <c r="W8" s="26"/>
      <c r="X8" s="24"/>
      <c r="Y8" s="24"/>
      <c r="Z8" s="525" t="s">
        <v>262</v>
      </c>
      <c r="AA8" s="525"/>
      <c r="AB8" s="525"/>
      <c r="AC8" s="525"/>
      <c r="AD8" s="525"/>
      <c r="AE8" s="525"/>
      <c r="AF8" s="525"/>
      <c r="AG8" s="525"/>
      <c r="AH8" s="525"/>
      <c r="AI8" s="525"/>
      <c r="AJ8" s="525"/>
      <c r="AK8" s="525"/>
      <c r="AL8" s="525"/>
      <c r="AM8" s="525"/>
      <c r="AN8" s="525"/>
      <c r="AO8" s="525"/>
      <c r="AP8" s="525"/>
      <c r="AQ8" s="525"/>
      <c r="AR8" s="525"/>
      <c r="AS8" s="525"/>
      <c r="AT8" s="525"/>
      <c r="AU8" s="525"/>
      <c r="AV8" s="525"/>
      <c r="AW8" s="525"/>
      <c r="AX8" s="525"/>
      <c r="AY8" s="525"/>
      <c r="AZ8" s="525"/>
      <c r="BA8" s="525"/>
      <c r="BB8" s="525"/>
      <c r="BC8" s="525"/>
      <c r="BD8" s="525"/>
      <c r="BE8" s="525"/>
      <c r="BF8" s="525"/>
      <c r="BG8" s="525"/>
      <c r="BH8" s="525"/>
      <c r="BJ8" s="10"/>
    </row>
    <row r="9" spans="1:62" s="5" customFormat="1" ht="16.5" customHeight="1" x14ac:dyDescent="0.2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  <c r="N9" s="25"/>
      <c r="O9" s="23"/>
      <c r="P9" s="24"/>
      <c r="Q9" s="24"/>
      <c r="R9" s="24"/>
      <c r="S9" s="24"/>
      <c r="T9" s="24"/>
      <c r="U9" s="24"/>
      <c r="V9" s="24"/>
      <c r="W9" s="26"/>
      <c r="X9" s="24"/>
      <c r="Y9" s="24"/>
      <c r="Z9" s="525" t="s">
        <v>266</v>
      </c>
      <c r="AA9" s="525"/>
      <c r="AB9" s="525"/>
      <c r="AC9" s="525"/>
      <c r="AD9" s="525"/>
      <c r="AE9" s="525"/>
      <c r="AF9" s="525"/>
      <c r="AG9" s="525"/>
      <c r="AH9" s="525"/>
      <c r="AI9" s="525"/>
      <c r="AJ9" s="525"/>
      <c r="AK9" s="525"/>
      <c r="AL9" s="525"/>
      <c r="AM9" s="525"/>
      <c r="AN9" s="525"/>
      <c r="AO9" s="525"/>
      <c r="AP9" s="525"/>
      <c r="AQ9" s="525"/>
      <c r="AR9" s="525"/>
      <c r="AS9" s="525"/>
      <c r="AT9" s="525"/>
      <c r="AU9" s="525"/>
      <c r="AV9" s="525"/>
      <c r="AW9" s="525"/>
      <c r="AX9" s="525"/>
      <c r="AY9" s="525"/>
      <c r="AZ9" s="525"/>
      <c r="BA9" s="525"/>
      <c r="BB9" s="525"/>
      <c r="BC9" s="525"/>
      <c r="BD9" s="525"/>
      <c r="BE9" s="525"/>
      <c r="BF9" s="525"/>
      <c r="BG9" s="525"/>
      <c r="BH9" s="525"/>
      <c r="BJ9" s="10"/>
    </row>
    <row r="10" spans="1:62" s="5" customFormat="1" ht="16.5" customHeight="1" x14ac:dyDescent="0.2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459"/>
      <c r="N10" s="25"/>
      <c r="O10" s="23"/>
      <c r="P10" s="459"/>
      <c r="Q10" s="459"/>
      <c r="R10" s="459"/>
      <c r="S10" s="459"/>
      <c r="T10" s="459"/>
      <c r="U10" s="459"/>
      <c r="V10" s="459"/>
      <c r="W10" s="26"/>
      <c r="X10" s="459"/>
      <c r="Y10" s="459"/>
      <c r="Z10" s="525"/>
      <c r="AA10" s="525"/>
      <c r="AB10" s="525"/>
      <c r="AC10" s="525"/>
      <c r="AD10" s="525"/>
      <c r="AE10" s="525"/>
      <c r="AF10" s="525"/>
      <c r="AG10" s="525"/>
      <c r="AH10" s="525"/>
      <c r="AI10" s="525"/>
      <c r="AJ10" s="525"/>
      <c r="AK10" s="525"/>
      <c r="AL10" s="525"/>
      <c r="AM10" s="525"/>
      <c r="AN10" s="525"/>
      <c r="AO10" s="525"/>
      <c r="AP10" s="525"/>
      <c r="AQ10" s="525"/>
      <c r="AR10" s="525"/>
      <c r="AS10" s="525"/>
      <c r="AT10" s="525"/>
      <c r="AU10" s="525"/>
      <c r="AV10" s="525"/>
      <c r="AW10" s="525"/>
      <c r="AX10" s="525"/>
      <c r="AY10" s="525"/>
      <c r="AZ10" s="525"/>
      <c r="BA10" s="525"/>
      <c r="BB10" s="525"/>
      <c r="BC10" s="525"/>
      <c r="BD10" s="525"/>
      <c r="BE10" s="525"/>
      <c r="BF10" s="525"/>
      <c r="BG10" s="525"/>
      <c r="BH10" s="525"/>
      <c r="BJ10" s="10"/>
    </row>
    <row r="11" spans="1:62" s="5" customFormat="1" ht="16.5" customHeight="1" x14ac:dyDescent="0.2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459"/>
      <c r="N11" s="25"/>
      <c r="O11" s="23"/>
      <c r="P11" s="459"/>
      <c r="Q11" s="459"/>
      <c r="R11" s="459"/>
      <c r="S11" s="459"/>
      <c r="T11" s="459"/>
      <c r="U11" s="459"/>
      <c r="V11" s="459"/>
      <c r="W11" s="26"/>
      <c r="X11" s="459"/>
      <c r="Y11" s="459"/>
      <c r="Z11" s="525" t="s">
        <v>263</v>
      </c>
      <c r="AA11" s="525"/>
      <c r="AB11" s="525"/>
      <c r="AC11" s="525"/>
      <c r="AD11" s="525"/>
      <c r="AE11" s="525"/>
      <c r="AF11" s="525"/>
      <c r="AG11" s="525"/>
      <c r="AH11" s="525"/>
      <c r="AI11" s="525"/>
      <c r="AJ11" s="525"/>
      <c r="AK11" s="525"/>
      <c r="AL11" s="525"/>
      <c r="AM11" s="525"/>
      <c r="AN11" s="525"/>
      <c r="AO11" s="525"/>
      <c r="AP11" s="525"/>
      <c r="AQ11" s="525"/>
      <c r="AR11" s="525"/>
      <c r="AS11" s="525"/>
      <c r="AT11" s="525"/>
      <c r="AU11" s="525"/>
      <c r="AV11" s="525"/>
      <c r="AW11" s="525"/>
      <c r="AX11" s="525"/>
      <c r="AY11" s="525"/>
      <c r="AZ11" s="525"/>
      <c r="BA11" s="525"/>
      <c r="BB11" s="525"/>
      <c r="BC11" s="525"/>
      <c r="BD11" s="525"/>
      <c r="BE11" s="525"/>
      <c r="BF11" s="525"/>
      <c r="BG11" s="525"/>
      <c r="BH11" s="525"/>
      <c r="BJ11" s="10"/>
    </row>
    <row r="12" spans="1:62" s="5" customFormat="1" ht="16.5" customHeight="1" x14ac:dyDescent="0.2">
      <c r="A12" s="517" t="s">
        <v>265</v>
      </c>
      <c r="B12" s="517"/>
      <c r="C12" s="517"/>
      <c r="D12" s="517"/>
      <c r="E12" s="517"/>
      <c r="F12" s="517"/>
      <c r="G12" s="517"/>
      <c r="H12" s="517"/>
      <c r="I12" s="517"/>
      <c r="J12" s="517"/>
      <c r="K12" s="517"/>
      <c r="L12" s="517"/>
      <c r="M12" s="517"/>
      <c r="N12" s="517"/>
      <c r="O12" s="517"/>
      <c r="P12" s="517"/>
      <c r="Q12" s="517"/>
      <c r="R12" s="517"/>
      <c r="S12" s="517"/>
      <c r="T12" s="517"/>
      <c r="U12" s="517"/>
      <c r="V12" s="517"/>
      <c r="W12" s="517"/>
      <c r="X12" s="517"/>
      <c r="Y12" s="517"/>
      <c r="Z12" s="525"/>
      <c r="AA12" s="525"/>
      <c r="AB12" s="525"/>
      <c r="AC12" s="525"/>
      <c r="AD12" s="525"/>
      <c r="AE12" s="525"/>
      <c r="AF12" s="525"/>
      <c r="AG12" s="525"/>
      <c r="AH12" s="525"/>
      <c r="AI12" s="525"/>
      <c r="AJ12" s="525"/>
      <c r="AK12" s="525"/>
      <c r="AL12" s="525"/>
      <c r="AM12" s="525"/>
      <c r="AN12" s="525"/>
      <c r="AO12" s="525"/>
      <c r="AP12" s="525"/>
      <c r="AQ12" s="525"/>
      <c r="AR12" s="525"/>
      <c r="AS12" s="525"/>
      <c r="AT12" s="525"/>
      <c r="AU12" s="525"/>
      <c r="AV12" s="525"/>
      <c r="AW12" s="525"/>
      <c r="AX12" s="525"/>
      <c r="AY12" s="525"/>
      <c r="AZ12" s="525"/>
      <c r="BA12" s="525"/>
      <c r="BB12" s="525"/>
      <c r="BC12" s="525"/>
      <c r="BD12" s="525"/>
      <c r="BE12" s="525"/>
      <c r="BF12" s="525"/>
      <c r="BG12" s="525"/>
      <c r="BH12" s="525"/>
      <c r="BJ12" s="4"/>
    </row>
    <row r="13" spans="1:62" s="5" customFormat="1" ht="16.5" customHeight="1" x14ac:dyDescent="0.2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5"/>
      <c r="N13" s="25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525"/>
      <c r="AA13" s="525"/>
      <c r="AB13" s="525"/>
      <c r="AC13" s="525"/>
      <c r="AD13" s="525"/>
      <c r="AE13" s="525"/>
      <c r="AF13" s="525"/>
      <c r="AG13" s="525"/>
      <c r="AH13" s="525"/>
      <c r="AI13" s="525"/>
      <c r="AJ13" s="525"/>
      <c r="AK13" s="525"/>
      <c r="AL13" s="525"/>
      <c r="AM13" s="525"/>
      <c r="AN13" s="525"/>
      <c r="AO13" s="525"/>
      <c r="AP13" s="525"/>
      <c r="AQ13" s="525"/>
      <c r="AR13" s="525"/>
      <c r="AS13" s="525"/>
      <c r="AT13" s="525"/>
      <c r="AU13" s="525"/>
      <c r="AV13" s="525"/>
      <c r="AW13" s="525"/>
      <c r="AX13" s="525"/>
      <c r="AY13" s="525"/>
      <c r="AZ13" s="525"/>
      <c r="BA13" s="525"/>
      <c r="BB13" s="525"/>
      <c r="BC13" s="525"/>
      <c r="BD13" s="525"/>
      <c r="BE13" s="525"/>
      <c r="BF13" s="525"/>
      <c r="BG13" s="525"/>
      <c r="BH13" s="525"/>
      <c r="BJ13" s="10"/>
    </row>
    <row r="14" spans="1:62" s="5" customFormat="1" ht="16.5" customHeight="1" x14ac:dyDescent="0.2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5"/>
      <c r="N14" s="25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525" t="s">
        <v>264</v>
      </c>
      <c r="AA14" s="525"/>
      <c r="AB14" s="525"/>
      <c r="AC14" s="525"/>
      <c r="AD14" s="525"/>
      <c r="AE14" s="525"/>
      <c r="AF14" s="525"/>
      <c r="AG14" s="525"/>
      <c r="AH14" s="525"/>
      <c r="AI14" s="525"/>
      <c r="AJ14" s="525"/>
      <c r="AK14" s="525"/>
      <c r="AL14" s="525"/>
      <c r="AM14" s="525"/>
      <c r="AN14" s="525"/>
      <c r="AO14" s="525"/>
      <c r="AP14" s="525"/>
      <c r="AQ14" s="525"/>
      <c r="AR14" s="525"/>
      <c r="AS14" s="525"/>
      <c r="AT14" s="525"/>
      <c r="AU14" s="525"/>
      <c r="AV14" s="525"/>
      <c r="AW14" s="525"/>
      <c r="AX14" s="525"/>
      <c r="AY14" s="525"/>
      <c r="AZ14" s="525"/>
      <c r="BA14" s="525"/>
      <c r="BB14" s="525"/>
      <c r="BC14" s="525"/>
      <c r="BD14" s="525"/>
      <c r="BE14" s="525"/>
      <c r="BF14" s="525"/>
      <c r="BG14" s="525"/>
      <c r="BH14" s="525"/>
      <c r="BJ14" s="10"/>
    </row>
    <row r="15" spans="1:62" s="5" customFormat="1" ht="18" customHeight="1" x14ac:dyDescent="0.25">
      <c r="A15" s="521" t="s">
        <v>113</v>
      </c>
      <c r="B15" s="517"/>
      <c r="C15" s="517"/>
      <c r="D15" s="517"/>
      <c r="E15" s="517"/>
      <c r="F15" s="517"/>
      <c r="G15" s="517"/>
      <c r="H15" s="517"/>
      <c r="I15" s="517"/>
      <c r="J15" s="517"/>
      <c r="K15" s="517"/>
      <c r="L15" s="517"/>
      <c r="M15" s="517"/>
      <c r="N15" s="517"/>
      <c r="O15" s="517"/>
      <c r="P15" s="517"/>
      <c r="Q15" s="517"/>
      <c r="R15" s="517"/>
      <c r="S15" s="517"/>
      <c r="T15" s="517"/>
      <c r="U15" s="517"/>
      <c r="V15" s="517"/>
      <c r="W15" s="517"/>
      <c r="X15" s="517"/>
      <c r="Y15" s="517"/>
      <c r="Z15" s="105" t="s">
        <v>111</v>
      </c>
      <c r="AA15" s="106"/>
      <c r="AB15" s="106"/>
      <c r="AC15" s="30"/>
      <c r="AD15" s="30"/>
      <c r="AE15" s="31"/>
      <c r="AF15" s="31"/>
      <c r="AG15" s="31"/>
      <c r="AH15" s="31"/>
      <c r="AI15" s="31"/>
      <c r="AJ15" s="31"/>
      <c r="AK15" s="31"/>
      <c r="AL15" s="20"/>
      <c r="AM15" s="20"/>
      <c r="AN15" s="20"/>
      <c r="AO15" s="20"/>
      <c r="AP15" s="20"/>
      <c r="AQ15" s="20"/>
      <c r="AR15" s="20"/>
      <c r="AS15" s="20"/>
      <c r="AT15" s="20"/>
      <c r="AU15" s="21"/>
      <c r="AV15" s="21"/>
      <c r="AW15" s="106"/>
      <c r="AX15" s="106"/>
      <c r="AY15" s="106"/>
      <c r="BJ15" s="10"/>
    </row>
    <row r="16" spans="1:62" s="5" customFormat="1" ht="27.75" customHeight="1" x14ac:dyDescent="0.25">
      <c r="A16" s="521" t="s">
        <v>74</v>
      </c>
      <c r="B16" s="521"/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1"/>
      <c r="T16" s="521"/>
      <c r="U16" s="521"/>
      <c r="V16" s="521"/>
      <c r="W16" s="521"/>
      <c r="X16" s="521"/>
      <c r="Y16" s="521"/>
      <c r="Z16" s="32" t="s">
        <v>207</v>
      </c>
      <c r="AA16" s="7"/>
      <c r="AB16" s="7"/>
      <c r="AC16" s="29"/>
      <c r="AD16" s="30"/>
      <c r="AE16" s="30"/>
      <c r="AF16" s="30"/>
      <c r="AG16" s="30"/>
      <c r="AH16" s="30"/>
      <c r="AI16" s="30"/>
      <c r="AJ16" s="30"/>
      <c r="AK16" s="30"/>
      <c r="AL16" s="28"/>
      <c r="AM16" s="28"/>
      <c r="AN16" s="28"/>
      <c r="AO16" s="28"/>
      <c r="AP16" s="28"/>
      <c r="AQ16" s="28"/>
      <c r="AR16" s="28"/>
      <c r="AS16" s="28"/>
      <c r="AT16" s="28"/>
      <c r="AU16" s="19"/>
      <c r="AV16" s="33"/>
      <c r="AW16" s="7"/>
      <c r="AX16" s="7"/>
      <c r="AY16" s="7"/>
      <c r="BJ16" s="10"/>
    </row>
    <row r="17" spans="1:61" s="5" customFormat="1" ht="16.5" customHeight="1" x14ac:dyDescent="0.25">
      <c r="A17" s="517" t="s">
        <v>64</v>
      </c>
      <c r="B17" s="517"/>
      <c r="C17" s="517"/>
      <c r="D17" s="517"/>
      <c r="E17" s="517"/>
      <c r="F17" s="517"/>
      <c r="G17" s="517"/>
      <c r="H17" s="517"/>
      <c r="I17" s="517"/>
      <c r="J17" s="517"/>
      <c r="K17" s="517"/>
      <c r="L17" s="517"/>
      <c r="M17" s="517"/>
      <c r="N17" s="517"/>
      <c r="O17" s="517"/>
      <c r="P17" s="517"/>
      <c r="Q17" s="517"/>
      <c r="R17" s="517"/>
      <c r="S17" s="517"/>
      <c r="T17" s="517"/>
      <c r="U17" s="517"/>
      <c r="V17" s="517"/>
      <c r="W17" s="517"/>
      <c r="X17" s="517"/>
      <c r="Y17" s="517"/>
      <c r="Z17" s="280" t="s">
        <v>208</v>
      </c>
      <c r="AA17" s="7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10"/>
      <c r="BA17" s="10"/>
      <c r="BB17" s="10"/>
      <c r="BC17" s="10"/>
      <c r="BD17" s="10"/>
      <c r="BE17" s="10"/>
      <c r="BF17" s="10"/>
      <c r="BG17" s="10"/>
      <c r="BH17" s="10"/>
      <c r="BI17" s="10"/>
    </row>
    <row r="18" spans="1:61" ht="12" customHeight="1" x14ac:dyDescent="0.4">
      <c r="A18" s="36"/>
      <c r="B18" s="36"/>
      <c r="C18" s="36"/>
      <c r="D18" s="36"/>
      <c r="E18" s="37"/>
      <c r="F18" s="38"/>
      <c r="G18" s="37"/>
      <c r="H18" s="36"/>
      <c r="I18" s="37"/>
      <c r="J18" s="37"/>
      <c r="K18" s="39"/>
      <c r="L18" s="40"/>
      <c r="M18" s="40"/>
      <c r="N18" s="40"/>
      <c r="O18" s="40"/>
      <c r="P18" s="36"/>
      <c r="Q18" s="36"/>
      <c r="R18" s="41"/>
      <c r="S18" s="36"/>
      <c r="T18" s="36"/>
      <c r="U18" s="36"/>
      <c r="V18" s="36"/>
      <c r="W18" s="36"/>
      <c r="X18" s="36"/>
      <c r="Y18" s="36"/>
      <c r="Z18" s="36"/>
      <c r="AA18" s="36"/>
      <c r="AB18" s="37"/>
      <c r="AC18" s="37"/>
      <c r="AD18" s="37"/>
      <c r="AE18" s="37"/>
      <c r="AF18" s="37"/>
      <c r="AG18" s="37"/>
      <c r="AH18" s="37"/>
      <c r="AI18" s="37"/>
      <c r="AJ18" s="37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</row>
    <row r="19" spans="1:61" s="44" customFormat="1" ht="37.5" customHeight="1" x14ac:dyDescent="0.2">
      <c r="A19" s="501" t="s">
        <v>75</v>
      </c>
      <c r="B19" s="502"/>
      <c r="C19" s="502"/>
      <c r="D19" s="502"/>
      <c r="E19" s="502"/>
      <c r="F19" s="502"/>
      <c r="G19" s="502"/>
      <c r="H19" s="502"/>
      <c r="I19" s="502"/>
      <c r="J19" s="502"/>
      <c r="K19" s="502"/>
      <c r="L19" s="502"/>
      <c r="M19" s="502"/>
      <c r="N19" s="502"/>
      <c r="O19" s="502"/>
      <c r="P19" s="502"/>
      <c r="Q19" s="502"/>
      <c r="R19" s="502"/>
      <c r="S19" s="502"/>
      <c r="T19" s="502"/>
      <c r="U19" s="502"/>
      <c r="V19" s="502"/>
      <c r="W19" s="502"/>
      <c r="X19" s="502"/>
      <c r="Y19" s="502"/>
      <c r="Z19" s="502"/>
      <c r="AA19" s="502"/>
      <c r="AB19" s="502"/>
      <c r="AC19" s="502"/>
      <c r="AD19" s="502"/>
      <c r="AE19" s="502"/>
      <c r="AF19" s="502"/>
      <c r="AG19" s="502"/>
      <c r="AH19" s="502"/>
      <c r="AI19" s="502"/>
      <c r="AJ19" s="502"/>
      <c r="AK19" s="502"/>
      <c r="AL19" s="502"/>
      <c r="AM19" s="502"/>
      <c r="AN19" s="502"/>
      <c r="AO19" s="502"/>
      <c r="AP19" s="502"/>
      <c r="AQ19" s="502"/>
      <c r="AR19" s="502"/>
      <c r="AS19" s="502"/>
      <c r="AT19" s="502"/>
      <c r="AU19" s="502"/>
      <c r="AV19" s="502"/>
      <c r="AW19" s="502"/>
      <c r="AX19" s="502"/>
      <c r="AY19" s="502"/>
      <c r="AZ19" s="502"/>
      <c r="BA19" s="503"/>
      <c r="BB19" s="504" t="s">
        <v>78</v>
      </c>
      <c r="BC19" s="504"/>
      <c r="BD19" s="504"/>
      <c r="BE19" s="504"/>
      <c r="BF19" s="504"/>
      <c r="BG19" s="504"/>
      <c r="BH19" s="504"/>
    </row>
    <row r="20" spans="1:61" s="44" customFormat="1" ht="12.75" customHeight="1" x14ac:dyDescent="0.2">
      <c r="A20" s="505" t="s">
        <v>43</v>
      </c>
      <c r="B20" s="508" t="s">
        <v>52</v>
      </c>
      <c r="C20" s="509"/>
      <c r="D20" s="509"/>
      <c r="E20" s="509"/>
      <c r="F20" s="510"/>
      <c r="G20" s="508" t="s">
        <v>53</v>
      </c>
      <c r="H20" s="509"/>
      <c r="I20" s="509"/>
      <c r="J20" s="510"/>
      <c r="K20" s="508" t="s">
        <v>54</v>
      </c>
      <c r="L20" s="509"/>
      <c r="M20" s="509"/>
      <c r="N20" s="510"/>
      <c r="O20" s="508" t="s">
        <v>55</v>
      </c>
      <c r="P20" s="509"/>
      <c r="Q20" s="509"/>
      <c r="R20" s="509"/>
      <c r="S20" s="510"/>
      <c r="T20" s="508" t="s">
        <v>56</v>
      </c>
      <c r="U20" s="509"/>
      <c r="V20" s="509"/>
      <c r="W20" s="510"/>
      <c r="X20" s="508" t="s">
        <v>57</v>
      </c>
      <c r="Y20" s="509"/>
      <c r="Z20" s="509"/>
      <c r="AA20" s="510"/>
      <c r="AB20" s="508" t="s">
        <v>58</v>
      </c>
      <c r="AC20" s="509"/>
      <c r="AD20" s="509"/>
      <c r="AE20" s="509"/>
      <c r="AF20" s="510"/>
      <c r="AG20" s="508" t="s">
        <v>60</v>
      </c>
      <c r="AH20" s="509"/>
      <c r="AI20" s="509"/>
      <c r="AJ20" s="510"/>
      <c r="AK20" s="508" t="s">
        <v>59</v>
      </c>
      <c r="AL20" s="509"/>
      <c r="AM20" s="509"/>
      <c r="AN20" s="510"/>
      <c r="AO20" s="508" t="s">
        <v>61</v>
      </c>
      <c r="AP20" s="509"/>
      <c r="AQ20" s="509"/>
      <c r="AR20" s="510"/>
      <c r="AS20" s="508" t="s">
        <v>62</v>
      </c>
      <c r="AT20" s="509"/>
      <c r="AU20" s="509"/>
      <c r="AV20" s="509"/>
      <c r="AW20" s="510"/>
      <c r="AX20" s="508" t="s">
        <v>63</v>
      </c>
      <c r="AY20" s="509"/>
      <c r="AZ20" s="509"/>
      <c r="BA20" s="510"/>
      <c r="BB20" s="511" t="s">
        <v>69</v>
      </c>
      <c r="BC20" s="526" t="s">
        <v>220</v>
      </c>
      <c r="BD20" s="511" t="s">
        <v>70</v>
      </c>
      <c r="BE20" s="511" t="s">
        <v>71</v>
      </c>
      <c r="BF20" s="511" t="s">
        <v>80</v>
      </c>
      <c r="BG20" s="511" t="s">
        <v>79</v>
      </c>
      <c r="BH20" s="511" t="s">
        <v>72</v>
      </c>
    </row>
    <row r="21" spans="1:61" s="44" customFormat="1" x14ac:dyDescent="0.2">
      <c r="A21" s="506"/>
      <c r="B21" s="121" t="s">
        <v>0</v>
      </c>
      <c r="C21" s="121" t="s">
        <v>3</v>
      </c>
      <c r="D21" s="121" t="s">
        <v>4</v>
      </c>
      <c r="E21" s="121" t="s">
        <v>5</v>
      </c>
      <c r="F21" s="121" t="s">
        <v>6</v>
      </c>
      <c r="G21" s="121" t="s">
        <v>7</v>
      </c>
      <c r="H21" s="121" t="s">
        <v>8</v>
      </c>
      <c r="I21" s="121" t="s">
        <v>9</v>
      </c>
      <c r="J21" s="121" t="s">
        <v>10</v>
      </c>
      <c r="K21" s="121" t="s">
        <v>11</v>
      </c>
      <c r="L21" s="121" t="s">
        <v>12</v>
      </c>
      <c r="M21" s="121" t="s">
        <v>13</v>
      </c>
      <c r="N21" s="121" t="s">
        <v>14</v>
      </c>
      <c r="O21" s="121" t="s">
        <v>0</v>
      </c>
      <c r="P21" s="121" t="s">
        <v>3</v>
      </c>
      <c r="Q21" s="121" t="s">
        <v>4</v>
      </c>
      <c r="R21" s="121" t="s">
        <v>5</v>
      </c>
      <c r="S21" s="121" t="s">
        <v>6</v>
      </c>
      <c r="T21" s="121" t="s">
        <v>15</v>
      </c>
      <c r="U21" s="121" t="s">
        <v>16</v>
      </c>
      <c r="V21" s="121" t="s">
        <v>17</v>
      </c>
      <c r="W21" s="121" t="s">
        <v>18</v>
      </c>
      <c r="X21" s="121" t="s">
        <v>2</v>
      </c>
      <c r="Y21" s="121" t="s">
        <v>19</v>
      </c>
      <c r="Z21" s="121" t="s">
        <v>20</v>
      </c>
      <c r="AA21" s="121" t="s">
        <v>21</v>
      </c>
      <c r="AB21" s="121" t="s">
        <v>2</v>
      </c>
      <c r="AC21" s="121" t="s">
        <v>19</v>
      </c>
      <c r="AD21" s="121" t="s">
        <v>20</v>
      </c>
      <c r="AE21" s="121" t="s">
        <v>21</v>
      </c>
      <c r="AF21" s="121" t="s">
        <v>22</v>
      </c>
      <c r="AG21" s="121" t="s">
        <v>7</v>
      </c>
      <c r="AH21" s="121" t="s">
        <v>8</v>
      </c>
      <c r="AI21" s="121" t="s">
        <v>9</v>
      </c>
      <c r="AJ21" s="121" t="s">
        <v>10</v>
      </c>
      <c r="AK21" s="121">
        <v>4</v>
      </c>
      <c r="AL21" s="121" t="s">
        <v>23</v>
      </c>
      <c r="AM21" s="121" t="s">
        <v>24</v>
      </c>
      <c r="AN21" s="121" t="s">
        <v>25</v>
      </c>
      <c r="AO21" s="121" t="s">
        <v>0</v>
      </c>
      <c r="AP21" s="121" t="s">
        <v>3</v>
      </c>
      <c r="AQ21" s="121" t="s">
        <v>4</v>
      </c>
      <c r="AR21" s="121" t="s">
        <v>5</v>
      </c>
      <c r="AS21" s="121" t="s">
        <v>6</v>
      </c>
      <c r="AT21" s="121" t="s">
        <v>7</v>
      </c>
      <c r="AU21" s="121" t="s">
        <v>8</v>
      </c>
      <c r="AV21" s="121" t="s">
        <v>9</v>
      </c>
      <c r="AW21" s="121" t="s">
        <v>10</v>
      </c>
      <c r="AX21" s="121">
        <v>3</v>
      </c>
      <c r="AY21" s="121">
        <v>7</v>
      </c>
      <c r="AZ21" s="121">
        <v>14</v>
      </c>
      <c r="BA21" s="121">
        <v>21</v>
      </c>
      <c r="BB21" s="511"/>
      <c r="BC21" s="527"/>
      <c r="BD21" s="511"/>
      <c r="BE21" s="511"/>
      <c r="BF21" s="511"/>
      <c r="BG21" s="511"/>
      <c r="BH21" s="511"/>
    </row>
    <row r="22" spans="1:61" s="44" customFormat="1" x14ac:dyDescent="0.2">
      <c r="A22" s="506"/>
      <c r="B22" s="121" t="s">
        <v>26</v>
      </c>
      <c r="C22" s="121" t="s">
        <v>27</v>
      </c>
      <c r="D22" s="121" t="s">
        <v>28</v>
      </c>
      <c r="E22" s="121" t="s">
        <v>29</v>
      </c>
      <c r="F22" s="121" t="s">
        <v>15</v>
      </c>
      <c r="G22" s="121" t="s">
        <v>16</v>
      </c>
      <c r="H22" s="121" t="s">
        <v>17</v>
      </c>
      <c r="I22" s="121" t="s">
        <v>18</v>
      </c>
      <c r="J22" s="121" t="s">
        <v>2</v>
      </c>
      <c r="K22" s="121" t="s">
        <v>19</v>
      </c>
      <c r="L22" s="121" t="s">
        <v>20</v>
      </c>
      <c r="M22" s="121" t="s">
        <v>21</v>
      </c>
      <c r="N22" s="121" t="s">
        <v>22</v>
      </c>
      <c r="O22" s="121" t="s">
        <v>26</v>
      </c>
      <c r="P22" s="121" t="s">
        <v>27</v>
      </c>
      <c r="Q22" s="121" t="s">
        <v>28</v>
      </c>
      <c r="R22" s="121" t="s">
        <v>29</v>
      </c>
      <c r="S22" s="121" t="s">
        <v>30</v>
      </c>
      <c r="T22" s="121" t="s">
        <v>23</v>
      </c>
      <c r="U22" s="121" t="s">
        <v>24</v>
      </c>
      <c r="V22" s="121" t="s">
        <v>25</v>
      </c>
      <c r="W22" s="121" t="s">
        <v>0</v>
      </c>
      <c r="X22" s="121" t="s">
        <v>3</v>
      </c>
      <c r="Y22" s="121" t="s">
        <v>4</v>
      </c>
      <c r="Z22" s="121" t="s">
        <v>5</v>
      </c>
      <c r="AA22" s="121" t="s">
        <v>0</v>
      </c>
      <c r="AB22" s="121" t="s">
        <v>3</v>
      </c>
      <c r="AC22" s="121" t="s">
        <v>4</v>
      </c>
      <c r="AD22" s="121" t="s">
        <v>5</v>
      </c>
      <c r="AE22" s="121" t="s">
        <v>6</v>
      </c>
      <c r="AF22" s="121" t="s">
        <v>15</v>
      </c>
      <c r="AG22" s="121" t="s">
        <v>16</v>
      </c>
      <c r="AH22" s="121" t="s">
        <v>17</v>
      </c>
      <c r="AI22" s="121" t="s">
        <v>18</v>
      </c>
      <c r="AJ22" s="121" t="s">
        <v>11</v>
      </c>
      <c r="AK22" s="121" t="s">
        <v>12</v>
      </c>
      <c r="AL22" s="121" t="s">
        <v>13</v>
      </c>
      <c r="AM22" s="121" t="s">
        <v>14</v>
      </c>
      <c r="AN22" s="121" t="s">
        <v>31</v>
      </c>
      <c r="AO22" s="121" t="s">
        <v>26</v>
      </c>
      <c r="AP22" s="121" t="s">
        <v>27</v>
      </c>
      <c r="AQ22" s="121" t="s">
        <v>28</v>
      </c>
      <c r="AR22" s="121" t="s">
        <v>29</v>
      </c>
      <c r="AS22" s="121" t="s">
        <v>15</v>
      </c>
      <c r="AT22" s="121" t="s">
        <v>16</v>
      </c>
      <c r="AU22" s="121" t="s">
        <v>17</v>
      </c>
      <c r="AV22" s="121" t="s">
        <v>18</v>
      </c>
      <c r="AW22" s="121">
        <v>2</v>
      </c>
      <c r="AX22" s="121">
        <v>6</v>
      </c>
      <c r="AY22" s="121">
        <v>13</v>
      </c>
      <c r="AZ22" s="121">
        <v>20</v>
      </c>
      <c r="BA22" s="121">
        <v>27</v>
      </c>
      <c r="BB22" s="511"/>
      <c r="BC22" s="527"/>
      <c r="BD22" s="511"/>
      <c r="BE22" s="511"/>
      <c r="BF22" s="511"/>
      <c r="BG22" s="511"/>
      <c r="BH22" s="511"/>
    </row>
    <row r="23" spans="1:61" s="44" customFormat="1" ht="30.75" customHeight="1" x14ac:dyDescent="0.15">
      <c r="A23" s="507"/>
      <c r="B23" s="122">
        <v>1</v>
      </c>
      <c r="C23" s="122">
        <v>2</v>
      </c>
      <c r="D23" s="122">
        <v>3</v>
      </c>
      <c r="E23" s="122">
        <v>4</v>
      </c>
      <c r="F23" s="122">
        <v>5</v>
      </c>
      <c r="G23" s="122">
        <v>6</v>
      </c>
      <c r="H23" s="45">
        <v>7</v>
      </c>
      <c r="I23" s="122">
        <v>8</v>
      </c>
      <c r="J23" s="122">
        <v>9</v>
      </c>
      <c r="K23" s="122">
        <v>10</v>
      </c>
      <c r="L23" s="122">
        <v>11</v>
      </c>
      <c r="M23" s="122">
        <v>12</v>
      </c>
      <c r="N23" s="122">
        <v>13</v>
      </c>
      <c r="O23" s="122">
        <v>14</v>
      </c>
      <c r="P23" s="122">
        <v>15</v>
      </c>
      <c r="Q23" s="122">
        <v>16</v>
      </c>
      <c r="R23" s="122">
        <v>17</v>
      </c>
      <c r="S23" s="122">
        <v>18</v>
      </c>
      <c r="T23" s="122">
        <v>19</v>
      </c>
      <c r="U23" s="122">
        <v>20</v>
      </c>
      <c r="V23" s="122">
        <v>21</v>
      </c>
      <c r="W23" s="122">
        <v>22</v>
      </c>
      <c r="X23" s="122">
        <v>23</v>
      </c>
      <c r="Y23" s="122">
        <v>24</v>
      </c>
      <c r="Z23" s="122">
        <v>25</v>
      </c>
      <c r="AA23" s="122">
        <v>26</v>
      </c>
      <c r="AB23" s="122">
        <v>27</v>
      </c>
      <c r="AC23" s="122">
        <v>28</v>
      </c>
      <c r="AD23" s="122">
        <v>29</v>
      </c>
      <c r="AE23" s="122">
        <v>30</v>
      </c>
      <c r="AF23" s="122">
        <v>31</v>
      </c>
      <c r="AG23" s="122">
        <v>32</v>
      </c>
      <c r="AH23" s="122">
        <v>33</v>
      </c>
      <c r="AI23" s="122">
        <v>34</v>
      </c>
      <c r="AJ23" s="122">
        <v>35</v>
      </c>
      <c r="AK23" s="122">
        <v>36</v>
      </c>
      <c r="AL23" s="122">
        <v>37</v>
      </c>
      <c r="AM23" s="122">
        <v>38</v>
      </c>
      <c r="AN23" s="122">
        <v>39</v>
      </c>
      <c r="AO23" s="122">
        <v>40</v>
      </c>
      <c r="AP23" s="122">
        <v>41</v>
      </c>
      <c r="AQ23" s="122">
        <v>42</v>
      </c>
      <c r="AR23" s="122">
        <v>43</v>
      </c>
      <c r="AS23" s="122">
        <v>44</v>
      </c>
      <c r="AT23" s="122">
        <v>45</v>
      </c>
      <c r="AU23" s="122">
        <v>46</v>
      </c>
      <c r="AV23" s="122">
        <v>47</v>
      </c>
      <c r="AW23" s="122">
        <v>48</v>
      </c>
      <c r="AX23" s="122">
        <v>49</v>
      </c>
      <c r="AY23" s="122">
        <v>50</v>
      </c>
      <c r="AZ23" s="122">
        <v>51</v>
      </c>
      <c r="BA23" s="122">
        <v>52</v>
      </c>
      <c r="BB23" s="511"/>
      <c r="BC23" s="528"/>
      <c r="BD23" s="511"/>
      <c r="BE23" s="511"/>
      <c r="BF23" s="511"/>
      <c r="BG23" s="511"/>
      <c r="BH23" s="511"/>
    </row>
    <row r="24" spans="1:61" s="44" customFormat="1" ht="13.5" customHeight="1" x14ac:dyDescent="0.2">
      <c r="A24" s="46">
        <v>1</v>
      </c>
      <c r="B24" s="125"/>
      <c r="C24" s="125"/>
      <c r="D24" s="123"/>
      <c r="E24" s="123"/>
      <c r="F24" s="123"/>
      <c r="G24" s="123"/>
      <c r="H24" s="123"/>
      <c r="I24" s="124"/>
      <c r="J24" s="121"/>
      <c r="K24" s="123"/>
      <c r="L24" s="123"/>
      <c r="M24" s="123"/>
      <c r="N24" s="123"/>
      <c r="O24" s="123"/>
      <c r="P24" s="123"/>
      <c r="Q24" s="123"/>
      <c r="R24" s="117"/>
      <c r="S24" s="117"/>
      <c r="T24" s="117"/>
      <c r="U24" s="125"/>
      <c r="V24" s="125"/>
      <c r="W24" s="125"/>
      <c r="X24" s="125"/>
      <c r="Y24" s="125"/>
      <c r="Z24" s="125"/>
      <c r="AA24" s="123"/>
      <c r="AB24" s="123"/>
      <c r="AC24" s="124"/>
      <c r="AD24" s="124"/>
      <c r="AE24" s="121"/>
      <c r="AF24" s="123"/>
      <c r="AG24" s="121"/>
      <c r="AH24" s="121"/>
      <c r="AI24" s="121"/>
      <c r="AJ24" s="121"/>
      <c r="AK24" s="123"/>
      <c r="AL24" s="117"/>
      <c r="AM24" s="117"/>
      <c r="AN24" s="117"/>
      <c r="AO24" s="125" t="s">
        <v>32</v>
      </c>
      <c r="AP24" s="125" t="s">
        <v>32</v>
      </c>
      <c r="AQ24" s="125" t="s">
        <v>32</v>
      </c>
      <c r="AR24" s="125" t="s">
        <v>32</v>
      </c>
      <c r="AS24" s="125" t="s">
        <v>32</v>
      </c>
      <c r="AT24" s="125" t="s">
        <v>32</v>
      </c>
      <c r="AU24" s="125" t="s">
        <v>32</v>
      </c>
      <c r="AV24" s="125" t="s">
        <v>32</v>
      </c>
      <c r="AW24" s="125" t="s">
        <v>32</v>
      </c>
      <c r="AX24" s="125" t="s">
        <v>32</v>
      </c>
      <c r="AY24" s="125" t="s">
        <v>32</v>
      </c>
      <c r="AZ24" s="125" t="s">
        <v>32</v>
      </c>
      <c r="BA24" s="125" t="s">
        <v>32</v>
      </c>
      <c r="BB24" s="107">
        <f>SUM(BC24:BH24)</f>
        <v>52</v>
      </c>
      <c r="BC24" s="47">
        <v>33</v>
      </c>
      <c r="BD24" s="47">
        <v>6</v>
      </c>
      <c r="BE24" s="47"/>
      <c r="BF24" s="47"/>
      <c r="BG24" s="47"/>
      <c r="BH24" s="47">
        <v>13</v>
      </c>
    </row>
    <row r="25" spans="1:61" s="44" customFormat="1" x14ac:dyDescent="0.2">
      <c r="A25" s="46">
        <v>2</v>
      </c>
      <c r="B25" s="125"/>
      <c r="C25" s="125"/>
      <c r="D25" s="123"/>
      <c r="E25" s="123"/>
      <c r="F25" s="123"/>
      <c r="G25" s="123"/>
      <c r="H25" s="123"/>
      <c r="I25" s="124"/>
      <c r="J25" s="121"/>
      <c r="K25" s="123"/>
      <c r="L25" s="123"/>
      <c r="M25" s="123"/>
      <c r="N25" s="123"/>
      <c r="O25" s="123"/>
      <c r="P25" s="123"/>
      <c r="Q25" s="123"/>
      <c r="R25" s="117"/>
      <c r="S25" s="117"/>
      <c r="T25" s="117"/>
      <c r="U25" s="125"/>
      <c r="V25" s="125"/>
      <c r="W25" s="125"/>
      <c r="X25" s="125"/>
      <c r="Y25" s="125"/>
      <c r="Z25" s="125"/>
      <c r="AA25" s="120"/>
      <c r="AB25" s="123"/>
      <c r="AC25" s="124"/>
      <c r="AD25" s="124"/>
      <c r="AE25" s="121"/>
      <c r="AF25" s="123"/>
      <c r="AG25" s="121"/>
      <c r="AH25" s="121"/>
      <c r="AI25" s="123"/>
      <c r="AJ25" s="121"/>
      <c r="AK25" s="123"/>
      <c r="AL25" s="117"/>
      <c r="AM25" s="117"/>
      <c r="AN25" s="117"/>
      <c r="AO25" s="125" t="s">
        <v>32</v>
      </c>
      <c r="AP25" s="125" t="s">
        <v>32</v>
      </c>
      <c r="AQ25" s="125" t="s">
        <v>32</v>
      </c>
      <c r="AR25" s="125" t="s">
        <v>32</v>
      </c>
      <c r="AS25" s="125" t="s">
        <v>32</v>
      </c>
      <c r="AT25" s="125" t="s">
        <v>32</v>
      </c>
      <c r="AU25" s="125" t="s">
        <v>32</v>
      </c>
      <c r="AV25" s="125" t="s">
        <v>32</v>
      </c>
      <c r="AW25" s="125" t="s">
        <v>32</v>
      </c>
      <c r="AX25" s="125" t="s">
        <v>32</v>
      </c>
      <c r="AY25" s="125" t="s">
        <v>32</v>
      </c>
      <c r="AZ25" s="125" t="s">
        <v>32</v>
      </c>
      <c r="BA25" s="125" t="s">
        <v>32</v>
      </c>
      <c r="BB25" s="107">
        <f t="shared" ref="BB25:BB28" si="0">SUM(BC25:BH25)</f>
        <v>52</v>
      </c>
      <c r="BC25" s="47">
        <v>33</v>
      </c>
      <c r="BD25" s="47">
        <v>6</v>
      </c>
      <c r="BE25" s="47"/>
      <c r="BF25" s="47"/>
      <c r="BG25" s="47"/>
      <c r="BH25" s="47">
        <v>13</v>
      </c>
    </row>
    <row r="26" spans="1:61" s="44" customFormat="1" x14ac:dyDescent="0.2">
      <c r="A26" s="46">
        <v>3</v>
      </c>
      <c r="B26" s="125"/>
      <c r="C26" s="125"/>
      <c r="D26" s="123"/>
      <c r="E26" s="123"/>
      <c r="F26" s="123"/>
      <c r="G26" s="123"/>
      <c r="H26" s="123"/>
      <c r="I26" s="124"/>
      <c r="J26" s="121"/>
      <c r="K26" s="123"/>
      <c r="L26" s="123"/>
      <c r="M26" s="123"/>
      <c r="N26" s="123"/>
      <c r="O26" s="123"/>
      <c r="P26" s="123"/>
      <c r="Q26" s="123"/>
      <c r="R26" s="117"/>
      <c r="S26" s="117"/>
      <c r="T26" s="117"/>
      <c r="U26" s="125"/>
      <c r="V26" s="125"/>
      <c r="W26" s="125"/>
      <c r="X26" s="125"/>
      <c r="Y26" s="125"/>
      <c r="Z26" s="125"/>
      <c r="AA26" s="127"/>
      <c r="AB26" s="127"/>
      <c r="AC26" s="124"/>
      <c r="AD26" s="124"/>
      <c r="AE26" s="121"/>
      <c r="AF26" s="123"/>
      <c r="AG26" s="121"/>
      <c r="AH26" s="121"/>
      <c r="AI26" s="123"/>
      <c r="AJ26" s="121"/>
      <c r="AK26" s="123"/>
      <c r="AL26" s="117"/>
      <c r="AM26" s="117"/>
      <c r="AN26" s="117"/>
      <c r="AO26" s="125" t="s">
        <v>32</v>
      </c>
      <c r="AP26" s="125" t="s">
        <v>32</v>
      </c>
      <c r="AQ26" s="125" t="s">
        <v>32</v>
      </c>
      <c r="AR26" s="125" t="s">
        <v>32</v>
      </c>
      <c r="AS26" s="125" t="s">
        <v>32</v>
      </c>
      <c r="AT26" s="125" t="s">
        <v>32</v>
      </c>
      <c r="AU26" s="125" t="s">
        <v>32</v>
      </c>
      <c r="AV26" s="125" t="s">
        <v>32</v>
      </c>
      <c r="AW26" s="125" t="s">
        <v>32</v>
      </c>
      <c r="AX26" s="125" t="s">
        <v>32</v>
      </c>
      <c r="AY26" s="125" t="s">
        <v>32</v>
      </c>
      <c r="AZ26" s="125" t="s">
        <v>32</v>
      </c>
      <c r="BA26" s="125" t="s">
        <v>32</v>
      </c>
      <c r="BB26" s="107">
        <f t="shared" si="0"/>
        <v>52</v>
      </c>
      <c r="BC26" s="47">
        <v>33</v>
      </c>
      <c r="BD26" s="47">
        <v>6</v>
      </c>
      <c r="BE26" s="47"/>
      <c r="BF26" s="47"/>
      <c r="BG26" s="47"/>
      <c r="BH26" s="47">
        <v>13</v>
      </c>
    </row>
    <row r="27" spans="1:61" s="44" customFormat="1" x14ac:dyDescent="0.2">
      <c r="A27" s="46">
        <v>4</v>
      </c>
      <c r="B27" s="125"/>
      <c r="C27" s="125"/>
      <c r="D27" s="123"/>
      <c r="E27" s="123"/>
      <c r="F27" s="123"/>
      <c r="G27" s="123"/>
      <c r="H27" s="123"/>
      <c r="I27" s="124"/>
      <c r="J27" s="121"/>
      <c r="K27" s="123"/>
      <c r="L27" s="123"/>
      <c r="M27" s="123"/>
      <c r="N27" s="123"/>
      <c r="O27" s="123"/>
      <c r="P27" s="123"/>
      <c r="Q27" s="123"/>
      <c r="R27" s="117"/>
      <c r="S27" s="117"/>
      <c r="T27" s="117"/>
      <c r="U27" s="125"/>
      <c r="V27" s="125"/>
      <c r="W27" s="125"/>
      <c r="X27" s="125"/>
      <c r="Y27" s="125"/>
      <c r="Z27" s="125"/>
      <c r="AA27" s="127"/>
      <c r="AB27" s="127"/>
      <c r="AC27" s="124"/>
      <c r="AD27" s="124"/>
      <c r="AE27" s="121"/>
      <c r="AF27" s="123"/>
      <c r="AG27" s="121"/>
      <c r="AH27" s="121"/>
      <c r="AI27" s="123"/>
      <c r="AJ27" s="121"/>
      <c r="AK27" s="123"/>
      <c r="AL27" s="117"/>
      <c r="AM27" s="117"/>
      <c r="AN27" s="117"/>
      <c r="AO27" s="125" t="s">
        <v>32</v>
      </c>
      <c r="AP27" s="125" t="s">
        <v>32</v>
      </c>
      <c r="AQ27" s="125" t="s">
        <v>32</v>
      </c>
      <c r="AR27" s="125" t="s">
        <v>32</v>
      </c>
      <c r="AS27" s="125" t="s">
        <v>32</v>
      </c>
      <c r="AT27" s="125" t="s">
        <v>32</v>
      </c>
      <c r="AU27" s="125" t="s">
        <v>32</v>
      </c>
      <c r="AV27" s="125" t="s">
        <v>32</v>
      </c>
      <c r="AW27" s="125" t="s">
        <v>32</v>
      </c>
      <c r="AX27" s="125" t="s">
        <v>32</v>
      </c>
      <c r="AY27" s="125" t="s">
        <v>32</v>
      </c>
      <c r="AZ27" s="125" t="s">
        <v>32</v>
      </c>
      <c r="BA27" s="125" t="s">
        <v>32</v>
      </c>
      <c r="BB27" s="107">
        <f t="shared" ref="BB27" si="1">SUM(BC27:BH27)</f>
        <v>52</v>
      </c>
      <c r="BC27" s="47">
        <v>33</v>
      </c>
      <c r="BD27" s="47">
        <v>6</v>
      </c>
      <c r="BE27" s="47"/>
      <c r="BF27" s="47"/>
      <c r="BG27" s="47"/>
      <c r="BH27" s="47">
        <v>13</v>
      </c>
    </row>
    <row r="28" spans="1:61" s="44" customFormat="1" x14ac:dyDescent="0.2">
      <c r="A28" s="46">
        <v>5</v>
      </c>
      <c r="B28" s="125"/>
      <c r="C28" s="125"/>
      <c r="D28" s="123"/>
      <c r="E28" s="123"/>
      <c r="F28" s="123"/>
      <c r="G28" s="123"/>
      <c r="H28" s="123"/>
      <c r="I28" s="124"/>
      <c r="J28" s="121"/>
      <c r="K28" s="123"/>
      <c r="L28" s="123"/>
      <c r="M28" s="123"/>
      <c r="N28" s="123"/>
      <c r="O28" s="126"/>
      <c r="P28" s="121"/>
      <c r="Q28" s="123"/>
      <c r="R28" s="117"/>
      <c r="S28" s="117"/>
      <c r="T28" s="117"/>
      <c r="U28" s="125" t="s">
        <v>32</v>
      </c>
      <c r="V28" s="123" t="s">
        <v>33</v>
      </c>
      <c r="W28" s="123" t="s">
        <v>33</v>
      </c>
      <c r="X28" s="123" t="s">
        <v>33</v>
      </c>
      <c r="Y28" s="123" t="s">
        <v>33</v>
      </c>
      <c r="Z28" s="123" t="s">
        <v>33</v>
      </c>
      <c r="AA28" s="123" t="s">
        <v>33</v>
      </c>
      <c r="AB28" s="123" t="s">
        <v>33</v>
      </c>
      <c r="AC28" s="123" t="s">
        <v>33</v>
      </c>
      <c r="AD28" s="123" t="s">
        <v>33</v>
      </c>
      <c r="AE28" s="123" t="s">
        <v>33</v>
      </c>
      <c r="AF28" s="128" t="s">
        <v>34</v>
      </c>
      <c r="AG28" s="128" t="s">
        <v>34</v>
      </c>
      <c r="AH28" s="128" t="s">
        <v>34</v>
      </c>
      <c r="AI28" s="128" t="s">
        <v>34</v>
      </c>
      <c r="AJ28" s="128" t="s">
        <v>34</v>
      </c>
      <c r="AK28" s="128" t="s">
        <v>34</v>
      </c>
      <c r="AL28" s="128" t="s">
        <v>34</v>
      </c>
      <c r="AM28" s="128" t="s">
        <v>34</v>
      </c>
      <c r="AN28" s="128" t="s">
        <v>34</v>
      </c>
      <c r="AO28" s="128" t="s">
        <v>34</v>
      </c>
      <c r="AP28" s="128" t="s">
        <v>34</v>
      </c>
      <c r="AQ28" s="123" t="s">
        <v>37</v>
      </c>
      <c r="AR28" s="123" t="s">
        <v>37</v>
      </c>
      <c r="AS28" s="125" t="s">
        <v>32</v>
      </c>
      <c r="AT28" s="125" t="s">
        <v>32</v>
      </c>
      <c r="AU28" s="125" t="s">
        <v>32</v>
      </c>
      <c r="AV28" s="125" t="s">
        <v>32</v>
      </c>
      <c r="AW28" s="125" t="s">
        <v>32</v>
      </c>
      <c r="AX28" s="125" t="s">
        <v>32</v>
      </c>
      <c r="AY28" s="125" t="s">
        <v>32</v>
      </c>
      <c r="AZ28" s="125" t="s">
        <v>32</v>
      </c>
      <c r="BA28" s="125" t="s">
        <v>32</v>
      </c>
      <c r="BB28" s="107">
        <f t="shared" si="0"/>
        <v>52</v>
      </c>
      <c r="BC28" s="47">
        <v>16</v>
      </c>
      <c r="BD28" s="47">
        <v>3</v>
      </c>
      <c r="BE28" s="47">
        <v>10</v>
      </c>
      <c r="BF28" s="47">
        <v>11</v>
      </c>
      <c r="BG28" s="47">
        <v>2</v>
      </c>
      <c r="BH28" s="47">
        <v>10</v>
      </c>
    </row>
    <row r="29" spans="1:61" s="50" customFormat="1" ht="15" x14ac:dyDescent="0.25">
      <c r="A29" s="6"/>
      <c r="B29" s="48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49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254" t="s">
        <v>68</v>
      </c>
      <c r="AU29" s="51"/>
      <c r="AW29" s="6"/>
      <c r="AX29" s="6"/>
      <c r="AZ29" s="6"/>
      <c r="BA29" s="6"/>
      <c r="BB29" s="52">
        <f>SUM(BC29:BH29)</f>
        <v>260</v>
      </c>
      <c r="BC29" s="52">
        <f t="shared" ref="BC29:BH29" si="2">SUM(BC24:BC28)</f>
        <v>148</v>
      </c>
      <c r="BD29" s="52">
        <f t="shared" si="2"/>
        <v>27</v>
      </c>
      <c r="BE29" s="52">
        <f t="shared" si="2"/>
        <v>10</v>
      </c>
      <c r="BF29" s="52">
        <f t="shared" si="2"/>
        <v>11</v>
      </c>
      <c r="BG29" s="52">
        <f t="shared" si="2"/>
        <v>2</v>
      </c>
      <c r="BH29" s="52">
        <f t="shared" si="2"/>
        <v>62</v>
      </c>
    </row>
    <row r="30" spans="1:61" s="44" customFormat="1" ht="13.5" thickBot="1" x14ac:dyDescent="0.25">
      <c r="A30" s="513" t="s">
        <v>44</v>
      </c>
      <c r="B30" s="513"/>
      <c r="C30" s="513"/>
      <c r="D30" s="513"/>
      <c r="E30" s="513"/>
      <c r="F30" s="513"/>
      <c r="G30" s="53"/>
      <c r="H30" s="53"/>
      <c r="I30" s="53"/>
      <c r="J30" s="53"/>
      <c r="K30" s="53"/>
      <c r="L30" s="53"/>
      <c r="M30" s="53"/>
      <c r="N30" s="53"/>
      <c r="O30" s="54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5"/>
      <c r="AT30" s="56"/>
      <c r="AU30" s="55"/>
      <c r="AV30" s="53"/>
      <c r="AW30" s="53"/>
      <c r="AX30" s="53"/>
      <c r="AY30" s="53"/>
      <c r="AZ30" s="53"/>
      <c r="BA30" s="53"/>
      <c r="BB30" s="57"/>
      <c r="BC30" s="57"/>
      <c r="BD30" s="57"/>
      <c r="BE30" s="57"/>
      <c r="BF30" s="57"/>
      <c r="BG30" s="57"/>
      <c r="BH30" s="57"/>
    </row>
    <row r="31" spans="1:61" s="58" customFormat="1" ht="15" customHeight="1" thickBot="1" x14ac:dyDescent="0.25">
      <c r="A31" s="513" t="s">
        <v>38</v>
      </c>
      <c r="B31" s="513"/>
      <c r="C31" s="513"/>
      <c r="D31" s="513"/>
      <c r="E31" s="513"/>
      <c r="F31" s="513"/>
      <c r="H31" s="59"/>
      <c r="I31" s="514" t="s">
        <v>209</v>
      </c>
      <c r="J31" s="515"/>
      <c r="K31" s="515"/>
      <c r="L31" s="515"/>
      <c r="M31" s="515"/>
      <c r="N31" s="515"/>
      <c r="O31" s="515"/>
      <c r="P31" s="515"/>
      <c r="Q31" s="515"/>
      <c r="R31" s="515"/>
      <c r="S31" s="515"/>
      <c r="T31" s="515"/>
      <c r="U31" s="515"/>
      <c r="V31" s="60"/>
      <c r="W31" s="70" t="s">
        <v>33</v>
      </c>
      <c r="X31" s="63" t="s">
        <v>211</v>
      </c>
      <c r="Y31" s="63"/>
      <c r="Z31" s="63"/>
      <c r="AB31" s="63"/>
      <c r="AC31" s="63"/>
      <c r="AD31" s="63"/>
      <c r="AE31" s="63"/>
      <c r="AF31" s="61"/>
      <c r="AM31" s="63"/>
      <c r="AN31" s="61"/>
      <c r="AQ31" s="66"/>
      <c r="AR31" s="61"/>
      <c r="AS31" s="61"/>
      <c r="AT31" s="61"/>
    </row>
    <row r="32" spans="1:61" s="58" customFormat="1" thickBot="1" x14ac:dyDescent="0.25">
      <c r="A32" s="64" t="s">
        <v>76</v>
      </c>
      <c r="B32" s="65"/>
      <c r="C32" s="65"/>
      <c r="D32" s="65"/>
      <c r="E32" s="65"/>
      <c r="F32" s="65"/>
      <c r="H32" s="66"/>
      <c r="I32" s="67" t="s">
        <v>210</v>
      </c>
      <c r="J32" s="66"/>
      <c r="K32" s="66"/>
      <c r="N32" s="66"/>
      <c r="O32" s="66"/>
      <c r="P32" s="66"/>
      <c r="Q32" s="66"/>
      <c r="R32" s="66"/>
      <c r="S32" s="66"/>
      <c r="T32" s="66"/>
      <c r="U32" s="68"/>
      <c r="V32" s="68"/>
      <c r="X32" s="58" t="s">
        <v>212</v>
      </c>
      <c r="AK32" s="61"/>
      <c r="AL32" s="61"/>
      <c r="AM32" s="61"/>
      <c r="AN32" s="61"/>
      <c r="AO32" s="61"/>
      <c r="AP32" s="61"/>
      <c r="AQ32" s="61"/>
      <c r="AR32" s="61"/>
      <c r="AS32" s="63"/>
      <c r="AT32" s="63"/>
      <c r="AU32" s="69"/>
      <c r="BC32" s="61"/>
    </row>
    <row r="33" spans="1:60" s="58" customFormat="1" thickBot="1" x14ac:dyDescent="0.25">
      <c r="A33" s="61"/>
      <c r="B33" s="61"/>
      <c r="C33" s="61"/>
      <c r="D33" s="61"/>
      <c r="E33" s="61"/>
      <c r="F33" s="61"/>
      <c r="H33" s="65"/>
      <c r="I33" s="61"/>
      <c r="J33" s="61"/>
      <c r="K33" s="68"/>
      <c r="N33" s="61"/>
      <c r="O33" s="61"/>
      <c r="P33" s="61"/>
      <c r="Q33" s="61"/>
      <c r="R33" s="61"/>
      <c r="S33" s="61"/>
      <c r="T33" s="61"/>
      <c r="U33" s="61"/>
      <c r="V33" s="61"/>
      <c r="W33" s="59" t="s">
        <v>35</v>
      </c>
      <c r="X33" s="63" t="s">
        <v>67</v>
      </c>
      <c r="Y33" s="63"/>
      <c r="Z33" s="63"/>
      <c r="AB33" s="63"/>
      <c r="AC33" s="63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6"/>
      <c r="AR33" s="61"/>
      <c r="AT33" s="61"/>
      <c r="AU33" s="61"/>
      <c r="BD33" s="61"/>
      <c r="BE33" s="61"/>
      <c r="BH33" s="61"/>
    </row>
    <row r="34" spans="1:60" s="58" customFormat="1" ht="15.75" thickBot="1" x14ac:dyDescent="0.25">
      <c r="A34" s="61"/>
      <c r="B34" s="61"/>
      <c r="H34" s="117"/>
      <c r="I34" s="68" t="s">
        <v>65</v>
      </c>
      <c r="J34" s="68"/>
      <c r="K34" s="68"/>
      <c r="R34" s="68"/>
      <c r="S34" s="61"/>
      <c r="W34" s="50"/>
      <c r="X34" s="512" t="s">
        <v>77</v>
      </c>
      <c r="Y34" s="512"/>
      <c r="Z34" s="512"/>
      <c r="AA34" s="512"/>
      <c r="AB34" s="512"/>
      <c r="AC34" s="512"/>
      <c r="AD34" s="512"/>
      <c r="AE34" s="512"/>
      <c r="AF34" s="512"/>
      <c r="AJ34" s="61"/>
      <c r="AK34" s="61"/>
      <c r="AL34" s="61"/>
      <c r="BH34" s="61"/>
    </row>
    <row r="35" spans="1:60" s="58" customFormat="1" thickBot="1" x14ac:dyDescent="0.25">
      <c r="A35" s="61"/>
      <c r="B35" s="61"/>
      <c r="I35" s="58" t="s">
        <v>45</v>
      </c>
      <c r="N35" s="68"/>
      <c r="O35" s="68"/>
      <c r="R35" s="61"/>
      <c r="S35" s="61"/>
      <c r="W35" s="59" t="s">
        <v>37</v>
      </c>
      <c r="X35" s="63" t="s">
        <v>213</v>
      </c>
      <c r="Y35" s="63"/>
      <c r="AA35" s="68"/>
      <c r="AG35" s="71"/>
      <c r="AJ35" s="61"/>
      <c r="AK35" s="61"/>
      <c r="AL35" s="63"/>
      <c r="AM35" s="63"/>
      <c r="AN35" s="72"/>
      <c r="AO35" s="72"/>
      <c r="AP35" s="72"/>
      <c r="BD35" s="63"/>
      <c r="BE35" s="62"/>
      <c r="BF35" s="61"/>
      <c r="BG35" s="61"/>
      <c r="BH35" s="61"/>
    </row>
    <row r="36" spans="1:60" s="58" customFormat="1" ht="15.75" thickBot="1" x14ac:dyDescent="0.25">
      <c r="W36" s="50"/>
      <c r="X36" s="58" t="s">
        <v>214</v>
      </c>
      <c r="Y36" s="50"/>
      <c r="Z36" s="50"/>
      <c r="AA36" s="50"/>
      <c r="AB36" s="50"/>
    </row>
    <row r="37" spans="1:60" s="58" customFormat="1" thickBot="1" x14ac:dyDescent="0.25">
      <c r="H37" s="70" t="s">
        <v>32</v>
      </c>
      <c r="I37" s="73" t="s">
        <v>66</v>
      </c>
      <c r="J37" s="63"/>
      <c r="K37" s="63"/>
      <c r="W37" s="66"/>
      <c r="X37" s="68"/>
      <c r="Y37" s="68"/>
      <c r="Z37" s="68"/>
      <c r="AB37" s="68"/>
      <c r="AC37" s="68"/>
      <c r="AQ37" s="66"/>
      <c r="AR37" s="63"/>
      <c r="AS37" s="63"/>
      <c r="AU37" s="68"/>
    </row>
    <row r="38" spans="1:60" s="50" customFormat="1" ht="15" x14ac:dyDescent="0.2">
      <c r="X38" s="512"/>
      <c r="Y38" s="512"/>
      <c r="Z38" s="512"/>
      <c r="AA38" s="512"/>
      <c r="AB38" s="512"/>
      <c r="AC38" s="512"/>
      <c r="AD38" s="512"/>
      <c r="AE38" s="512"/>
      <c r="AF38" s="512"/>
      <c r="AJ38" s="58"/>
      <c r="AU38" s="54"/>
      <c r="AV38" s="54"/>
      <c r="AW38" s="54"/>
      <c r="AX38" s="54"/>
      <c r="AY38" s="54"/>
    </row>
    <row r="39" spans="1:60" s="74" customFormat="1" ht="22.5" customHeight="1" x14ac:dyDescent="0.2">
      <c r="B39" s="75"/>
      <c r="O39" s="76"/>
      <c r="P39" s="76"/>
      <c r="AE39" s="75"/>
      <c r="AT39" s="75"/>
    </row>
    <row r="40" spans="1:60" s="74" customFormat="1" ht="22.5" customHeight="1" x14ac:dyDescent="0.2"/>
    <row r="41" spans="1:60" s="74" customFormat="1" ht="24.75" customHeight="1" x14ac:dyDescent="0.2">
      <c r="O41" s="44"/>
      <c r="P41" s="44"/>
      <c r="Q41" s="44"/>
      <c r="R41" s="44"/>
      <c r="S41" s="44"/>
      <c r="T41" s="44"/>
      <c r="U41" s="44"/>
      <c r="V41" s="44"/>
      <c r="W41" s="77"/>
      <c r="AT41" s="75"/>
      <c r="BF41" s="44"/>
    </row>
    <row r="42" spans="1:60" s="74" customFormat="1" ht="27.75" customHeight="1" x14ac:dyDescent="0.2"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78"/>
      <c r="Y42" s="79"/>
      <c r="Z42" s="79"/>
      <c r="AA42" s="79"/>
      <c r="AB42" s="54"/>
      <c r="AC42" s="54"/>
      <c r="AD42" s="54"/>
      <c r="AH42" s="54"/>
      <c r="AI42" s="55"/>
      <c r="AJ42" s="54"/>
      <c r="AK42" s="54"/>
      <c r="AT42" s="75"/>
    </row>
    <row r="43" spans="1:60" s="74" customFormat="1" ht="24.75" customHeight="1" x14ac:dyDescent="0.2">
      <c r="P43" s="44"/>
      <c r="Q43" s="44"/>
      <c r="R43" s="57"/>
      <c r="S43" s="80"/>
      <c r="T43" s="80"/>
      <c r="U43" s="80"/>
      <c r="V43" s="80"/>
      <c r="W43" s="80"/>
      <c r="AE43" s="75"/>
      <c r="AT43" s="81"/>
    </row>
    <row r="44" spans="1:60" s="74" customFormat="1" x14ac:dyDescent="0.2"/>
    <row r="45" spans="1:60" s="74" customFormat="1" ht="24.75" customHeight="1" x14ac:dyDescent="0.2">
      <c r="E45" s="75"/>
      <c r="AD45" s="78"/>
      <c r="AE45" s="78"/>
      <c r="AF45" s="78"/>
      <c r="AG45" s="78"/>
      <c r="AH45" s="78"/>
      <c r="AI45" s="44"/>
    </row>
  </sheetData>
  <mergeCells count="41">
    <mergeCell ref="BH20:BH23"/>
    <mergeCell ref="BC20:BC23"/>
    <mergeCell ref="BD20:BD23"/>
    <mergeCell ref="BE20:BE23"/>
    <mergeCell ref="BF20:BF23"/>
    <mergeCell ref="BG20:BG23"/>
    <mergeCell ref="A1:BH1"/>
    <mergeCell ref="A12:Y12"/>
    <mergeCell ref="A4:BH4"/>
    <mergeCell ref="A17:Y17"/>
    <mergeCell ref="A2:BH2"/>
    <mergeCell ref="A3:BH3"/>
    <mergeCell ref="A16:Y16"/>
    <mergeCell ref="A15:Y15"/>
    <mergeCell ref="Z6:AY7"/>
    <mergeCell ref="A6:Y6"/>
    <mergeCell ref="Z8:BH8"/>
    <mergeCell ref="Z9:BH10"/>
    <mergeCell ref="Z11:BH13"/>
    <mergeCell ref="Z14:BH14"/>
    <mergeCell ref="X34:AF34"/>
    <mergeCell ref="X38:AF38"/>
    <mergeCell ref="A30:F30"/>
    <mergeCell ref="A31:F31"/>
    <mergeCell ref="I31:U31"/>
    <mergeCell ref="A19:BA19"/>
    <mergeCell ref="BB19:BH19"/>
    <mergeCell ref="A20:A23"/>
    <mergeCell ref="B20:F20"/>
    <mergeCell ref="G20:J20"/>
    <mergeCell ref="K20:N20"/>
    <mergeCell ref="O20:S20"/>
    <mergeCell ref="T20:W20"/>
    <mergeCell ref="X20:AA20"/>
    <mergeCell ref="AB20:AF20"/>
    <mergeCell ref="AG20:AJ20"/>
    <mergeCell ref="AK20:AN20"/>
    <mergeCell ref="AO20:AR20"/>
    <mergeCell ref="AS20:AW20"/>
    <mergeCell ref="AX20:BA20"/>
    <mergeCell ref="BB20:BB23"/>
  </mergeCells>
  <printOptions horizontalCentered="1"/>
  <pageMargins left="0.19685039370078741" right="0.19685039370078741" top="0.78740157480314965" bottom="0.19685039370078741" header="0" footer="0"/>
  <pageSetup paperSize="9" scale="78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54"/>
  <sheetViews>
    <sheetView showGridLines="0" view="pageBreakPreview" zoomScale="70" zoomScaleNormal="50" zoomScaleSheetLayoutView="70" workbookViewId="0">
      <pane xSplit="53" ySplit="2" topLeftCell="BB3" activePane="bottomRight" state="frozen"/>
      <selection pane="topRight" activeCell="AT1" sqref="AT1"/>
      <selection pane="bottomLeft" activeCell="A3" sqref="A3"/>
      <selection pane="bottomRight" activeCell="B29" sqref="B29"/>
    </sheetView>
  </sheetViews>
  <sheetFormatPr defaultRowHeight="12.75" x14ac:dyDescent="0.2"/>
  <cols>
    <col min="1" max="1" width="11.42578125" style="82" customWidth="1"/>
    <col min="2" max="2" width="92.85546875" style="82" customWidth="1"/>
    <col min="3" max="3" width="14.7109375" style="82" customWidth="1"/>
    <col min="4" max="4" width="7.7109375" style="82" customWidth="1"/>
    <col min="5" max="5" width="8.42578125" style="82" customWidth="1"/>
    <col min="6" max="10" width="6.7109375" style="82" customWidth="1"/>
    <col min="11" max="11" width="6.85546875" style="82" customWidth="1"/>
    <col min="12" max="12" width="6.140625" style="82" customWidth="1"/>
    <col min="13" max="13" width="7" style="82" customWidth="1"/>
    <col min="14" max="14" width="4.7109375" style="82" customWidth="1"/>
    <col min="15" max="15" width="7" style="82" customWidth="1"/>
    <col min="16" max="16" width="4.7109375" style="82" customWidth="1"/>
    <col min="17" max="17" width="7.28515625" style="82" customWidth="1"/>
    <col min="18" max="18" width="4.7109375" style="82" customWidth="1"/>
    <col min="19" max="19" width="6.7109375" style="82" customWidth="1"/>
    <col min="20" max="20" width="4.7109375" style="82" customWidth="1"/>
    <col min="21" max="21" width="5.28515625" style="82" customWidth="1"/>
    <col min="22" max="22" width="4.7109375" style="82" customWidth="1"/>
    <col min="23" max="23" width="5.7109375" style="82" customWidth="1"/>
    <col min="24" max="24" width="3.42578125" style="82" customWidth="1"/>
    <col min="25" max="25" width="5.5703125" style="82" customWidth="1"/>
    <col min="26" max="26" width="4.7109375" style="82" customWidth="1"/>
    <col min="27" max="27" width="5.7109375" style="82" customWidth="1"/>
    <col min="28" max="28" width="4.7109375" style="82" customWidth="1"/>
    <col min="29" max="29" width="6.5703125" style="82" customWidth="1"/>
    <col min="30" max="30" width="4.7109375" style="82" customWidth="1"/>
    <col min="31" max="31" width="5.85546875" style="82" customWidth="1"/>
    <col min="32" max="32" width="4.7109375" style="82" customWidth="1"/>
    <col min="33" max="33" width="5.42578125" style="82" customWidth="1"/>
    <col min="34" max="50" width="4.7109375" style="82" customWidth="1"/>
    <col min="51" max="51" width="8.28515625" style="82" customWidth="1"/>
    <col min="52" max="53" width="5.7109375" style="82" customWidth="1"/>
    <col min="54" max="54" width="9.140625" style="82"/>
    <col min="55" max="55" width="14.85546875" style="82" customWidth="1"/>
    <col min="56" max="16384" width="9.140625" style="82"/>
  </cols>
  <sheetData>
    <row r="1" spans="1:55" s="85" customFormat="1" ht="55.5" customHeight="1" thickBot="1" x14ac:dyDescent="0.3">
      <c r="A1" s="587" t="s">
        <v>93</v>
      </c>
      <c r="B1" s="594" t="s">
        <v>137</v>
      </c>
      <c r="C1" s="558" t="s">
        <v>46</v>
      </c>
      <c r="D1" s="574" t="s">
        <v>81</v>
      </c>
      <c r="E1" s="575"/>
      <c r="F1" s="580" t="s">
        <v>82</v>
      </c>
      <c r="G1" s="581"/>
      <c r="H1" s="581"/>
      <c r="I1" s="581"/>
      <c r="J1" s="582"/>
      <c r="K1" s="560" t="s">
        <v>87</v>
      </c>
      <c r="L1" s="561"/>
      <c r="M1" s="561"/>
      <c r="N1" s="561"/>
      <c r="O1" s="561"/>
      <c r="P1" s="561"/>
      <c r="Q1" s="561"/>
      <c r="R1" s="562"/>
      <c r="S1" s="560" t="s">
        <v>88</v>
      </c>
      <c r="T1" s="561"/>
      <c r="U1" s="561"/>
      <c r="V1" s="561"/>
      <c r="W1" s="561"/>
      <c r="X1" s="561"/>
      <c r="Y1" s="561"/>
      <c r="Z1" s="562"/>
      <c r="AA1" s="560" t="s">
        <v>89</v>
      </c>
      <c r="AB1" s="561"/>
      <c r="AC1" s="561"/>
      <c r="AD1" s="561"/>
      <c r="AE1" s="561"/>
      <c r="AF1" s="561"/>
      <c r="AG1" s="561"/>
      <c r="AH1" s="562"/>
      <c r="AI1" s="560" t="s">
        <v>90</v>
      </c>
      <c r="AJ1" s="561"/>
      <c r="AK1" s="561"/>
      <c r="AL1" s="561"/>
      <c r="AM1" s="561"/>
      <c r="AN1" s="561"/>
      <c r="AO1" s="561"/>
      <c r="AP1" s="562"/>
      <c r="AQ1" s="546" t="s">
        <v>215</v>
      </c>
      <c r="AR1" s="547"/>
      <c r="AS1" s="547"/>
      <c r="AT1" s="547"/>
      <c r="AU1" s="547"/>
      <c r="AV1" s="547"/>
      <c r="AW1" s="547"/>
      <c r="AX1" s="548"/>
      <c r="AY1" s="546" t="s">
        <v>99</v>
      </c>
      <c r="AZ1" s="547"/>
      <c r="BA1" s="590"/>
    </row>
    <row r="2" spans="1:55" s="85" customFormat="1" ht="52.5" customHeight="1" thickBot="1" x14ac:dyDescent="0.3">
      <c r="A2" s="588"/>
      <c r="B2" s="595"/>
      <c r="C2" s="559"/>
      <c r="D2" s="576"/>
      <c r="E2" s="577"/>
      <c r="F2" s="583" t="s">
        <v>92</v>
      </c>
      <c r="G2" s="585" t="s">
        <v>83</v>
      </c>
      <c r="H2" s="586"/>
      <c r="I2" s="586"/>
      <c r="J2" s="571" t="s">
        <v>85</v>
      </c>
      <c r="K2" s="549" t="s">
        <v>227</v>
      </c>
      <c r="L2" s="550"/>
      <c r="M2" s="550"/>
      <c r="N2" s="551"/>
      <c r="O2" s="549" t="s">
        <v>228</v>
      </c>
      <c r="P2" s="550"/>
      <c r="Q2" s="550"/>
      <c r="R2" s="551"/>
      <c r="S2" s="549" t="s">
        <v>229</v>
      </c>
      <c r="T2" s="550"/>
      <c r="U2" s="550"/>
      <c r="V2" s="551"/>
      <c r="W2" s="549" t="s">
        <v>230</v>
      </c>
      <c r="X2" s="550"/>
      <c r="Y2" s="550"/>
      <c r="Z2" s="551"/>
      <c r="AA2" s="549" t="s">
        <v>231</v>
      </c>
      <c r="AB2" s="550"/>
      <c r="AC2" s="550"/>
      <c r="AD2" s="551"/>
      <c r="AE2" s="549" t="s">
        <v>232</v>
      </c>
      <c r="AF2" s="550"/>
      <c r="AG2" s="550"/>
      <c r="AH2" s="551"/>
      <c r="AI2" s="549" t="s">
        <v>233</v>
      </c>
      <c r="AJ2" s="550"/>
      <c r="AK2" s="550"/>
      <c r="AL2" s="551"/>
      <c r="AM2" s="549" t="s">
        <v>234</v>
      </c>
      <c r="AN2" s="550"/>
      <c r="AO2" s="550"/>
      <c r="AP2" s="551"/>
      <c r="AQ2" s="549" t="s">
        <v>235</v>
      </c>
      <c r="AR2" s="550"/>
      <c r="AS2" s="550"/>
      <c r="AT2" s="551"/>
      <c r="AU2" s="549" t="s">
        <v>236</v>
      </c>
      <c r="AV2" s="550"/>
      <c r="AW2" s="550"/>
      <c r="AX2" s="551"/>
      <c r="AY2" s="591"/>
      <c r="AZ2" s="592"/>
      <c r="BA2" s="593"/>
    </row>
    <row r="3" spans="1:55" s="85" customFormat="1" ht="32.25" customHeight="1" thickBot="1" x14ac:dyDescent="0.3">
      <c r="A3" s="588"/>
      <c r="B3" s="595"/>
      <c r="C3" s="559"/>
      <c r="D3" s="578"/>
      <c r="E3" s="579"/>
      <c r="F3" s="583"/>
      <c r="G3" s="552" t="s">
        <v>84</v>
      </c>
      <c r="H3" s="554" t="s">
        <v>91</v>
      </c>
      <c r="I3" s="552" t="s">
        <v>86</v>
      </c>
      <c r="J3" s="572"/>
      <c r="K3" s="552" t="s">
        <v>96</v>
      </c>
      <c r="L3" s="554" t="s">
        <v>97</v>
      </c>
      <c r="M3" s="552" t="s">
        <v>98</v>
      </c>
      <c r="N3" s="556" t="s">
        <v>197</v>
      </c>
      <c r="O3" s="552" t="s">
        <v>96</v>
      </c>
      <c r="P3" s="554" t="s">
        <v>97</v>
      </c>
      <c r="Q3" s="552" t="s">
        <v>98</v>
      </c>
      <c r="R3" s="556" t="s">
        <v>197</v>
      </c>
      <c r="S3" s="552" t="s">
        <v>96</v>
      </c>
      <c r="T3" s="554" t="s">
        <v>97</v>
      </c>
      <c r="U3" s="552" t="s">
        <v>98</v>
      </c>
      <c r="V3" s="556" t="s">
        <v>197</v>
      </c>
      <c r="W3" s="552" t="s">
        <v>96</v>
      </c>
      <c r="X3" s="554" t="s">
        <v>97</v>
      </c>
      <c r="Y3" s="552" t="s">
        <v>98</v>
      </c>
      <c r="Z3" s="556" t="s">
        <v>197</v>
      </c>
      <c r="AA3" s="552" t="s">
        <v>96</v>
      </c>
      <c r="AB3" s="554" t="s">
        <v>97</v>
      </c>
      <c r="AC3" s="552" t="s">
        <v>98</v>
      </c>
      <c r="AD3" s="556" t="s">
        <v>197</v>
      </c>
      <c r="AE3" s="552" t="s">
        <v>96</v>
      </c>
      <c r="AF3" s="554" t="s">
        <v>97</v>
      </c>
      <c r="AG3" s="552" t="s">
        <v>98</v>
      </c>
      <c r="AH3" s="556" t="s">
        <v>197</v>
      </c>
      <c r="AI3" s="552" t="s">
        <v>96</v>
      </c>
      <c r="AJ3" s="554" t="s">
        <v>97</v>
      </c>
      <c r="AK3" s="552" t="s">
        <v>98</v>
      </c>
      <c r="AL3" s="556" t="s">
        <v>197</v>
      </c>
      <c r="AM3" s="552" t="s">
        <v>96</v>
      </c>
      <c r="AN3" s="554" t="s">
        <v>97</v>
      </c>
      <c r="AO3" s="552" t="s">
        <v>98</v>
      </c>
      <c r="AP3" s="556" t="s">
        <v>197</v>
      </c>
      <c r="AQ3" s="552" t="s">
        <v>96</v>
      </c>
      <c r="AR3" s="554" t="s">
        <v>97</v>
      </c>
      <c r="AS3" s="552" t="s">
        <v>98</v>
      </c>
      <c r="AT3" s="556" t="s">
        <v>197</v>
      </c>
      <c r="AU3" s="552" t="s">
        <v>96</v>
      </c>
      <c r="AV3" s="554" t="s">
        <v>97</v>
      </c>
      <c r="AW3" s="552" t="s">
        <v>98</v>
      </c>
      <c r="AX3" s="556" t="s">
        <v>197</v>
      </c>
      <c r="AY3" s="559" t="s">
        <v>100</v>
      </c>
      <c r="AZ3" s="558" t="s">
        <v>101</v>
      </c>
      <c r="BA3" s="559" t="s">
        <v>102</v>
      </c>
      <c r="BB3" s="529"/>
      <c r="BC3" s="530"/>
    </row>
    <row r="4" spans="1:55" s="85" customFormat="1" ht="136.5" customHeight="1" thickBot="1" x14ac:dyDescent="0.3">
      <c r="A4" s="589"/>
      <c r="B4" s="595"/>
      <c r="C4" s="559"/>
      <c r="D4" s="257" t="s">
        <v>203</v>
      </c>
      <c r="E4" s="257" t="s">
        <v>94</v>
      </c>
      <c r="F4" s="584"/>
      <c r="G4" s="553"/>
      <c r="H4" s="555"/>
      <c r="I4" s="553"/>
      <c r="J4" s="573"/>
      <c r="K4" s="553"/>
      <c r="L4" s="555"/>
      <c r="M4" s="553"/>
      <c r="N4" s="557"/>
      <c r="O4" s="553"/>
      <c r="P4" s="555"/>
      <c r="Q4" s="553"/>
      <c r="R4" s="557"/>
      <c r="S4" s="553"/>
      <c r="T4" s="555"/>
      <c r="U4" s="553"/>
      <c r="V4" s="557"/>
      <c r="W4" s="553"/>
      <c r="X4" s="555"/>
      <c r="Y4" s="553"/>
      <c r="Z4" s="557"/>
      <c r="AA4" s="553"/>
      <c r="AB4" s="555"/>
      <c r="AC4" s="553"/>
      <c r="AD4" s="557"/>
      <c r="AE4" s="553"/>
      <c r="AF4" s="555"/>
      <c r="AG4" s="553"/>
      <c r="AH4" s="557"/>
      <c r="AI4" s="553"/>
      <c r="AJ4" s="555"/>
      <c r="AK4" s="553"/>
      <c r="AL4" s="557"/>
      <c r="AM4" s="553"/>
      <c r="AN4" s="555"/>
      <c r="AO4" s="553"/>
      <c r="AP4" s="557"/>
      <c r="AQ4" s="553"/>
      <c r="AR4" s="555"/>
      <c r="AS4" s="553"/>
      <c r="AT4" s="557"/>
      <c r="AU4" s="553"/>
      <c r="AV4" s="555"/>
      <c r="AW4" s="553"/>
      <c r="AX4" s="557"/>
      <c r="AY4" s="559"/>
      <c r="AZ4" s="559"/>
      <c r="BA4" s="559"/>
      <c r="BB4" s="529"/>
      <c r="BC4" s="530"/>
    </row>
    <row r="5" spans="1:55" s="85" customFormat="1" ht="19.5" customHeight="1" thickBot="1" x14ac:dyDescent="0.35">
      <c r="A5" s="116" t="s">
        <v>165</v>
      </c>
      <c r="B5" s="115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3"/>
      <c r="O5" s="114"/>
      <c r="P5" s="114"/>
      <c r="Q5" s="114"/>
      <c r="R5" s="113"/>
      <c r="S5" s="114"/>
      <c r="T5" s="114"/>
      <c r="U5" s="114"/>
      <c r="V5" s="113"/>
      <c r="W5" s="114"/>
      <c r="X5" s="114"/>
      <c r="Y5" s="114"/>
      <c r="Z5" s="113"/>
      <c r="AA5" s="114"/>
      <c r="AB5" s="114"/>
      <c r="AC5" s="114"/>
      <c r="AD5" s="113"/>
      <c r="AE5" s="114"/>
      <c r="AF5" s="114"/>
      <c r="AG5" s="114"/>
      <c r="AH5" s="113"/>
      <c r="AI5" s="114"/>
      <c r="AJ5" s="114"/>
      <c r="AK5" s="114"/>
      <c r="AL5" s="113"/>
      <c r="AM5" s="114"/>
      <c r="AN5" s="114"/>
      <c r="AO5" s="114"/>
      <c r="AP5" s="113"/>
      <c r="AQ5" s="114"/>
      <c r="AR5" s="114"/>
      <c r="AS5" s="114"/>
      <c r="AT5" s="113"/>
      <c r="AU5" s="114"/>
      <c r="AV5" s="114"/>
      <c r="AW5" s="114"/>
      <c r="AX5" s="113"/>
      <c r="AY5" s="114"/>
      <c r="AZ5" s="114"/>
      <c r="BA5" s="176"/>
      <c r="BB5" s="529"/>
      <c r="BC5" s="530"/>
    </row>
    <row r="6" spans="1:55" s="83" customFormat="1" ht="23.25" customHeight="1" thickBot="1" x14ac:dyDescent="0.35">
      <c r="A6" s="112" t="s">
        <v>114</v>
      </c>
      <c r="B6" s="566" t="s">
        <v>103</v>
      </c>
      <c r="C6" s="567"/>
      <c r="D6" s="567"/>
      <c r="E6" s="567"/>
      <c r="F6" s="567"/>
      <c r="G6" s="567"/>
      <c r="H6" s="567"/>
      <c r="I6" s="567"/>
      <c r="J6" s="567"/>
      <c r="K6" s="567"/>
      <c r="L6" s="567"/>
      <c r="M6" s="567"/>
      <c r="N6" s="567"/>
      <c r="O6" s="567"/>
      <c r="P6" s="567"/>
      <c r="Q6" s="567"/>
      <c r="R6" s="567"/>
      <c r="S6" s="567"/>
      <c r="T6" s="567"/>
      <c r="U6" s="567"/>
      <c r="V6" s="567"/>
      <c r="W6" s="567"/>
      <c r="X6" s="567"/>
      <c r="Y6" s="567"/>
      <c r="Z6" s="567"/>
      <c r="AA6" s="567"/>
      <c r="AB6" s="567"/>
      <c r="AC6" s="567"/>
      <c r="AD6" s="567"/>
      <c r="AE6" s="567"/>
      <c r="AF6" s="567"/>
      <c r="AG6" s="567"/>
      <c r="AH6" s="567"/>
      <c r="AI6" s="567"/>
      <c r="AJ6" s="567"/>
      <c r="AK6" s="567"/>
      <c r="AL6" s="567"/>
      <c r="AM6" s="567"/>
      <c r="AN6" s="567"/>
      <c r="AO6" s="567"/>
      <c r="AP6" s="567"/>
      <c r="AQ6" s="567"/>
      <c r="AR6" s="567"/>
      <c r="AS6" s="567"/>
      <c r="AT6" s="567"/>
      <c r="AU6" s="567"/>
      <c r="AV6" s="567"/>
      <c r="AW6" s="567"/>
      <c r="AX6" s="567"/>
      <c r="AY6" s="567"/>
      <c r="AZ6" s="567"/>
      <c r="BA6" s="568"/>
      <c r="BB6" s="529"/>
      <c r="BC6" s="530"/>
    </row>
    <row r="7" spans="1:55" s="83" customFormat="1" ht="30" customHeight="1" thickBot="1" x14ac:dyDescent="0.35">
      <c r="A7" s="569" t="s">
        <v>169</v>
      </c>
      <c r="B7" s="570"/>
      <c r="C7" s="111"/>
      <c r="D7" s="111">
        <f>N7+R7+V7+Z7+AD7+AH7+AL7+AP7</f>
        <v>18</v>
      </c>
      <c r="E7" s="111">
        <f>D7*30</f>
        <v>540</v>
      </c>
      <c r="F7" s="111"/>
      <c r="G7" s="261"/>
      <c r="H7" s="111"/>
      <c r="I7" s="261"/>
      <c r="J7" s="111"/>
      <c r="K7" s="533">
        <f>SUM(K8:M12)</f>
        <v>0.25</v>
      </c>
      <c r="L7" s="534"/>
      <c r="M7" s="535"/>
      <c r="N7" s="281">
        <f>SUM(N8:N12)</f>
        <v>3</v>
      </c>
      <c r="O7" s="533">
        <f>SUM(O8:Q12)</f>
        <v>1.75</v>
      </c>
      <c r="P7" s="534"/>
      <c r="Q7" s="535"/>
      <c r="R7" s="281">
        <f>SUM(R8:R12)</f>
        <v>10</v>
      </c>
      <c r="S7" s="533">
        <f>SUM(S8:U12)</f>
        <v>1</v>
      </c>
      <c r="T7" s="534"/>
      <c r="U7" s="535"/>
      <c r="V7" s="281">
        <f>SUM(V8:V12)</f>
        <v>5</v>
      </c>
      <c r="W7" s="533">
        <f>SUM(W8:Y12)</f>
        <v>0</v>
      </c>
      <c r="X7" s="534"/>
      <c r="Y7" s="535"/>
      <c r="Z7" s="281">
        <f>SUM(Z8:Z12)</f>
        <v>0</v>
      </c>
      <c r="AA7" s="533">
        <f>SUM(AA8:AC12)</f>
        <v>0</v>
      </c>
      <c r="AB7" s="534"/>
      <c r="AC7" s="535"/>
      <c r="AD7" s="281">
        <f>SUM(AD8:AD12)</f>
        <v>0</v>
      </c>
      <c r="AE7" s="533">
        <f>SUM(AE8:AG12)</f>
        <v>0</v>
      </c>
      <c r="AF7" s="534"/>
      <c r="AG7" s="535"/>
      <c r="AH7" s="281">
        <f>SUM(AH8:AH12)</f>
        <v>0</v>
      </c>
      <c r="AI7" s="533">
        <f>SUM(AI8:AK12)</f>
        <v>0</v>
      </c>
      <c r="AJ7" s="534"/>
      <c r="AK7" s="535"/>
      <c r="AL7" s="281">
        <f>SUM(AL8:AL12)</f>
        <v>0</v>
      </c>
      <c r="AM7" s="533">
        <f>SUM(AM8:AO12)</f>
        <v>0</v>
      </c>
      <c r="AN7" s="534"/>
      <c r="AO7" s="535"/>
      <c r="AP7" s="281">
        <f>SUM(AP8:AP12)</f>
        <v>0</v>
      </c>
      <c r="AQ7" s="533">
        <f>SUM(AQ8:AS12)</f>
        <v>0</v>
      </c>
      <c r="AR7" s="534"/>
      <c r="AS7" s="535"/>
      <c r="AT7" s="281">
        <f>SUM(AT8:AT12)</f>
        <v>0</v>
      </c>
      <c r="AU7" s="533">
        <f>SUM(AU8:AW12)</f>
        <v>0</v>
      </c>
      <c r="AV7" s="534"/>
      <c r="AW7" s="535"/>
      <c r="AX7" s="281">
        <f>SUM(AX8:AX12)</f>
        <v>0</v>
      </c>
      <c r="AY7" s="111"/>
      <c r="AZ7" s="260"/>
      <c r="BA7" s="111"/>
      <c r="BB7" s="529"/>
      <c r="BC7" s="530"/>
    </row>
    <row r="8" spans="1:55" s="119" customFormat="1" ht="65.25" customHeight="1" x14ac:dyDescent="0.3">
      <c r="A8" s="328" t="s">
        <v>115</v>
      </c>
      <c r="B8" s="329" t="s">
        <v>221</v>
      </c>
      <c r="C8" s="330" t="s">
        <v>39</v>
      </c>
      <c r="D8" s="331">
        <v>4</v>
      </c>
      <c r="E8" s="331">
        <f t="shared" ref="E8:E12" si="0">D8*30</f>
        <v>120</v>
      </c>
      <c r="F8" s="331">
        <f t="shared" ref="F8:F12" si="1">G8+H8+I8</f>
        <v>4</v>
      </c>
      <c r="G8" s="331"/>
      <c r="H8" s="331"/>
      <c r="I8" s="331">
        <v>4</v>
      </c>
      <c r="J8" s="331">
        <f t="shared" ref="J8:J12" si="2">E8-F8</f>
        <v>116</v>
      </c>
      <c r="K8" s="445"/>
      <c r="L8" s="373"/>
      <c r="M8" s="441"/>
      <c r="N8" s="449"/>
      <c r="O8" s="372"/>
      <c r="P8" s="373"/>
      <c r="Q8" s="441">
        <v>0.25</v>
      </c>
      <c r="R8" s="449">
        <v>4</v>
      </c>
      <c r="S8" s="332"/>
      <c r="T8" s="333"/>
      <c r="U8" s="334"/>
      <c r="V8" s="335"/>
      <c r="W8" s="110"/>
      <c r="X8" s="109"/>
      <c r="Y8" s="130"/>
      <c r="Z8" s="283"/>
      <c r="AA8" s="372"/>
      <c r="AB8" s="373"/>
      <c r="AC8" s="441"/>
      <c r="AD8" s="449"/>
      <c r="AE8" s="133"/>
      <c r="AF8" s="109"/>
      <c r="AG8" s="132"/>
      <c r="AH8" s="283"/>
      <c r="AI8" s="133"/>
      <c r="AJ8" s="109"/>
      <c r="AK8" s="132"/>
      <c r="AL8" s="283"/>
      <c r="AM8" s="131"/>
      <c r="AN8" s="109"/>
      <c r="AO8" s="132"/>
      <c r="AP8" s="283"/>
      <c r="AQ8" s="133"/>
      <c r="AR8" s="109"/>
      <c r="AS8" s="132"/>
      <c r="AT8" s="283"/>
      <c r="AU8" s="131"/>
      <c r="AV8" s="109"/>
      <c r="AW8" s="132"/>
      <c r="AX8" s="283"/>
      <c r="AY8" s="331">
        <v>1</v>
      </c>
      <c r="AZ8" s="362"/>
      <c r="BA8" s="363" t="s">
        <v>204</v>
      </c>
      <c r="BB8" s="529"/>
      <c r="BC8" s="530"/>
    </row>
    <row r="9" spans="1:55" s="119" customFormat="1" ht="39" customHeight="1" x14ac:dyDescent="0.3">
      <c r="A9" s="336" t="s">
        <v>116</v>
      </c>
      <c r="B9" s="337" t="s">
        <v>222</v>
      </c>
      <c r="C9" s="338" t="s">
        <v>41</v>
      </c>
      <c r="D9" s="339">
        <v>3</v>
      </c>
      <c r="E9" s="339">
        <f t="shared" si="0"/>
        <v>90</v>
      </c>
      <c r="F9" s="339">
        <f t="shared" si="1"/>
        <v>4</v>
      </c>
      <c r="G9" s="340"/>
      <c r="H9" s="339"/>
      <c r="I9" s="340">
        <f>M9*16+Q9*16</f>
        <v>4</v>
      </c>
      <c r="J9" s="339">
        <f t="shared" si="2"/>
        <v>86</v>
      </c>
      <c r="K9" s="341"/>
      <c r="L9" s="342"/>
      <c r="M9" s="442">
        <v>0.25</v>
      </c>
      <c r="N9" s="450">
        <v>3</v>
      </c>
      <c r="O9" s="341"/>
      <c r="P9" s="342"/>
      <c r="Q9" s="442"/>
      <c r="R9" s="450"/>
      <c r="S9" s="341"/>
      <c r="T9" s="342"/>
      <c r="U9" s="344"/>
      <c r="V9" s="343"/>
      <c r="W9" s="131"/>
      <c r="X9" s="131"/>
      <c r="Y9" s="139"/>
      <c r="Z9" s="283"/>
      <c r="AA9" s="341"/>
      <c r="AB9" s="342"/>
      <c r="AC9" s="442"/>
      <c r="AD9" s="450"/>
      <c r="AE9" s="140"/>
      <c r="AF9" s="136"/>
      <c r="AG9" s="141"/>
      <c r="AH9" s="178"/>
      <c r="AI9" s="140"/>
      <c r="AJ9" s="136"/>
      <c r="AK9" s="141"/>
      <c r="AL9" s="178"/>
      <c r="AM9" s="131"/>
      <c r="AN9" s="131"/>
      <c r="AO9" s="139"/>
      <c r="AP9" s="283"/>
      <c r="AQ9" s="140"/>
      <c r="AR9" s="136"/>
      <c r="AS9" s="141"/>
      <c r="AT9" s="178"/>
      <c r="AU9" s="131"/>
      <c r="AV9" s="131"/>
      <c r="AW9" s="139"/>
      <c r="AX9" s="283"/>
      <c r="AY9" s="339">
        <v>2</v>
      </c>
      <c r="AZ9" s="364"/>
      <c r="BA9" s="339"/>
      <c r="BB9" s="529"/>
      <c r="BC9" s="530"/>
    </row>
    <row r="10" spans="1:55" s="119" customFormat="1" ht="41.25" customHeight="1" x14ac:dyDescent="0.3">
      <c r="A10" s="336" t="s">
        <v>117</v>
      </c>
      <c r="B10" s="345" t="s">
        <v>223</v>
      </c>
      <c r="C10" s="346" t="s">
        <v>170</v>
      </c>
      <c r="D10" s="347">
        <v>4</v>
      </c>
      <c r="E10" s="347">
        <f t="shared" si="0"/>
        <v>120</v>
      </c>
      <c r="F10" s="347">
        <f t="shared" si="1"/>
        <v>16</v>
      </c>
      <c r="G10" s="348">
        <v>8</v>
      </c>
      <c r="H10" s="349"/>
      <c r="I10" s="348">
        <v>8</v>
      </c>
      <c r="J10" s="347">
        <f t="shared" si="2"/>
        <v>104</v>
      </c>
      <c r="K10" s="446"/>
      <c r="L10" s="370"/>
      <c r="M10" s="443"/>
      <c r="N10" s="451"/>
      <c r="O10" s="374">
        <v>0.5</v>
      </c>
      <c r="P10" s="370"/>
      <c r="Q10" s="443">
        <v>0.5</v>
      </c>
      <c r="R10" s="451">
        <v>4</v>
      </c>
      <c r="S10" s="350"/>
      <c r="T10" s="351"/>
      <c r="U10" s="352"/>
      <c r="V10" s="353"/>
      <c r="W10" s="145"/>
      <c r="X10" s="136"/>
      <c r="Y10" s="141"/>
      <c r="Z10" s="178" t="s">
        <v>1</v>
      </c>
      <c r="AA10" s="374"/>
      <c r="AB10" s="370"/>
      <c r="AC10" s="443"/>
      <c r="AD10" s="451"/>
      <c r="AE10" s="140"/>
      <c r="AF10" s="136"/>
      <c r="AG10" s="141"/>
      <c r="AH10" s="178"/>
      <c r="AI10" s="140"/>
      <c r="AJ10" s="136"/>
      <c r="AK10" s="141"/>
      <c r="AL10" s="178"/>
      <c r="AM10" s="145"/>
      <c r="AN10" s="136"/>
      <c r="AO10" s="141"/>
      <c r="AP10" s="178"/>
      <c r="AQ10" s="140"/>
      <c r="AR10" s="136"/>
      <c r="AS10" s="141"/>
      <c r="AT10" s="178"/>
      <c r="AU10" s="145"/>
      <c r="AV10" s="136"/>
      <c r="AW10" s="141"/>
      <c r="AX10" s="178"/>
      <c r="AY10" s="365">
        <v>1</v>
      </c>
      <c r="AZ10" s="355"/>
      <c r="BA10" s="363" t="s">
        <v>204</v>
      </c>
      <c r="BB10" s="529"/>
      <c r="BC10" s="530"/>
    </row>
    <row r="11" spans="1:55" s="119" customFormat="1" ht="35.25" customHeight="1" x14ac:dyDescent="0.3">
      <c r="A11" s="336" t="s">
        <v>187</v>
      </c>
      <c r="B11" s="354" t="s">
        <v>224</v>
      </c>
      <c r="C11" s="346" t="s">
        <v>170</v>
      </c>
      <c r="D11" s="355">
        <v>2</v>
      </c>
      <c r="E11" s="347">
        <f t="shared" si="0"/>
        <v>60</v>
      </c>
      <c r="F11" s="347">
        <f t="shared" si="1"/>
        <v>8</v>
      </c>
      <c r="G11" s="356">
        <v>4</v>
      </c>
      <c r="H11" s="347"/>
      <c r="I11" s="356">
        <v>4</v>
      </c>
      <c r="J11" s="347">
        <f t="shared" si="2"/>
        <v>52</v>
      </c>
      <c r="K11" s="447"/>
      <c r="L11" s="371"/>
      <c r="M11" s="444"/>
      <c r="N11" s="451"/>
      <c r="O11" s="375">
        <v>0.25</v>
      </c>
      <c r="P11" s="371"/>
      <c r="Q11" s="444">
        <v>0.25</v>
      </c>
      <c r="R11" s="451">
        <v>2</v>
      </c>
      <c r="S11" s="350"/>
      <c r="T11" s="351"/>
      <c r="U11" s="357"/>
      <c r="V11" s="353"/>
      <c r="W11" s="145"/>
      <c r="X11" s="136"/>
      <c r="Y11" s="141"/>
      <c r="Z11" s="178"/>
      <c r="AA11" s="375"/>
      <c r="AB11" s="371"/>
      <c r="AC11" s="444"/>
      <c r="AD11" s="451"/>
      <c r="AE11" s="145"/>
      <c r="AF11" s="136"/>
      <c r="AG11" s="141"/>
      <c r="AH11" s="178"/>
      <c r="AI11" s="140"/>
      <c r="AJ11" s="136"/>
      <c r="AK11" s="141"/>
      <c r="AL11" s="178"/>
      <c r="AM11" s="145"/>
      <c r="AO11" s="141"/>
      <c r="AP11" s="178"/>
      <c r="AQ11" s="140"/>
      <c r="AR11" s="136"/>
      <c r="AS11" s="141"/>
      <c r="AT11" s="178"/>
      <c r="AU11" s="145"/>
      <c r="AV11" s="136"/>
      <c r="AW11" s="141"/>
      <c r="AX11" s="178"/>
      <c r="AY11" s="366">
        <v>1</v>
      </c>
      <c r="AZ11" s="355"/>
      <c r="BA11" s="347"/>
      <c r="BB11" s="529"/>
      <c r="BC11" s="530"/>
    </row>
    <row r="12" spans="1:55" s="99" customFormat="1" ht="25.5" customHeight="1" thickBot="1" x14ac:dyDescent="0.35">
      <c r="A12" s="358" t="s">
        <v>225</v>
      </c>
      <c r="B12" s="359" t="s">
        <v>226</v>
      </c>
      <c r="C12" s="360" t="s">
        <v>170</v>
      </c>
      <c r="D12" s="361">
        <v>5</v>
      </c>
      <c r="E12" s="339">
        <f t="shared" si="0"/>
        <v>150</v>
      </c>
      <c r="F12" s="339">
        <f t="shared" si="1"/>
        <v>16</v>
      </c>
      <c r="G12" s="340">
        <v>8</v>
      </c>
      <c r="H12" s="339"/>
      <c r="I12" s="340">
        <v>8</v>
      </c>
      <c r="J12" s="339">
        <f t="shared" si="2"/>
        <v>134</v>
      </c>
      <c r="K12" s="448"/>
      <c r="L12" s="376"/>
      <c r="M12" s="453"/>
      <c r="N12" s="452"/>
      <c r="O12" s="341"/>
      <c r="P12" s="342"/>
      <c r="Q12" s="344"/>
      <c r="R12" s="452"/>
      <c r="S12" s="368">
        <v>0.5</v>
      </c>
      <c r="T12" s="342"/>
      <c r="U12" s="368">
        <v>0.5</v>
      </c>
      <c r="V12" s="343">
        <v>5</v>
      </c>
      <c r="W12" s="145"/>
      <c r="X12" s="136"/>
      <c r="Y12" s="137"/>
      <c r="Z12" s="285"/>
      <c r="AA12" s="341"/>
      <c r="AB12" s="342"/>
      <c r="AC12" s="344"/>
      <c r="AD12" s="452"/>
      <c r="AE12" s="145"/>
      <c r="AF12" s="136"/>
      <c r="AG12" s="137"/>
      <c r="AH12" s="285"/>
      <c r="AI12" s="140"/>
      <c r="AJ12" s="136"/>
      <c r="AK12" s="136"/>
      <c r="AL12" s="178"/>
      <c r="AM12" s="145"/>
      <c r="AN12" s="136"/>
      <c r="AO12" s="141"/>
      <c r="AP12" s="178"/>
      <c r="AQ12" s="140"/>
      <c r="AR12" s="136"/>
      <c r="AS12" s="141"/>
      <c r="AT12" s="178"/>
      <c r="AU12" s="145"/>
      <c r="AV12" s="136"/>
      <c r="AW12" s="141"/>
      <c r="AX12" s="178"/>
      <c r="AY12" s="367">
        <v>3</v>
      </c>
      <c r="AZ12" s="364"/>
      <c r="BA12" s="339"/>
      <c r="BB12" s="529"/>
      <c r="BC12" s="530"/>
    </row>
    <row r="13" spans="1:55" s="119" customFormat="1" ht="48.75" customHeight="1" thickBot="1" x14ac:dyDescent="0.35">
      <c r="A13" s="597" t="s">
        <v>104</v>
      </c>
      <c r="B13" s="570"/>
      <c r="C13" s="157"/>
      <c r="D13" s="158">
        <f>N13+R13+V13+Z13+AD13+AH13+AL13+AP13</f>
        <v>2</v>
      </c>
      <c r="E13" s="111">
        <f t="shared" ref="E13" si="3">D13*30</f>
        <v>60</v>
      </c>
      <c r="F13" s="111"/>
      <c r="G13" s="111"/>
      <c r="H13" s="111"/>
      <c r="I13" s="111"/>
      <c r="J13" s="111"/>
      <c r="K13" s="536">
        <f>1*ПГС!K10:M10</f>
        <v>0.5</v>
      </c>
      <c r="L13" s="537"/>
      <c r="M13" s="538"/>
      <c r="N13" s="286">
        <f>1*ПГС!N10</f>
        <v>2</v>
      </c>
      <c r="O13" s="536">
        <f>1*ПГС!O10:Q10</f>
        <v>0</v>
      </c>
      <c r="P13" s="537"/>
      <c r="Q13" s="538"/>
      <c r="R13" s="286">
        <f>1*ПГС!R10</f>
        <v>0</v>
      </c>
      <c r="S13" s="536">
        <f>1*ПГС!S10:U10</f>
        <v>0</v>
      </c>
      <c r="T13" s="537"/>
      <c r="U13" s="538"/>
      <c r="V13" s="286">
        <f>1*ПГС!V10</f>
        <v>0</v>
      </c>
      <c r="W13" s="536">
        <f>1*ПГС!W10:Y10</f>
        <v>0</v>
      </c>
      <c r="X13" s="537"/>
      <c r="Y13" s="538"/>
      <c r="Z13" s="286">
        <f>1*ПГС!Z10</f>
        <v>0</v>
      </c>
      <c r="AA13" s="536">
        <f>1*ПГС!AA10:AC10</f>
        <v>0</v>
      </c>
      <c r="AB13" s="537"/>
      <c r="AC13" s="538"/>
      <c r="AD13" s="286">
        <f>1*ПГС!AD10</f>
        <v>0</v>
      </c>
      <c r="AE13" s="536">
        <f>1*ПГС!AE10:AG10</f>
        <v>0</v>
      </c>
      <c r="AF13" s="537"/>
      <c r="AG13" s="538"/>
      <c r="AH13" s="286">
        <f>1*ПГС!AH10</f>
        <v>0</v>
      </c>
      <c r="AI13" s="536">
        <f>1*ПГС!AI10:AK10</f>
        <v>0</v>
      </c>
      <c r="AJ13" s="537"/>
      <c r="AK13" s="538"/>
      <c r="AL13" s="286">
        <f>1*ПГС!AL10</f>
        <v>0</v>
      </c>
      <c r="AM13" s="536">
        <f>1*ПГС!AM10:AO10</f>
        <v>0</v>
      </c>
      <c r="AN13" s="537"/>
      <c r="AO13" s="538"/>
      <c r="AP13" s="286">
        <f>1*ПГС!AP10</f>
        <v>0</v>
      </c>
      <c r="AQ13" s="536">
        <f>1*ПГС!AQ10:AS10</f>
        <v>0</v>
      </c>
      <c r="AR13" s="537"/>
      <c r="AS13" s="538"/>
      <c r="AT13" s="286">
        <f>1*ПГС!BB10</f>
        <v>0</v>
      </c>
      <c r="AU13" s="536">
        <f>1*ПГС!AU10:AW10</f>
        <v>0</v>
      </c>
      <c r="AV13" s="537"/>
      <c r="AW13" s="538"/>
      <c r="AX13" s="286">
        <f>1*ПГС!BF10</f>
        <v>0</v>
      </c>
      <c r="AY13" s="111"/>
      <c r="AZ13" s="159"/>
      <c r="BA13" s="158"/>
    </row>
    <row r="14" spans="1:55" s="1" customFormat="1" ht="46.5" customHeight="1" thickBot="1" x14ac:dyDescent="0.35">
      <c r="A14" s="287"/>
      <c r="B14" s="288" t="s">
        <v>118</v>
      </c>
      <c r="C14" s="111"/>
      <c r="D14" s="159">
        <f>D7+D13</f>
        <v>20</v>
      </c>
      <c r="E14" s="159">
        <f>E7+E13</f>
        <v>600</v>
      </c>
      <c r="F14" s="158">
        <f>SUM(F8:F13)</f>
        <v>48</v>
      </c>
      <c r="G14" s="158">
        <f>SUM(G8:G13)</f>
        <v>20</v>
      </c>
      <c r="H14" s="158">
        <f>SUM(H8:H13)</f>
        <v>0</v>
      </c>
      <c r="I14" s="158">
        <f>SUM(I8:I13)</f>
        <v>28</v>
      </c>
      <c r="J14" s="158">
        <f>SUM(J8:J13)</f>
        <v>492</v>
      </c>
      <c r="K14" s="543">
        <f>K7+K13</f>
        <v>0.75</v>
      </c>
      <c r="L14" s="543"/>
      <c r="M14" s="544"/>
      <c r="N14" s="158">
        <f>N7+N13</f>
        <v>5</v>
      </c>
      <c r="O14" s="543">
        <f>O7+O13</f>
        <v>1.75</v>
      </c>
      <c r="P14" s="543"/>
      <c r="Q14" s="544"/>
      <c r="R14" s="158">
        <f>R7+R13</f>
        <v>10</v>
      </c>
      <c r="S14" s="543">
        <f>S7+S13</f>
        <v>1</v>
      </c>
      <c r="T14" s="543"/>
      <c r="U14" s="544"/>
      <c r="V14" s="158">
        <f>V7+V13</f>
        <v>5</v>
      </c>
      <c r="W14" s="543">
        <f>W7+W13</f>
        <v>0</v>
      </c>
      <c r="X14" s="543"/>
      <c r="Y14" s="544"/>
      <c r="Z14" s="158">
        <f>Z7+Z13</f>
        <v>0</v>
      </c>
      <c r="AA14" s="543">
        <f>AA7+AA13</f>
        <v>0</v>
      </c>
      <c r="AB14" s="543"/>
      <c r="AC14" s="544"/>
      <c r="AD14" s="158">
        <f>AD7+AD13</f>
        <v>0</v>
      </c>
      <c r="AE14" s="543">
        <f>AE7+AE13</f>
        <v>0</v>
      </c>
      <c r="AF14" s="543"/>
      <c r="AG14" s="544"/>
      <c r="AH14" s="158">
        <f>AH7+AH13</f>
        <v>0</v>
      </c>
      <c r="AI14" s="543">
        <f>AI7+AI13</f>
        <v>0</v>
      </c>
      <c r="AJ14" s="543"/>
      <c r="AK14" s="544"/>
      <c r="AL14" s="158">
        <f>AL7+AL13</f>
        <v>0</v>
      </c>
      <c r="AM14" s="543">
        <f>AM7+AM13</f>
        <v>0</v>
      </c>
      <c r="AN14" s="543"/>
      <c r="AO14" s="544"/>
      <c r="AP14" s="158">
        <f>AP7+AP13</f>
        <v>0</v>
      </c>
      <c r="AQ14" s="543">
        <f>AQ7+AQ13</f>
        <v>0</v>
      </c>
      <c r="AR14" s="543"/>
      <c r="AS14" s="544"/>
      <c r="AT14" s="158">
        <f>AT7+AT13</f>
        <v>0</v>
      </c>
      <c r="AU14" s="543">
        <f>AU7+AU13</f>
        <v>0</v>
      </c>
      <c r="AV14" s="543"/>
      <c r="AW14" s="544"/>
      <c r="AX14" s="158">
        <f>AX7+AX13</f>
        <v>0</v>
      </c>
      <c r="AY14" s="289"/>
      <c r="AZ14" s="289"/>
      <c r="BA14" s="158"/>
    </row>
    <row r="15" spans="1:55" s="186" customFormat="1" ht="21.75" customHeight="1" thickBot="1" x14ac:dyDescent="0.35">
      <c r="A15" s="185" t="s">
        <v>119</v>
      </c>
      <c r="B15" s="566" t="s">
        <v>105</v>
      </c>
      <c r="C15" s="567"/>
      <c r="D15" s="567"/>
      <c r="E15" s="567"/>
      <c r="F15" s="567"/>
      <c r="G15" s="567"/>
      <c r="H15" s="567"/>
      <c r="I15" s="567"/>
      <c r="J15" s="567"/>
      <c r="K15" s="567"/>
      <c r="L15" s="567"/>
      <c r="M15" s="567"/>
      <c r="N15" s="567"/>
      <c r="O15" s="567"/>
      <c r="P15" s="567"/>
      <c r="Q15" s="567"/>
      <c r="R15" s="567"/>
      <c r="S15" s="567"/>
      <c r="T15" s="567"/>
      <c r="U15" s="567"/>
      <c r="V15" s="567"/>
      <c r="W15" s="567"/>
      <c r="X15" s="567"/>
      <c r="Y15" s="567"/>
      <c r="Z15" s="567"/>
      <c r="AA15" s="567"/>
      <c r="AB15" s="567"/>
      <c r="AC15" s="567"/>
      <c r="AD15" s="567"/>
      <c r="AE15" s="567"/>
      <c r="AF15" s="567"/>
      <c r="AG15" s="567"/>
      <c r="AH15" s="567"/>
      <c r="AI15" s="567"/>
      <c r="AJ15" s="567"/>
      <c r="AK15" s="567"/>
      <c r="AL15" s="567"/>
      <c r="AM15" s="567"/>
      <c r="AN15" s="567"/>
      <c r="AO15" s="567"/>
      <c r="AP15" s="567"/>
      <c r="AQ15" s="567"/>
      <c r="AR15" s="567"/>
      <c r="AS15" s="567"/>
      <c r="AT15" s="567"/>
      <c r="AU15" s="567"/>
      <c r="AV15" s="567"/>
      <c r="AW15" s="567"/>
      <c r="AX15" s="567"/>
      <c r="AY15" s="567"/>
      <c r="AZ15" s="567"/>
      <c r="BA15" s="568"/>
    </row>
    <row r="16" spans="1:55" s="186" customFormat="1" ht="21.95" customHeight="1" thickBot="1" x14ac:dyDescent="0.35">
      <c r="A16" s="596" t="s">
        <v>169</v>
      </c>
      <c r="B16" s="570"/>
      <c r="C16" s="111"/>
      <c r="D16" s="111">
        <f>SUM(D17:D19)</f>
        <v>15</v>
      </c>
      <c r="E16" s="111">
        <f t="shared" ref="E16:E21" si="4">D16*30</f>
        <v>450</v>
      </c>
      <c r="F16" s="261"/>
      <c r="G16" s="111"/>
      <c r="H16" s="111"/>
      <c r="I16" s="111"/>
      <c r="J16" s="262"/>
      <c r="K16" s="533">
        <f>SUM(K17:M19)</f>
        <v>3.25</v>
      </c>
      <c r="L16" s="534"/>
      <c r="M16" s="535"/>
      <c r="N16" s="281">
        <f>SUM(N17:N19)</f>
        <v>15</v>
      </c>
      <c r="O16" s="533">
        <f>SUM(O17:Q19)</f>
        <v>0</v>
      </c>
      <c r="P16" s="534"/>
      <c r="Q16" s="535"/>
      <c r="R16" s="281">
        <f>SUM(R17:R19)</f>
        <v>0</v>
      </c>
      <c r="S16" s="533">
        <f>SUM(S17:U19)</f>
        <v>0</v>
      </c>
      <c r="T16" s="534"/>
      <c r="U16" s="535"/>
      <c r="V16" s="281">
        <f>SUM(V17:V19)</f>
        <v>0</v>
      </c>
      <c r="W16" s="533">
        <f>SUM(W17:Y19)</f>
        <v>0</v>
      </c>
      <c r="X16" s="534"/>
      <c r="Y16" s="535"/>
      <c r="Z16" s="281">
        <f>SUM(Z17:Z19)</f>
        <v>0</v>
      </c>
      <c r="AA16" s="533">
        <f>SUM(AA17:AC19)</f>
        <v>0</v>
      </c>
      <c r="AB16" s="534"/>
      <c r="AC16" s="535"/>
      <c r="AD16" s="281">
        <f>SUM(AD17:AD19)</f>
        <v>0</v>
      </c>
      <c r="AE16" s="533">
        <f>SUM(AE17:AG19)</f>
        <v>0</v>
      </c>
      <c r="AF16" s="534"/>
      <c r="AG16" s="535"/>
      <c r="AH16" s="281">
        <f>SUM(AH17:AH19)</f>
        <v>0</v>
      </c>
      <c r="AI16" s="533">
        <f>SUM(AI17:AK19)</f>
        <v>0</v>
      </c>
      <c r="AJ16" s="534"/>
      <c r="AK16" s="535"/>
      <c r="AL16" s="281">
        <f>SUM(AL17:AL19)</f>
        <v>0</v>
      </c>
      <c r="AM16" s="533">
        <f>SUM(AM17:AO19)</f>
        <v>0</v>
      </c>
      <c r="AN16" s="534"/>
      <c r="AO16" s="535"/>
      <c r="AP16" s="281">
        <f>SUM(AP17:AP19)</f>
        <v>0</v>
      </c>
      <c r="AQ16" s="533">
        <f>SUM(AQ17:AS19)</f>
        <v>0</v>
      </c>
      <c r="AR16" s="534"/>
      <c r="AS16" s="535"/>
      <c r="AT16" s="281">
        <f>SUM(AT17:AT19)</f>
        <v>0</v>
      </c>
      <c r="AU16" s="533">
        <f>SUM(AU17:AW19)</f>
        <v>0</v>
      </c>
      <c r="AV16" s="534"/>
      <c r="AW16" s="535"/>
      <c r="AX16" s="281">
        <f>SUM(AX17:AX19)</f>
        <v>0</v>
      </c>
      <c r="AY16" s="111"/>
      <c r="AZ16" s="260"/>
      <c r="BA16" s="111"/>
    </row>
    <row r="17" spans="1:58" s="160" customFormat="1" ht="33.75" customHeight="1" x14ac:dyDescent="0.3">
      <c r="A17" s="416" t="s">
        <v>120</v>
      </c>
      <c r="B17" s="417" t="s">
        <v>250</v>
      </c>
      <c r="C17" s="418" t="s">
        <v>173</v>
      </c>
      <c r="D17" s="367">
        <v>5</v>
      </c>
      <c r="E17" s="419">
        <f t="shared" si="4"/>
        <v>150</v>
      </c>
      <c r="F17" s="187">
        <f>G17+H17+I17</f>
        <v>16</v>
      </c>
      <c r="G17" s="272">
        <v>8</v>
      </c>
      <c r="H17" s="272"/>
      <c r="I17" s="272">
        <v>8</v>
      </c>
      <c r="J17" s="188">
        <f>E17-F17</f>
        <v>134</v>
      </c>
      <c r="K17" s="428">
        <v>0.5</v>
      </c>
      <c r="L17" s="109"/>
      <c r="M17" s="132">
        <v>0.5</v>
      </c>
      <c r="N17" s="283">
        <v>5</v>
      </c>
      <c r="O17" s="131"/>
      <c r="P17" s="109"/>
      <c r="Q17" s="132"/>
      <c r="R17" s="283"/>
      <c r="S17" s="131"/>
      <c r="T17" s="109"/>
      <c r="U17" s="132"/>
      <c r="V17" s="283"/>
      <c r="W17" s="110"/>
      <c r="X17" s="109"/>
      <c r="Y17" s="130"/>
      <c r="Z17" s="283"/>
      <c r="AA17" s="131"/>
      <c r="AB17" s="109"/>
      <c r="AC17" s="132"/>
      <c r="AD17" s="283"/>
      <c r="AE17" s="133"/>
      <c r="AF17" s="109"/>
      <c r="AG17" s="132"/>
      <c r="AH17" s="283"/>
      <c r="AI17" s="133"/>
      <c r="AJ17" s="109"/>
      <c r="AK17" s="132"/>
      <c r="AL17" s="283"/>
      <c r="AM17" s="131"/>
      <c r="AN17" s="109"/>
      <c r="AO17" s="132"/>
      <c r="AP17" s="283"/>
      <c r="AQ17" s="133"/>
      <c r="AR17" s="109"/>
      <c r="AS17" s="132"/>
      <c r="AT17" s="283"/>
      <c r="AU17" s="131"/>
      <c r="AV17" s="109"/>
      <c r="AW17" s="132"/>
      <c r="AX17" s="283"/>
      <c r="AY17" s="275">
        <v>1</v>
      </c>
      <c r="AZ17" s="134"/>
      <c r="BA17" s="275"/>
    </row>
    <row r="18" spans="1:58" s="160" customFormat="1" ht="21.75" customHeight="1" x14ac:dyDescent="0.3">
      <c r="A18" s="420" t="s">
        <v>121</v>
      </c>
      <c r="B18" s="421" t="s">
        <v>251</v>
      </c>
      <c r="C18" s="422" t="s">
        <v>174</v>
      </c>
      <c r="D18" s="339">
        <v>5</v>
      </c>
      <c r="E18" s="340">
        <f t="shared" si="4"/>
        <v>150</v>
      </c>
      <c r="F18" s="190">
        <f>G18+H18+I18</f>
        <v>20</v>
      </c>
      <c r="G18" s="143">
        <v>8</v>
      </c>
      <c r="H18" s="143">
        <v>8</v>
      </c>
      <c r="I18" s="143">
        <v>4</v>
      </c>
      <c r="J18" s="191">
        <f>E18-F18</f>
        <v>130</v>
      </c>
      <c r="K18" s="428">
        <v>0.5</v>
      </c>
      <c r="L18" s="428">
        <v>0.5</v>
      </c>
      <c r="M18" s="369">
        <v>0.25</v>
      </c>
      <c r="N18" s="178">
        <v>5</v>
      </c>
      <c r="O18" s="145"/>
      <c r="P18" s="136"/>
      <c r="Q18" s="141"/>
      <c r="R18" s="178"/>
      <c r="S18" s="133"/>
      <c r="T18" s="131"/>
      <c r="U18" s="138"/>
      <c r="V18" s="283"/>
      <c r="W18" s="131"/>
      <c r="X18" s="131"/>
      <c r="Y18" s="139"/>
      <c r="Z18" s="283"/>
      <c r="AA18" s="131"/>
      <c r="AB18" s="131"/>
      <c r="AC18" s="139"/>
      <c r="AD18" s="283"/>
      <c r="AE18" s="140"/>
      <c r="AF18" s="136"/>
      <c r="AG18" s="141"/>
      <c r="AH18" s="178"/>
      <c r="AI18" s="140"/>
      <c r="AJ18" s="136"/>
      <c r="AK18" s="141"/>
      <c r="AL18" s="178"/>
      <c r="AM18" s="131"/>
      <c r="AN18" s="131"/>
      <c r="AO18" s="139"/>
      <c r="AP18" s="283"/>
      <c r="AQ18" s="140"/>
      <c r="AR18" s="136"/>
      <c r="AS18" s="141"/>
      <c r="AT18" s="178"/>
      <c r="AU18" s="131"/>
      <c r="AV18" s="131"/>
      <c r="AW18" s="139"/>
      <c r="AX18" s="283"/>
      <c r="AY18" s="275">
        <v>1</v>
      </c>
      <c r="AZ18" s="142"/>
      <c r="BA18" s="177"/>
    </row>
    <row r="19" spans="1:58" s="160" customFormat="1" ht="45" customHeight="1" thickBot="1" x14ac:dyDescent="0.35">
      <c r="A19" s="423" t="s">
        <v>122</v>
      </c>
      <c r="B19" s="424" t="s">
        <v>268</v>
      </c>
      <c r="C19" s="425" t="s">
        <v>269</v>
      </c>
      <c r="D19" s="426">
        <v>5</v>
      </c>
      <c r="E19" s="427">
        <f t="shared" si="4"/>
        <v>150</v>
      </c>
      <c r="F19" s="192">
        <f>G19+H19+I19</f>
        <v>16</v>
      </c>
      <c r="G19" s="269">
        <v>8</v>
      </c>
      <c r="H19" s="269"/>
      <c r="I19" s="269">
        <v>8</v>
      </c>
      <c r="J19" s="193">
        <f>E19-F19</f>
        <v>134</v>
      </c>
      <c r="K19" s="428">
        <v>0.5</v>
      </c>
      <c r="L19" s="152"/>
      <c r="M19" s="428">
        <v>0.5</v>
      </c>
      <c r="N19" s="216">
        <v>5</v>
      </c>
      <c r="O19" s="154"/>
      <c r="P19" s="152"/>
      <c r="Q19" s="153"/>
      <c r="R19" s="290"/>
      <c r="S19" s="151"/>
      <c r="T19" s="152"/>
      <c r="U19" s="155"/>
      <c r="V19" s="216"/>
      <c r="W19" s="151"/>
      <c r="X19" s="152"/>
      <c r="Y19" s="155"/>
      <c r="Z19" s="216"/>
      <c r="AA19" s="151"/>
      <c r="AB19" s="152"/>
      <c r="AC19" s="155"/>
      <c r="AD19" s="216"/>
      <c r="AE19" s="156"/>
      <c r="AF19" s="152"/>
      <c r="AG19" s="155"/>
      <c r="AH19" s="216"/>
      <c r="AI19" s="156"/>
      <c r="AJ19" s="152"/>
      <c r="AK19" s="155"/>
      <c r="AL19" s="216"/>
      <c r="AM19" s="151"/>
      <c r="AN19" s="152"/>
      <c r="AO19" s="155"/>
      <c r="AP19" s="216"/>
      <c r="AQ19" s="156"/>
      <c r="AR19" s="152"/>
      <c r="AS19" s="155"/>
      <c r="AT19" s="216"/>
      <c r="AU19" s="151"/>
      <c r="AV19" s="152"/>
      <c r="AW19" s="155"/>
      <c r="AX19" s="216"/>
      <c r="AY19" s="275">
        <v>1</v>
      </c>
      <c r="AZ19" s="150"/>
      <c r="BA19" s="276"/>
    </row>
    <row r="20" spans="1:58" s="160" customFormat="1" ht="45.75" customHeight="1" thickBot="1" x14ac:dyDescent="0.35">
      <c r="A20" s="596" t="s">
        <v>104</v>
      </c>
      <c r="B20" s="570"/>
      <c r="C20" s="157"/>
      <c r="D20" s="158">
        <f>ПГС!D22</f>
        <v>25</v>
      </c>
      <c r="E20" s="111">
        <f t="shared" si="4"/>
        <v>750</v>
      </c>
      <c r="F20" s="261"/>
      <c r="G20" s="111"/>
      <c r="H20" s="111"/>
      <c r="I20" s="111"/>
      <c r="J20" s="261"/>
      <c r="K20" s="536">
        <f>ПГС!K22:M22</f>
        <v>1</v>
      </c>
      <c r="L20" s="537"/>
      <c r="M20" s="538"/>
      <c r="N20" s="286">
        <f>ПГС!N22</f>
        <v>5</v>
      </c>
      <c r="O20" s="536">
        <f>ПГС!O22:Q22</f>
        <v>3.25</v>
      </c>
      <c r="P20" s="537"/>
      <c r="Q20" s="538"/>
      <c r="R20" s="286">
        <f>ПГС!R22</f>
        <v>15</v>
      </c>
      <c r="S20" s="536">
        <f>ПГС!S22:U22</f>
        <v>1</v>
      </c>
      <c r="T20" s="537"/>
      <c r="U20" s="538"/>
      <c r="V20" s="286">
        <f>ПГС!V22</f>
        <v>5</v>
      </c>
      <c r="W20" s="536">
        <f>ПГС!W22:Y22</f>
        <v>0</v>
      </c>
      <c r="X20" s="537"/>
      <c r="Y20" s="538"/>
      <c r="Z20" s="286">
        <f>ПГС!Z22</f>
        <v>0</v>
      </c>
      <c r="AA20" s="536">
        <f>ПГС!AA22:AC22</f>
        <v>0</v>
      </c>
      <c r="AB20" s="537"/>
      <c r="AC20" s="538"/>
      <c r="AD20" s="286">
        <f>ПГС!AD22</f>
        <v>0</v>
      </c>
      <c r="AE20" s="536">
        <f>ПГС!AE22:AG22</f>
        <v>0</v>
      </c>
      <c r="AF20" s="537"/>
      <c r="AG20" s="538"/>
      <c r="AH20" s="286">
        <f>ПГС!AH22</f>
        <v>0</v>
      </c>
      <c r="AI20" s="536">
        <f>ПГС!AI22:AK22</f>
        <v>0</v>
      </c>
      <c r="AJ20" s="537"/>
      <c r="AK20" s="538"/>
      <c r="AL20" s="286">
        <f>ПГС!AL22</f>
        <v>0</v>
      </c>
      <c r="AM20" s="536">
        <f>ПГС!AM22:AO22</f>
        <v>0</v>
      </c>
      <c r="AN20" s="537"/>
      <c r="AO20" s="538"/>
      <c r="AP20" s="286">
        <f>ПГС!AP22</f>
        <v>0</v>
      </c>
      <c r="AQ20" s="536">
        <f>ПГС!AQ22:AS22</f>
        <v>0</v>
      </c>
      <c r="AR20" s="537"/>
      <c r="AS20" s="538"/>
      <c r="AT20" s="286">
        <f>ПГС!BB22</f>
        <v>0</v>
      </c>
      <c r="AU20" s="536">
        <f>ПГС!AU22:AW22</f>
        <v>0</v>
      </c>
      <c r="AV20" s="537"/>
      <c r="AW20" s="538"/>
      <c r="AX20" s="286">
        <f>ПГС!BF22</f>
        <v>0</v>
      </c>
      <c r="AY20" s="111"/>
      <c r="AZ20" s="159"/>
      <c r="BA20" s="158"/>
    </row>
    <row r="21" spans="1:58" s="194" customFormat="1" ht="42.75" customHeight="1" thickBot="1" x14ac:dyDescent="0.35">
      <c r="A21" s="287"/>
      <c r="B21" s="288" t="s">
        <v>123</v>
      </c>
      <c r="C21" s="111"/>
      <c r="D21" s="159">
        <f>D16+D20</f>
        <v>40</v>
      </c>
      <c r="E21" s="270">
        <f t="shared" si="4"/>
        <v>1200</v>
      </c>
      <c r="F21" s="291"/>
      <c r="G21" s="292"/>
      <c r="H21" s="292"/>
      <c r="I21" s="292"/>
      <c r="J21" s="293"/>
      <c r="K21" s="533">
        <f>K16+K20</f>
        <v>4.25</v>
      </c>
      <c r="L21" s="534"/>
      <c r="M21" s="535"/>
      <c r="N21" s="255">
        <f>N16+N20</f>
        <v>20</v>
      </c>
      <c r="O21" s="533">
        <f>O16+O20</f>
        <v>3.25</v>
      </c>
      <c r="P21" s="534"/>
      <c r="Q21" s="535"/>
      <c r="R21" s="255">
        <f>R16+R20</f>
        <v>15</v>
      </c>
      <c r="S21" s="533">
        <f>S16+S20</f>
        <v>1</v>
      </c>
      <c r="T21" s="534"/>
      <c r="U21" s="535"/>
      <c r="V21" s="255">
        <f>V16+V20</f>
        <v>5</v>
      </c>
      <c r="W21" s="533">
        <f>W16+W20</f>
        <v>0</v>
      </c>
      <c r="X21" s="534"/>
      <c r="Y21" s="535"/>
      <c r="Z21" s="255">
        <f>Z16+Z20</f>
        <v>0</v>
      </c>
      <c r="AA21" s="533">
        <f>AA16+AA20</f>
        <v>0</v>
      </c>
      <c r="AB21" s="534"/>
      <c r="AC21" s="535"/>
      <c r="AD21" s="255">
        <f>AD16+AD20</f>
        <v>0</v>
      </c>
      <c r="AE21" s="533">
        <f>AE16+AE20</f>
        <v>0</v>
      </c>
      <c r="AF21" s="534"/>
      <c r="AG21" s="535"/>
      <c r="AH21" s="255">
        <f>AH16+AH20</f>
        <v>0</v>
      </c>
      <c r="AI21" s="533">
        <f>AI16+AI20</f>
        <v>0</v>
      </c>
      <c r="AJ21" s="534"/>
      <c r="AK21" s="535"/>
      <c r="AL21" s="255">
        <f>AL16+AL20</f>
        <v>0</v>
      </c>
      <c r="AM21" s="533">
        <f>AM16+AM20</f>
        <v>0</v>
      </c>
      <c r="AN21" s="534"/>
      <c r="AO21" s="535"/>
      <c r="AP21" s="255">
        <f>AP16+AP20</f>
        <v>0</v>
      </c>
      <c r="AQ21" s="533">
        <f>AQ16+AQ20</f>
        <v>0</v>
      </c>
      <c r="AR21" s="534"/>
      <c r="AS21" s="535"/>
      <c r="AT21" s="255">
        <f>AT16+AT20</f>
        <v>0</v>
      </c>
      <c r="AU21" s="533">
        <f>AU16+AU20</f>
        <v>0</v>
      </c>
      <c r="AV21" s="534"/>
      <c r="AW21" s="535"/>
      <c r="AX21" s="255">
        <f>AX16+AX20</f>
        <v>0</v>
      </c>
      <c r="AY21" s="159"/>
      <c r="AZ21" s="159"/>
      <c r="BA21" s="158"/>
    </row>
    <row r="22" spans="1:58" s="83" customFormat="1" ht="23.25" customHeight="1" thickBot="1" x14ac:dyDescent="0.35">
      <c r="A22" s="112" t="s">
        <v>124</v>
      </c>
      <c r="B22" s="566" t="s">
        <v>47</v>
      </c>
      <c r="C22" s="567"/>
      <c r="D22" s="567"/>
      <c r="E22" s="567"/>
      <c r="F22" s="567"/>
      <c r="G22" s="567"/>
      <c r="H22" s="567"/>
      <c r="I22" s="567"/>
      <c r="J22" s="567"/>
      <c r="K22" s="567"/>
      <c r="L22" s="567"/>
      <c r="M22" s="567"/>
      <c r="N22" s="567"/>
      <c r="O22" s="567"/>
      <c r="P22" s="567"/>
      <c r="Q22" s="567"/>
      <c r="R22" s="567"/>
      <c r="S22" s="567"/>
      <c r="T22" s="567"/>
      <c r="U22" s="567"/>
      <c r="V22" s="567"/>
      <c r="W22" s="567"/>
      <c r="X22" s="567"/>
      <c r="Y22" s="567"/>
      <c r="Z22" s="567"/>
      <c r="AA22" s="567"/>
      <c r="AB22" s="567"/>
      <c r="AC22" s="567"/>
      <c r="AD22" s="567"/>
      <c r="AE22" s="567"/>
      <c r="AF22" s="567"/>
      <c r="AG22" s="567"/>
      <c r="AH22" s="567"/>
      <c r="AI22" s="567"/>
      <c r="AJ22" s="567"/>
      <c r="AK22" s="567"/>
      <c r="AL22" s="567"/>
      <c r="AM22" s="567"/>
      <c r="AN22" s="567"/>
      <c r="AO22" s="567"/>
      <c r="AP22" s="567"/>
      <c r="AQ22" s="567"/>
      <c r="AR22" s="567"/>
      <c r="AS22" s="567"/>
      <c r="AT22" s="567"/>
      <c r="AU22" s="567"/>
      <c r="AV22" s="567"/>
      <c r="AW22" s="567"/>
      <c r="AX22" s="567"/>
      <c r="AY22" s="567"/>
      <c r="AZ22" s="567"/>
      <c r="BA22" s="568"/>
    </row>
    <row r="23" spans="1:58" s="83" customFormat="1" ht="21.95" customHeight="1" thickBot="1" x14ac:dyDescent="0.35">
      <c r="A23" s="596" t="s">
        <v>169</v>
      </c>
      <c r="B23" s="570"/>
      <c r="C23" s="111"/>
      <c r="D23" s="260">
        <f>SUM(D24:D29)</f>
        <v>30</v>
      </c>
      <c r="E23" s="111">
        <f>D23*30</f>
        <v>900</v>
      </c>
      <c r="F23" s="111"/>
      <c r="G23" s="261"/>
      <c r="H23" s="111"/>
      <c r="I23" s="111"/>
      <c r="J23" s="111"/>
      <c r="K23" s="533">
        <f>SUM(K24:M29)</f>
        <v>0</v>
      </c>
      <c r="L23" s="534"/>
      <c r="M23" s="535"/>
      <c r="N23" s="281">
        <f>SUM(N24:N29)</f>
        <v>0</v>
      </c>
      <c r="O23" s="536">
        <f>SUM(O24:Q29)</f>
        <v>0</v>
      </c>
      <c r="P23" s="537"/>
      <c r="Q23" s="538"/>
      <c r="R23" s="286">
        <f>SUM(R24:R29)</f>
        <v>0</v>
      </c>
      <c r="S23" s="536">
        <f>SUM(S24:U29)</f>
        <v>1</v>
      </c>
      <c r="T23" s="537"/>
      <c r="U23" s="538"/>
      <c r="V23" s="286">
        <f>SUM(V24:V29)</f>
        <v>5</v>
      </c>
      <c r="W23" s="536">
        <f>SUM(W24:Y29)</f>
        <v>2</v>
      </c>
      <c r="X23" s="537"/>
      <c r="Y23" s="538"/>
      <c r="Z23" s="294">
        <f>SUM(Z24:Z29)</f>
        <v>10</v>
      </c>
      <c r="AA23" s="536">
        <f>SUM(AA24:AC29)</f>
        <v>2</v>
      </c>
      <c r="AB23" s="537"/>
      <c r="AC23" s="538"/>
      <c r="AD23" s="286">
        <f>SUM(AD24:AD29)</f>
        <v>10</v>
      </c>
      <c r="AE23" s="536">
        <f>SUM(AE24:AG29)</f>
        <v>1</v>
      </c>
      <c r="AF23" s="537"/>
      <c r="AG23" s="538"/>
      <c r="AH23" s="286">
        <f>SUM(AH24:AH29)</f>
        <v>5</v>
      </c>
      <c r="AI23" s="536">
        <f>SUM(AI24:AK29)</f>
        <v>0</v>
      </c>
      <c r="AJ23" s="537"/>
      <c r="AK23" s="538"/>
      <c r="AL23" s="286">
        <f>SUM(AL24:AL29)</f>
        <v>0</v>
      </c>
      <c r="AM23" s="536">
        <f>SUM(AM24:AO29)</f>
        <v>0</v>
      </c>
      <c r="AN23" s="537"/>
      <c r="AO23" s="538"/>
      <c r="AP23" s="286">
        <f>SUM(AP24:AP29)</f>
        <v>0</v>
      </c>
      <c r="AQ23" s="536">
        <f>SUM(AQ24:AS29)</f>
        <v>0</v>
      </c>
      <c r="AR23" s="537"/>
      <c r="AS23" s="538"/>
      <c r="AT23" s="286">
        <f>SUM(AT24:AT29)</f>
        <v>0</v>
      </c>
      <c r="AU23" s="536">
        <f>SUM(AU24:AW29)</f>
        <v>0</v>
      </c>
      <c r="AV23" s="537"/>
      <c r="AW23" s="538"/>
      <c r="AX23" s="286">
        <f>SUM(AX24:AX29)</f>
        <v>0</v>
      </c>
      <c r="AY23" s="111"/>
      <c r="AZ23" s="260"/>
      <c r="BA23" s="111"/>
    </row>
    <row r="24" spans="1:58" s="119" customFormat="1" ht="89.25" customHeight="1" x14ac:dyDescent="0.3">
      <c r="A24" s="434" t="s">
        <v>125</v>
      </c>
      <c r="B24" s="432" t="s">
        <v>270</v>
      </c>
      <c r="C24" s="433" t="s">
        <v>271</v>
      </c>
      <c r="D24" s="362">
        <v>5</v>
      </c>
      <c r="E24" s="367">
        <f t="shared" ref="E24" si="5">D24*30</f>
        <v>150</v>
      </c>
      <c r="F24" s="272">
        <f t="shared" ref="F24:F29" si="6">G24+H24+I24</f>
        <v>16</v>
      </c>
      <c r="G24" s="273">
        <v>8</v>
      </c>
      <c r="H24" s="272"/>
      <c r="I24" s="273">
        <v>8</v>
      </c>
      <c r="J24" s="272">
        <f t="shared" ref="J24:J29" si="7">E24-F24</f>
        <v>134</v>
      </c>
      <c r="K24" s="209"/>
      <c r="L24" s="277"/>
      <c r="M24" s="210"/>
      <c r="N24" s="272"/>
      <c r="O24" s="209"/>
      <c r="P24" s="277"/>
      <c r="Q24" s="210"/>
      <c r="R24" s="295"/>
      <c r="S24" s="428">
        <v>0.5</v>
      </c>
      <c r="T24" s="435"/>
      <c r="U24" s="436">
        <v>0.5</v>
      </c>
      <c r="V24" s="295">
        <v>5</v>
      </c>
      <c r="W24" s="211"/>
      <c r="X24" s="277"/>
      <c r="Y24" s="212"/>
      <c r="Z24" s="295"/>
      <c r="AA24" s="209"/>
      <c r="AB24" s="277"/>
      <c r="AC24" s="210"/>
      <c r="AD24" s="272"/>
      <c r="AE24" s="278"/>
      <c r="AF24" s="277"/>
      <c r="AG24" s="210"/>
      <c r="AH24" s="272"/>
      <c r="AI24" s="278"/>
      <c r="AJ24" s="277"/>
      <c r="AK24" s="210"/>
      <c r="AL24" s="272"/>
      <c r="AM24" s="209"/>
      <c r="AN24" s="277"/>
      <c r="AO24" s="210"/>
      <c r="AP24" s="272"/>
      <c r="AQ24" s="278"/>
      <c r="AR24" s="277"/>
      <c r="AS24" s="210"/>
      <c r="AT24" s="272"/>
      <c r="AU24" s="209"/>
      <c r="AV24" s="277"/>
      <c r="AW24" s="210"/>
      <c r="AX24" s="272"/>
      <c r="AY24" s="275">
        <v>3</v>
      </c>
      <c r="AZ24" s="134"/>
      <c r="BA24" s="275"/>
    </row>
    <row r="25" spans="1:58" s="119" customFormat="1" ht="62.25" customHeight="1" x14ac:dyDescent="0.3">
      <c r="A25" s="135" t="s">
        <v>179</v>
      </c>
      <c r="B25" s="326" t="s">
        <v>272</v>
      </c>
      <c r="C25" s="168" t="s">
        <v>273</v>
      </c>
      <c r="D25" s="190">
        <v>5</v>
      </c>
      <c r="E25" s="272">
        <f t="shared" ref="E25:E29" si="8">D25*30</f>
        <v>150</v>
      </c>
      <c r="F25" s="272">
        <f t="shared" si="6"/>
        <v>16</v>
      </c>
      <c r="G25" s="144">
        <v>8</v>
      </c>
      <c r="H25" s="143"/>
      <c r="I25" s="144">
        <v>8</v>
      </c>
      <c r="J25" s="272">
        <f t="shared" si="7"/>
        <v>134</v>
      </c>
      <c r="K25" s="195"/>
      <c r="L25" s="129"/>
      <c r="M25" s="200"/>
      <c r="N25" s="143"/>
      <c r="O25" s="195"/>
      <c r="P25" s="129"/>
      <c r="Q25" s="200"/>
      <c r="R25" s="296"/>
      <c r="S25" s="195"/>
      <c r="T25" s="129"/>
      <c r="U25" s="200"/>
      <c r="V25" s="143"/>
      <c r="W25" s="484">
        <v>0.5</v>
      </c>
      <c r="X25" s="129"/>
      <c r="Y25" s="485">
        <v>0.5</v>
      </c>
      <c r="Z25" s="143">
        <v>5</v>
      </c>
      <c r="AA25" s="195"/>
      <c r="AB25" s="129"/>
      <c r="AC25" s="200"/>
      <c r="AD25" s="143"/>
      <c r="AE25" s="213"/>
      <c r="AF25" s="129"/>
      <c r="AG25" s="200"/>
      <c r="AH25" s="143"/>
      <c r="AI25" s="213"/>
      <c r="AJ25" s="129"/>
      <c r="AK25" s="200"/>
      <c r="AL25" s="143"/>
      <c r="AM25" s="195"/>
      <c r="AN25" s="129"/>
      <c r="AO25" s="200"/>
      <c r="AP25" s="143"/>
      <c r="AQ25" s="213"/>
      <c r="AR25" s="129"/>
      <c r="AS25" s="200"/>
      <c r="AT25" s="143"/>
      <c r="AU25" s="195"/>
      <c r="AV25" s="129"/>
      <c r="AW25" s="200"/>
      <c r="AX25" s="143"/>
      <c r="AY25" s="143">
        <v>4</v>
      </c>
      <c r="AZ25" s="146"/>
      <c r="BA25" s="147"/>
    </row>
    <row r="26" spans="1:58" s="119" customFormat="1" ht="62.25" customHeight="1" x14ac:dyDescent="0.3">
      <c r="A26" s="135" t="s">
        <v>180</v>
      </c>
      <c r="B26" s="297" t="s">
        <v>274</v>
      </c>
      <c r="C26" s="168" t="s">
        <v>275</v>
      </c>
      <c r="D26" s="190">
        <v>5</v>
      </c>
      <c r="E26" s="272">
        <f t="shared" si="8"/>
        <v>150</v>
      </c>
      <c r="F26" s="272">
        <f t="shared" si="6"/>
        <v>16</v>
      </c>
      <c r="G26" s="144">
        <v>8</v>
      </c>
      <c r="H26" s="143"/>
      <c r="I26" s="144">
        <v>8</v>
      </c>
      <c r="J26" s="272">
        <f t="shared" si="7"/>
        <v>134</v>
      </c>
      <c r="K26" s="195"/>
      <c r="L26" s="129"/>
      <c r="M26" s="200"/>
      <c r="N26" s="143"/>
      <c r="O26" s="195"/>
      <c r="P26" s="129"/>
      <c r="Q26" s="200"/>
      <c r="R26" s="296"/>
      <c r="S26" s="195"/>
      <c r="T26" s="129"/>
      <c r="U26" s="201"/>
      <c r="V26" s="147"/>
      <c r="W26" s="484">
        <v>0.5</v>
      </c>
      <c r="X26" s="129"/>
      <c r="Y26" s="486">
        <v>0.5</v>
      </c>
      <c r="Z26" s="147">
        <v>5</v>
      </c>
      <c r="AA26" s="195"/>
      <c r="AB26" s="129"/>
      <c r="AC26" s="200"/>
      <c r="AD26" s="143"/>
      <c r="AE26" s="213"/>
      <c r="AF26" s="129"/>
      <c r="AG26" s="200"/>
      <c r="AH26" s="143"/>
      <c r="AI26" s="213"/>
      <c r="AJ26" s="129"/>
      <c r="AK26" s="200"/>
      <c r="AL26" s="143"/>
      <c r="AM26" s="195"/>
      <c r="AN26" s="129"/>
      <c r="AO26" s="200"/>
      <c r="AP26" s="143"/>
      <c r="AQ26" s="213"/>
      <c r="AR26" s="129"/>
      <c r="AS26" s="200"/>
      <c r="AT26" s="143"/>
      <c r="AU26" s="195"/>
      <c r="AV26" s="129"/>
      <c r="AW26" s="200"/>
      <c r="AX26" s="143"/>
      <c r="AY26" s="143">
        <v>4</v>
      </c>
      <c r="AZ26" s="148"/>
      <c r="BA26" s="178"/>
    </row>
    <row r="27" spans="1:58" s="119" customFormat="1" ht="62.25" customHeight="1" x14ac:dyDescent="0.3">
      <c r="A27" s="135" t="s">
        <v>181</v>
      </c>
      <c r="B27" s="298" t="s">
        <v>276</v>
      </c>
      <c r="C27" s="168" t="s">
        <v>273</v>
      </c>
      <c r="D27" s="190">
        <v>5</v>
      </c>
      <c r="E27" s="272">
        <f t="shared" si="8"/>
        <v>150</v>
      </c>
      <c r="F27" s="272">
        <f t="shared" si="6"/>
        <v>16</v>
      </c>
      <c r="G27" s="144">
        <v>8</v>
      </c>
      <c r="H27" s="143"/>
      <c r="I27" s="144">
        <v>8</v>
      </c>
      <c r="J27" s="272">
        <f t="shared" si="7"/>
        <v>134</v>
      </c>
      <c r="K27" s="195"/>
      <c r="L27" s="129"/>
      <c r="M27" s="200"/>
      <c r="N27" s="143"/>
      <c r="O27" s="195"/>
      <c r="P27" s="129"/>
      <c r="Q27" s="200"/>
      <c r="R27" s="296"/>
      <c r="S27" s="195"/>
      <c r="T27" s="129"/>
      <c r="U27" s="200"/>
      <c r="V27" s="143"/>
      <c r="W27" s="195"/>
      <c r="X27" s="198"/>
      <c r="Y27" s="200"/>
      <c r="Z27" s="147"/>
      <c r="AA27" s="484">
        <v>0.5</v>
      </c>
      <c r="AB27" s="129"/>
      <c r="AC27" s="485">
        <v>0.5</v>
      </c>
      <c r="AD27" s="143">
        <v>5</v>
      </c>
      <c r="AE27" s="213"/>
      <c r="AF27" s="129"/>
      <c r="AG27" s="200"/>
      <c r="AH27" s="143"/>
      <c r="AI27" s="213"/>
      <c r="AJ27" s="129"/>
      <c r="AK27" s="200"/>
      <c r="AL27" s="143"/>
      <c r="AM27" s="195"/>
      <c r="AN27" s="129"/>
      <c r="AO27" s="200"/>
      <c r="AP27" s="143"/>
      <c r="AQ27" s="213"/>
      <c r="AR27" s="129"/>
      <c r="AS27" s="200"/>
      <c r="AT27" s="143"/>
      <c r="AU27" s="195"/>
      <c r="AV27" s="129"/>
      <c r="AW27" s="200"/>
      <c r="AX27" s="143"/>
      <c r="AY27" s="272">
        <v>5</v>
      </c>
      <c r="AZ27" s="148"/>
      <c r="BA27" s="178"/>
    </row>
    <row r="28" spans="1:58" s="119" customFormat="1" ht="79.5" customHeight="1" x14ac:dyDescent="0.3">
      <c r="A28" s="434" t="s">
        <v>182</v>
      </c>
      <c r="B28" s="432" t="s">
        <v>255</v>
      </c>
      <c r="C28" s="390" t="s">
        <v>205</v>
      </c>
      <c r="D28" s="437">
        <v>5</v>
      </c>
      <c r="E28" s="367">
        <f t="shared" si="8"/>
        <v>150</v>
      </c>
      <c r="F28" s="272">
        <f t="shared" si="6"/>
        <v>16</v>
      </c>
      <c r="G28" s="273">
        <v>8</v>
      </c>
      <c r="H28" s="272"/>
      <c r="I28" s="273">
        <v>8</v>
      </c>
      <c r="J28" s="272">
        <f t="shared" si="7"/>
        <v>134</v>
      </c>
      <c r="K28" s="209"/>
      <c r="L28" s="277"/>
      <c r="M28" s="210"/>
      <c r="N28" s="272"/>
      <c r="O28" s="209"/>
      <c r="P28" s="277"/>
      <c r="Q28" s="210"/>
      <c r="R28" s="295"/>
      <c r="S28" s="209"/>
      <c r="T28" s="277"/>
      <c r="U28" s="210"/>
      <c r="V28" s="272"/>
      <c r="W28" s="209"/>
      <c r="X28" s="277"/>
      <c r="Y28" s="210"/>
      <c r="Z28" s="272"/>
      <c r="AA28" s="428">
        <v>0.5</v>
      </c>
      <c r="AB28" s="435"/>
      <c r="AC28" s="436">
        <v>0.5</v>
      </c>
      <c r="AD28" s="143">
        <v>5</v>
      </c>
      <c r="AE28" s="213"/>
      <c r="AF28" s="129"/>
      <c r="AG28" s="200"/>
      <c r="AH28" s="143"/>
      <c r="AI28" s="213"/>
      <c r="AJ28" s="129"/>
      <c r="AK28" s="200"/>
      <c r="AL28" s="143"/>
      <c r="AM28" s="195"/>
      <c r="AN28" s="129"/>
      <c r="AO28" s="200"/>
      <c r="AP28" s="143"/>
      <c r="AQ28" s="213"/>
      <c r="AR28" s="129"/>
      <c r="AS28" s="200"/>
      <c r="AT28" s="143"/>
      <c r="AU28" s="195"/>
      <c r="AV28" s="129"/>
      <c r="AW28" s="200"/>
      <c r="AX28" s="143"/>
      <c r="AY28" s="272">
        <v>5</v>
      </c>
      <c r="AZ28" s="148"/>
      <c r="BA28" s="178"/>
    </row>
    <row r="29" spans="1:58" s="119" customFormat="1" ht="93" customHeight="1" thickBot="1" x14ac:dyDescent="0.35">
      <c r="A29" s="434" t="s">
        <v>183</v>
      </c>
      <c r="B29" s="432" t="s">
        <v>256</v>
      </c>
      <c r="C29" s="390" t="s">
        <v>184</v>
      </c>
      <c r="D29" s="438">
        <v>5</v>
      </c>
      <c r="E29" s="367">
        <f t="shared" si="8"/>
        <v>150</v>
      </c>
      <c r="F29" s="272">
        <f t="shared" si="6"/>
        <v>16</v>
      </c>
      <c r="G29" s="144">
        <v>8</v>
      </c>
      <c r="H29" s="143"/>
      <c r="I29" s="144">
        <v>8</v>
      </c>
      <c r="J29" s="272">
        <f t="shared" si="7"/>
        <v>134</v>
      </c>
      <c r="K29" s="195"/>
      <c r="L29" s="129"/>
      <c r="M29" s="200"/>
      <c r="N29" s="143"/>
      <c r="O29" s="195"/>
      <c r="P29" s="129"/>
      <c r="Q29" s="200"/>
      <c r="R29" s="296"/>
      <c r="S29" s="195"/>
      <c r="T29" s="129"/>
      <c r="U29" s="200"/>
      <c r="V29" s="143"/>
      <c r="W29" s="195"/>
      <c r="X29" s="129"/>
      <c r="Y29" s="200"/>
      <c r="Z29" s="143"/>
      <c r="AA29" s="195"/>
      <c r="AB29" s="129"/>
      <c r="AC29" s="200"/>
      <c r="AD29" s="143"/>
      <c r="AE29" s="428">
        <v>0.5</v>
      </c>
      <c r="AF29" s="435"/>
      <c r="AG29" s="436">
        <v>0.5</v>
      </c>
      <c r="AH29" s="143">
        <v>5</v>
      </c>
      <c r="AI29" s="213"/>
      <c r="AJ29" s="129"/>
      <c r="AK29" s="200"/>
      <c r="AL29" s="143"/>
      <c r="AM29" s="195"/>
      <c r="AN29" s="129"/>
      <c r="AO29" s="200"/>
      <c r="AP29" s="143"/>
      <c r="AQ29" s="213"/>
      <c r="AR29" s="129"/>
      <c r="AS29" s="200"/>
      <c r="AT29" s="143"/>
      <c r="AU29" s="195"/>
      <c r="AV29" s="129"/>
      <c r="AW29" s="200"/>
      <c r="AX29" s="143"/>
      <c r="AY29" s="272">
        <v>6</v>
      </c>
      <c r="AZ29" s="148"/>
      <c r="BA29" s="178"/>
    </row>
    <row r="30" spans="1:58" s="160" customFormat="1" ht="47.25" customHeight="1" thickBot="1" x14ac:dyDescent="0.35">
      <c r="A30" s="596" t="s">
        <v>104</v>
      </c>
      <c r="B30" s="570"/>
      <c r="C30" s="157"/>
      <c r="D30" s="111">
        <f>1*ПГС!D34</f>
        <v>120</v>
      </c>
      <c r="E30" s="111">
        <f>1*ПГС!E34</f>
        <v>3150</v>
      </c>
      <c r="F30" s="111"/>
      <c r="G30" s="111"/>
      <c r="H30" s="111"/>
      <c r="I30" s="111"/>
      <c r="J30" s="111"/>
      <c r="K30" s="539">
        <f>1*ПГС!K34:M34</f>
        <v>0</v>
      </c>
      <c r="L30" s="540"/>
      <c r="M30" s="541"/>
      <c r="N30" s="286">
        <f>1*ПГС!N34</f>
        <v>0</v>
      </c>
      <c r="O30" s="539">
        <f>1*ПГС!O34:Q34</f>
        <v>0</v>
      </c>
      <c r="P30" s="540"/>
      <c r="Q30" s="541"/>
      <c r="R30" s="294">
        <f>1*ПГС!R34</f>
        <v>0</v>
      </c>
      <c r="S30" s="539">
        <f>1*ПГС!S34:U34</f>
        <v>2</v>
      </c>
      <c r="T30" s="540"/>
      <c r="U30" s="541"/>
      <c r="V30" s="111">
        <f>1*ПГС!V34</f>
        <v>10</v>
      </c>
      <c r="W30" s="539">
        <f>1*ПГС!W34:Y34</f>
        <v>3</v>
      </c>
      <c r="X30" s="540"/>
      <c r="Y30" s="541"/>
      <c r="Z30" s="111">
        <f>1*ПГС!Z34</f>
        <v>15</v>
      </c>
      <c r="AA30" s="539">
        <f>1*ПГС!AA34:AC34</f>
        <v>3</v>
      </c>
      <c r="AB30" s="540"/>
      <c r="AC30" s="541"/>
      <c r="AD30" s="111">
        <f>1*ПГС!AD34</f>
        <v>15</v>
      </c>
      <c r="AE30" s="539">
        <f>1*ПГС!AE34:AG34</f>
        <v>4</v>
      </c>
      <c r="AF30" s="540"/>
      <c r="AG30" s="541"/>
      <c r="AH30" s="111">
        <f>1*ПГС!AH34</f>
        <v>20</v>
      </c>
      <c r="AI30" s="539">
        <f>1*ПГС!AI34:AK34</f>
        <v>5</v>
      </c>
      <c r="AJ30" s="540"/>
      <c r="AK30" s="541"/>
      <c r="AL30" s="111">
        <f>1*ПГС!AL34</f>
        <v>25</v>
      </c>
      <c r="AM30" s="539">
        <f>1*ПГС!AM34:AO34</f>
        <v>4</v>
      </c>
      <c r="AN30" s="540"/>
      <c r="AO30" s="541"/>
      <c r="AP30" s="111">
        <f>1*ПГС!AP34</f>
        <v>25</v>
      </c>
      <c r="AQ30" s="539">
        <f>1*ПГС!AQ34:AS34</f>
        <v>0</v>
      </c>
      <c r="AR30" s="540"/>
      <c r="AS30" s="541"/>
      <c r="AT30" s="111">
        <f>1*ПГС!AT34</f>
        <v>10</v>
      </c>
      <c r="AU30" s="539">
        <f>1*ПГС!AU34:AW34</f>
        <v>0</v>
      </c>
      <c r="AV30" s="540"/>
      <c r="AW30" s="541"/>
      <c r="AX30" s="111">
        <f>1*ПГС!AX34</f>
        <v>0</v>
      </c>
      <c r="AY30" s="111"/>
      <c r="AZ30" s="159"/>
      <c r="BA30" s="158"/>
      <c r="BB30" s="624"/>
      <c r="BC30" s="625"/>
      <c r="BD30" s="625"/>
      <c r="BE30" s="625"/>
      <c r="BF30" s="625"/>
    </row>
    <row r="31" spans="1:58" s="194" customFormat="1" ht="45.75" customHeight="1" thickBot="1" x14ac:dyDescent="0.35">
      <c r="A31" s="287"/>
      <c r="B31" s="288" t="s">
        <v>126</v>
      </c>
      <c r="C31" s="111"/>
      <c r="D31" s="159">
        <f>D30+D23</f>
        <v>150</v>
      </c>
      <c r="E31" s="111">
        <f>D31*30</f>
        <v>4500</v>
      </c>
      <c r="F31" s="158"/>
      <c r="G31" s="158"/>
      <c r="H31" s="158"/>
      <c r="I31" s="158"/>
      <c r="J31" s="158"/>
      <c r="K31" s="542">
        <f>SUM(K24:M30)</f>
        <v>0</v>
      </c>
      <c r="L31" s="543"/>
      <c r="M31" s="544"/>
      <c r="N31" s="159">
        <f>SUM(N24:N30)</f>
        <v>0</v>
      </c>
      <c r="O31" s="542">
        <f>SUM(O24:Q30)</f>
        <v>0</v>
      </c>
      <c r="P31" s="543"/>
      <c r="Q31" s="544"/>
      <c r="R31" s="291">
        <f>SUM(R24:R30)</f>
        <v>0</v>
      </c>
      <c r="S31" s="542">
        <f>SUM(S24:U30)</f>
        <v>3</v>
      </c>
      <c r="T31" s="543"/>
      <c r="U31" s="544"/>
      <c r="V31" s="159">
        <f>SUM(V24:V30)</f>
        <v>15</v>
      </c>
      <c r="W31" s="542">
        <f>SUM(W24:Y30)</f>
        <v>5</v>
      </c>
      <c r="X31" s="543"/>
      <c r="Y31" s="544"/>
      <c r="Z31" s="291">
        <f>SUM(Z24:Z30)</f>
        <v>25</v>
      </c>
      <c r="AA31" s="542">
        <f>SUM(AA24:AC30)</f>
        <v>5</v>
      </c>
      <c r="AB31" s="543"/>
      <c r="AC31" s="544"/>
      <c r="AD31" s="159">
        <f>SUM(AD24:AD30)</f>
        <v>25</v>
      </c>
      <c r="AE31" s="542">
        <f>SUM(AE24:AG30)</f>
        <v>5</v>
      </c>
      <c r="AF31" s="543"/>
      <c r="AG31" s="544"/>
      <c r="AH31" s="159">
        <f>SUM(AH24:AH30)</f>
        <v>25</v>
      </c>
      <c r="AI31" s="542">
        <f>SUM(AI24:AK30)</f>
        <v>5</v>
      </c>
      <c r="AJ31" s="543"/>
      <c r="AK31" s="544"/>
      <c r="AL31" s="159">
        <f>SUM(AL24:AL30)</f>
        <v>25</v>
      </c>
      <c r="AM31" s="542">
        <f>SUM(AM24:AO30)</f>
        <v>4</v>
      </c>
      <c r="AN31" s="543"/>
      <c r="AO31" s="544"/>
      <c r="AP31" s="159">
        <f>SUM(AP24:AP30)</f>
        <v>25</v>
      </c>
      <c r="AQ31" s="542">
        <f>SUM(AQ24:AS30)</f>
        <v>0</v>
      </c>
      <c r="AR31" s="543"/>
      <c r="AS31" s="544"/>
      <c r="AT31" s="159">
        <f>SUM(AT24:AT30)</f>
        <v>10</v>
      </c>
      <c r="AU31" s="542">
        <f>SUM(AU24:AW30)</f>
        <v>0</v>
      </c>
      <c r="AV31" s="543"/>
      <c r="AW31" s="544"/>
      <c r="AX31" s="159">
        <f>SUM(AX24:AX30)</f>
        <v>0</v>
      </c>
      <c r="AY31" s="159"/>
      <c r="AZ31" s="159"/>
      <c r="BA31" s="158"/>
      <c r="BB31" s="624"/>
      <c r="BC31" s="625"/>
      <c r="BD31" s="625"/>
      <c r="BE31" s="625"/>
      <c r="BF31" s="625"/>
    </row>
    <row r="32" spans="1:58" s="160" customFormat="1" ht="39.75" customHeight="1" x14ac:dyDescent="0.3">
      <c r="A32" s="116" t="s">
        <v>127</v>
      </c>
      <c r="B32" s="217" t="s">
        <v>198</v>
      </c>
      <c r="C32" s="168"/>
      <c r="D32" s="147">
        <v>15</v>
      </c>
      <c r="E32" s="190">
        <f>D32*30</f>
        <v>450</v>
      </c>
      <c r="F32" s="143"/>
      <c r="G32" s="144"/>
      <c r="H32" s="143"/>
      <c r="I32" s="144"/>
      <c r="J32" s="143"/>
      <c r="K32" s="197"/>
      <c r="L32" s="129"/>
      <c r="M32" s="218"/>
      <c r="N32" s="299"/>
      <c r="O32" s="197"/>
      <c r="P32" s="129"/>
      <c r="Q32" s="218"/>
      <c r="R32" s="300"/>
      <c r="S32" s="197"/>
      <c r="T32" s="129"/>
      <c r="U32" s="218"/>
      <c r="V32" s="147"/>
      <c r="W32" s="197"/>
      <c r="X32" s="129"/>
      <c r="Y32" s="218"/>
      <c r="Z32" s="147"/>
      <c r="AA32" s="197"/>
      <c r="AB32" s="129"/>
      <c r="AC32" s="218"/>
      <c r="AD32" s="143"/>
      <c r="AE32" s="197"/>
      <c r="AF32" s="129"/>
      <c r="AG32" s="218"/>
      <c r="AH32" s="143"/>
      <c r="AI32" s="197"/>
      <c r="AJ32" s="129"/>
      <c r="AK32" s="218"/>
      <c r="AL32" s="143"/>
      <c r="AM32" s="197"/>
      <c r="AN32" s="129"/>
      <c r="AO32" s="218"/>
      <c r="AP32" s="143"/>
      <c r="AQ32" s="197"/>
      <c r="AR32" s="129"/>
      <c r="AS32" s="218"/>
      <c r="AT32" s="143"/>
      <c r="AU32" s="197"/>
      <c r="AV32" s="129"/>
      <c r="AW32" s="218"/>
      <c r="AX32" s="143">
        <v>15</v>
      </c>
      <c r="AY32" s="143"/>
      <c r="AZ32" s="148"/>
      <c r="BA32" s="178"/>
      <c r="BB32" s="626"/>
      <c r="BC32" s="627"/>
      <c r="BD32" s="627"/>
      <c r="BE32" s="627"/>
      <c r="BF32" s="627"/>
    </row>
    <row r="33" spans="1:58" s="160" customFormat="1" ht="90.75" customHeight="1" thickBot="1" x14ac:dyDescent="0.35">
      <c r="A33" s="219" t="s">
        <v>128</v>
      </c>
      <c r="B33" s="220" t="s">
        <v>138</v>
      </c>
      <c r="C33" s="168"/>
      <c r="D33" s="269">
        <v>15</v>
      </c>
      <c r="E33" s="190">
        <f>D33*30</f>
        <v>450</v>
      </c>
      <c r="F33" s="269"/>
      <c r="G33" s="271"/>
      <c r="H33" s="269"/>
      <c r="I33" s="271"/>
      <c r="J33" s="269"/>
      <c r="K33" s="221"/>
      <c r="L33" s="214"/>
      <c r="M33" s="222"/>
      <c r="N33" s="301"/>
      <c r="O33" s="221"/>
      <c r="P33" s="214" t="s">
        <v>1</v>
      </c>
      <c r="Q33" s="222"/>
      <c r="R33" s="302"/>
      <c r="S33" s="221"/>
      <c r="T33" s="214"/>
      <c r="U33" s="222"/>
      <c r="V33" s="276"/>
      <c r="W33" s="221"/>
      <c r="X33" s="214"/>
      <c r="Y33" s="222"/>
      <c r="Z33" s="276"/>
      <c r="AA33" s="221"/>
      <c r="AB33" s="214"/>
      <c r="AC33" s="222"/>
      <c r="AD33" s="269"/>
      <c r="AE33" s="221"/>
      <c r="AF33" s="214"/>
      <c r="AG33" s="222"/>
      <c r="AH33" s="269"/>
      <c r="AI33" s="221"/>
      <c r="AJ33" s="214"/>
      <c r="AK33" s="222"/>
      <c r="AL33" s="269"/>
      <c r="AM33" s="221"/>
      <c r="AN33" s="214"/>
      <c r="AO33" s="222"/>
      <c r="AP33" s="269"/>
      <c r="AQ33" s="221"/>
      <c r="AR33" s="214"/>
      <c r="AS33" s="222"/>
      <c r="AT33" s="269"/>
      <c r="AU33" s="221"/>
      <c r="AV33" s="214"/>
      <c r="AW33" s="222"/>
      <c r="AX33" s="269">
        <v>15</v>
      </c>
      <c r="AY33" s="269"/>
      <c r="AZ33" s="215"/>
      <c r="BA33" s="216"/>
      <c r="BB33" s="626"/>
      <c r="BC33" s="627"/>
      <c r="BD33" s="627"/>
      <c r="BE33" s="627"/>
      <c r="BF33" s="627"/>
    </row>
    <row r="34" spans="1:58" s="3" customFormat="1" ht="42.75" customHeight="1" thickBot="1" x14ac:dyDescent="0.35">
      <c r="A34" s="601" t="s">
        <v>199</v>
      </c>
      <c r="B34" s="602"/>
      <c r="C34" s="223"/>
      <c r="D34" s="224">
        <f t="shared" ref="D34:J34" si="9">D31+D21+D14</f>
        <v>210</v>
      </c>
      <c r="E34" s="225">
        <f t="shared" si="9"/>
        <v>6300</v>
      </c>
      <c r="F34" s="226">
        <f t="shared" si="9"/>
        <v>48</v>
      </c>
      <c r="G34" s="225">
        <f t="shared" si="9"/>
        <v>20</v>
      </c>
      <c r="H34" s="226">
        <f t="shared" si="9"/>
        <v>0</v>
      </c>
      <c r="I34" s="225">
        <f t="shared" si="9"/>
        <v>28</v>
      </c>
      <c r="J34" s="226">
        <f t="shared" si="9"/>
        <v>492</v>
      </c>
      <c r="K34" s="227"/>
      <c r="L34" s="228"/>
      <c r="M34" s="229"/>
      <c r="N34" s="256"/>
      <c r="O34" s="227"/>
      <c r="P34" s="228"/>
      <c r="Q34" s="229" t="s">
        <v>1</v>
      </c>
      <c r="R34" s="256"/>
      <c r="S34" s="227"/>
      <c r="T34" s="228"/>
      <c r="U34" s="229"/>
      <c r="V34" s="256"/>
      <c r="W34" s="227"/>
      <c r="X34" s="228"/>
      <c r="Y34" s="229"/>
      <c r="Z34" s="256"/>
      <c r="AA34" s="227"/>
      <c r="AB34" s="228"/>
      <c r="AC34" s="229"/>
      <c r="AD34" s="256"/>
      <c r="AE34" s="227"/>
      <c r="AF34" s="228"/>
      <c r="AG34" s="229"/>
      <c r="AH34" s="256"/>
      <c r="AI34" s="227"/>
      <c r="AJ34" s="228"/>
      <c r="AK34" s="229"/>
      <c r="AL34" s="256"/>
      <c r="AM34" s="227"/>
      <c r="AN34" s="228"/>
      <c r="AO34" s="229"/>
      <c r="AP34" s="256"/>
      <c r="AQ34" s="227"/>
      <c r="AR34" s="228"/>
      <c r="AS34" s="229"/>
      <c r="AT34" s="256"/>
      <c r="AU34" s="227"/>
      <c r="AV34" s="228"/>
      <c r="AW34" s="229"/>
      <c r="AX34" s="256"/>
      <c r="AY34" s="224"/>
      <c r="AZ34" s="230"/>
      <c r="BA34" s="231"/>
    </row>
    <row r="35" spans="1:58" s="3" customFormat="1" ht="73.5" customHeight="1" thickBot="1" x14ac:dyDescent="0.35">
      <c r="A35" s="603" t="s">
        <v>202</v>
      </c>
      <c r="B35" s="604"/>
      <c r="C35" s="223"/>
      <c r="D35" s="226">
        <f>N35+R35+V35+Z35+AD35+AH35+AL35+AP35+AT35+AX35</f>
        <v>240</v>
      </c>
      <c r="E35" s="224">
        <f t="shared" ref="E35:J35" si="10">E33+E32+E31+E21+E14</f>
        <v>7200</v>
      </c>
      <c r="F35" s="226">
        <f t="shared" si="10"/>
        <v>48</v>
      </c>
      <c r="G35" s="224">
        <f t="shared" si="10"/>
        <v>20</v>
      </c>
      <c r="H35" s="224">
        <f t="shared" si="10"/>
        <v>0</v>
      </c>
      <c r="I35" s="224">
        <f t="shared" si="10"/>
        <v>28</v>
      </c>
      <c r="J35" s="226">
        <f t="shared" si="10"/>
        <v>492</v>
      </c>
      <c r="K35" s="545">
        <f>K31+K21+K14</f>
        <v>5</v>
      </c>
      <c r="L35" s="534"/>
      <c r="M35" s="535"/>
      <c r="N35" s="293">
        <f>N33+N32+N31+N21+N14</f>
        <v>25</v>
      </c>
      <c r="O35" s="545">
        <f>O31+O21+O14</f>
        <v>5</v>
      </c>
      <c r="P35" s="534"/>
      <c r="Q35" s="535"/>
      <c r="R35" s="256">
        <f>R33+R32+R31+R21+R14</f>
        <v>25</v>
      </c>
      <c r="S35" s="545">
        <f>S31+S21+S14</f>
        <v>5</v>
      </c>
      <c r="T35" s="534"/>
      <c r="U35" s="535"/>
      <c r="V35" s="256">
        <f>V33+V32+V31+V21+V14</f>
        <v>25</v>
      </c>
      <c r="W35" s="545">
        <f>W31+W21+W14</f>
        <v>5</v>
      </c>
      <c r="X35" s="534"/>
      <c r="Y35" s="535"/>
      <c r="Z35" s="293">
        <f>Z33+Z32+Z31+Z21+Z14</f>
        <v>25</v>
      </c>
      <c r="AA35" s="545">
        <f>AA31+AA21+AA14</f>
        <v>5</v>
      </c>
      <c r="AB35" s="534"/>
      <c r="AC35" s="535"/>
      <c r="AD35" s="256">
        <f>AD33+AD32+AD31+AD21+AD14</f>
        <v>25</v>
      </c>
      <c r="AE35" s="545">
        <f>AE31+AE21+AE14</f>
        <v>5</v>
      </c>
      <c r="AF35" s="534"/>
      <c r="AG35" s="535"/>
      <c r="AH35" s="256">
        <f>AH33+AH32+AH31+AH21+AH14</f>
        <v>25</v>
      </c>
      <c r="AI35" s="545">
        <f>AI31+AI21+AI14</f>
        <v>5</v>
      </c>
      <c r="AJ35" s="534"/>
      <c r="AK35" s="535"/>
      <c r="AL35" s="256">
        <f>AL33+AL32+AL31+AL21+AL14</f>
        <v>25</v>
      </c>
      <c r="AM35" s="545">
        <f>AM31+AM21+AM14</f>
        <v>4</v>
      </c>
      <c r="AN35" s="534"/>
      <c r="AO35" s="535"/>
      <c r="AP35" s="256">
        <f>AP33+AP32+AP31+AP21+AP14</f>
        <v>25</v>
      </c>
      <c r="AQ35" s="545">
        <f>AQ31+AQ21+AQ14</f>
        <v>0</v>
      </c>
      <c r="AR35" s="534"/>
      <c r="AS35" s="535"/>
      <c r="AT35" s="256">
        <f>AT33+AT32+AT31+AT21+AT14</f>
        <v>10</v>
      </c>
      <c r="AU35" s="545">
        <f>AU31+AU21+AU14</f>
        <v>0</v>
      </c>
      <c r="AV35" s="534"/>
      <c r="AW35" s="535"/>
      <c r="AX35" s="256">
        <f>AX33+AX32+AX31+AX21+AX14</f>
        <v>30</v>
      </c>
      <c r="AY35" s="224"/>
      <c r="AZ35" s="230"/>
      <c r="BA35" s="231"/>
      <c r="BB35" s="454"/>
      <c r="BC35" s="454"/>
      <c r="BD35" s="454"/>
      <c r="BE35" s="454"/>
      <c r="BF35" s="454"/>
    </row>
    <row r="36" spans="1:58" s="3" customFormat="1" ht="19.5" customHeight="1" thickBot="1" x14ac:dyDescent="0.35">
      <c r="A36" s="239" t="s">
        <v>36</v>
      </c>
      <c r="B36" s="240" t="s">
        <v>106</v>
      </c>
      <c r="C36" s="241" t="s">
        <v>36</v>
      </c>
      <c r="D36" s="241"/>
      <c r="E36" s="241"/>
      <c r="F36" s="242"/>
      <c r="G36" s="242"/>
      <c r="H36" s="242"/>
      <c r="I36" s="242"/>
      <c r="J36" s="243"/>
      <c r="K36" s="563"/>
      <c r="L36" s="564"/>
      <c r="M36" s="564"/>
      <c r="N36" s="564"/>
      <c r="O36" s="564"/>
      <c r="P36" s="564"/>
      <c r="Q36" s="564"/>
      <c r="R36" s="564"/>
      <c r="S36" s="564"/>
      <c r="T36" s="564"/>
      <c r="U36" s="564"/>
      <c r="V36" s="564"/>
      <c r="W36" s="564"/>
      <c r="X36" s="564"/>
      <c r="Y36" s="564"/>
      <c r="Z36" s="564"/>
      <c r="AA36" s="564"/>
      <c r="AB36" s="564"/>
      <c r="AC36" s="564"/>
      <c r="AD36" s="564"/>
      <c r="AE36" s="564"/>
      <c r="AF36" s="564"/>
      <c r="AG36" s="564"/>
      <c r="AH36" s="564"/>
      <c r="AI36" s="564"/>
      <c r="AJ36" s="564"/>
      <c r="AK36" s="564"/>
      <c r="AL36" s="564"/>
      <c r="AM36" s="564"/>
      <c r="AN36" s="564"/>
      <c r="AO36" s="564"/>
      <c r="AP36" s="564"/>
      <c r="AQ36" s="564"/>
      <c r="AR36" s="564"/>
      <c r="AS36" s="564"/>
      <c r="AT36" s="564"/>
      <c r="AU36" s="564"/>
      <c r="AV36" s="564"/>
      <c r="AW36" s="564"/>
      <c r="AX36" s="564"/>
      <c r="AY36" s="564"/>
      <c r="AZ36" s="564"/>
      <c r="BA36" s="565"/>
      <c r="BB36" s="454"/>
      <c r="BC36" s="454"/>
      <c r="BD36" s="454"/>
      <c r="BE36" s="454"/>
      <c r="BF36" s="454"/>
    </row>
    <row r="37" spans="1:58" s="118" customFormat="1" ht="49.5" customHeight="1" thickBot="1" x14ac:dyDescent="0.35">
      <c r="A37" s="303"/>
      <c r="B37" s="304" t="s">
        <v>206</v>
      </c>
      <c r="C37" s="166" t="s">
        <v>41</v>
      </c>
      <c r="D37" s="244">
        <v>15</v>
      </c>
      <c r="E37" s="164">
        <f>D37*30</f>
        <v>450</v>
      </c>
      <c r="F37" s="164">
        <f t="shared" ref="F37" si="11">G37+H37+I37</f>
        <v>192</v>
      </c>
      <c r="G37" s="245"/>
      <c r="H37" s="164"/>
      <c r="I37" s="245">
        <v>192</v>
      </c>
      <c r="J37" s="164">
        <f t="shared" ref="J37" si="12">E37-F37</f>
        <v>258</v>
      </c>
      <c r="K37" s="246"/>
      <c r="L37" s="247"/>
      <c r="M37" s="248"/>
      <c r="N37" s="305"/>
      <c r="O37" s="249"/>
      <c r="P37" s="247"/>
      <c r="Q37" s="248"/>
      <c r="R37" s="305"/>
      <c r="S37" s="250"/>
      <c r="T37" s="247"/>
      <c r="U37" s="251">
        <v>4</v>
      </c>
      <c r="V37" s="305">
        <v>5</v>
      </c>
      <c r="W37" s="250"/>
      <c r="X37" s="247"/>
      <c r="Y37" s="251">
        <v>4</v>
      </c>
      <c r="Z37" s="305">
        <v>5</v>
      </c>
      <c r="AA37" s="250"/>
      <c r="AB37" s="247"/>
      <c r="AC37" s="251">
        <v>4</v>
      </c>
      <c r="AD37" s="305">
        <v>5</v>
      </c>
      <c r="AE37" s="249"/>
      <c r="AF37" s="247"/>
      <c r="AG37" s="252"/>
      <c r="AH37" s="305"/>
      <c r="AI37" s="249"/>
      <c r="AJ37" s="247"/>
      <c r="AK37" s="251"/>
      <c r="AL37" s="305"/>
      <c r="AM37" s="250"/>
      <c r="AN37" s="253"/>
      <c r="AO37" s="251"/>
      <c r="AP37" s="306"/>
      <c r="AQ37" s="249"/>
      <c r="AR37" s="247"/>
      <c r="AS37" s="251"/>
      <c r="AT37" s="305"/>
      <c r="AU37" s="250"/>
      <c r="AV37" s="253"/>
      <c r="AW37" s="251"/>
      <c r="AX37" s="306"/>
      <c r="AY37" s="167" t="s">
        <v>172</v>
      </c>
      <c r="AZ37" s="244"/>
      <c r="BA37" s="167"/>
      <c r="BB37" s="454"/>
      <c r="BC37" s="454"/>
      <c r="BD37" s="454"/>
      <c r="BE37" s="454"/>
      <c r="BF37" s="454"/>
    </row>
    <row r="38" spans="1:58" s="119" customFormat="1" ht="19.5" customHeight="1" thickBot="1" x14ac:dyDescent="0.35">
      <c r="A38" s="90"/>
      <c r="AM38" s="91"/>
      <c r="AO38" s="91"/>
      <c r="AU38" s="91"/>
      <c r="AW38" s="91"/>
      <c r="BB38" s="454"/>
      <c r="BC38" s="454"/>
      <c r="BD38" s="454"/>
      <c r="BE38" s="454"/>
      <c r="BF38" s="454"/>
    </row>
    <row r="39" spans="1:58" s="2" customFormat="1" ht="72" customHeight="1" thickBot="1" x14ac:dyDescent="0.35">
      <c r="A39" s="263" t="s">
        <v>135</v>
      </c>
      <c r="B39" s="92" t="s">
        <v>108</v>
      </c>
      <c r="C39" s="92" t="s">
        <v>48</v>
      </c>
      <c r="D39" s="605" t="s">
        <v>200</v>
      </c>
      <c r="E39" s="606"/>
      <c r="F39" s="607" t="s">
        <v>133</v>
      </c>
      <c r="G39" s="607"/>
      <c r="H39" s="606"/>
      <c r="J39" s="92" t="s">
        <v>136</v>
      </c>
      <c r="K39" s="605" t="s">
        <v>109</v>
      </c>
      <c r="L39" s="607"/>
      <c r="M39" s="607"/>
      <c r="N39" s="607"/>
      <c r="O39" s="607"/>
      <c r="P39" s="607"/>
      <c r="Q39" s="607"/>
      <c r="R39" s="607"/>
      <c r="S39" s="607"/>
      <c r="T39" s="607"/>
      <c r="U39" s="607"/>
      <c r="V39" s="607"/>
      <c r="W39" s="607"/>
      <c r="X39" s="607"/>
      <c r="Y39" s="607"/>
      <c r="Z39" s="607"/>
      <c r="AA39" s="607"/>
      <c r="AB39" s="607"/>
      <c r="AC39" s="607"/>
      <c r="AD39" s="607"/>
      <c r="AE39" s="607"/>
      <c r="AF39" s="607"/>
      <c r="AG39" s="607"/>
      <c r="AH39" s="607"/>
      <c r="AI39" s="607"/>
      <c r="AJ39" s="607"/>
      <c r="AK39" s="606"/>
      <c r="AL39" s="598" t="s">
        <v>48</v>
      </c>
      <c r="AM39" s="600"/>
      <c r="AN39" s="598" t="s">
        <v>201</v>
      </c>
      <c r="AO39" s="599"/>
      <c r="AP39" s="600"/>
      <c r="AQ39" s="605" t="s">
        <v>134</v>
      </c>
      <c r="AR39" s="607"/>
      <c r="AS39" s="607"/>
      <c r="AT39" s="607"/>
      <c r="AU39" s="606"/>
      <c r="AV39" s="531"/>
      <c r="AW39" s="531"/>
      <c r="AX39" s="531"/>
      <c r="AY39" s="531"/>
      <c r="AZ39" s="531"/>
      <c r="BA39" s="531"/>
      <c r="BB39" s="454"/>
      <c r="BC39" s="454"/>
      <c r="BD39" s="454"/>
      <c r="BE39" s="454"/>
      <c r="BF39" s="454"/>
    </row>
    <row r="40" spans="1:58" s="118" customFormat="1" ht="81" customHeight="1" thickBot="1" x14ac:dyDescent="0.35">
      <c r="A40" s="259">
        <v>1</v>
      </c>
      <c r="B40" s="439" t="s">
        <v>257</v>
      </c>
      <c r="C40" s="108">
        <v>10</v>
      </c>
      <c r="D40" s="610">
        <v>15</v>
      </c>
      <c r="E40" s="612"/>
      <c r="F40" s="610">
        <v>10</v>
      </c>
      <c r="G40" s="611"/>
      <c r="H40" s="612"/>
      <c r="J40" s="93">
        <v>1</v>
      </c>
      <c r="K40" s="613" t="s">
        <v>258</v>
      </c>
      <c r="L40" s="614"/>
      <c r="M40" s="614"/>
      <c r="N40" s="614"/>
      <c r="O40" s="614"/>
      <c r="P40" s="614"/>
      <c r="Q40" s="614"/>
      <c r="R40" s="614"/>
      <c r="S40" s="614"/>
      <c r="T40" s="614"/>
      <c r="U40" s="614"/>
      <c r="V40" s="614"/>
      <c r="W40" s="614"/>
      <c r="X40" s="614"/>
      <c r="Y40" s="614"/>
      <c r="Z40" s="614"/>
      <c r="AA40" s="614"/>
      <c r="AB40" s="614"/>
      <c r="AC40" s="614"/>
      <c r="AD40" s="614"/>
      <c r="AE40" s="614"/>
      <c r="AF40" s="614"/>
      <c r="AG40" s="614"/>
      <c r="AH40" s="614"/>
      <c r="AI40" s="614"/>
      <c r="AJ40" s="614"/>
      <c r="AK40" s="615"/>
      <c r="AL40" s="621">
        <v>3</v>
      </c>
      <c r="AM40" s="622"/>
      <c r="AN40" s="621"/>
      <c r="AO40" s="628"/>
      <c r="AP40" s="622"/>
      <c r="AQ40" s="621">
        <v>1</v>
      </c>
      <c r="AR40" s="628"/>
      <c r="AS40" s="628"/>
      <c r="AT40" s="628"/>
      <c r="AU40" s="622"/>
      <c r="AV40" s="532"/>
      <c r="AW40" s="532"/>
      <c r="AX40" s="532"/>
      <c r="AY40" s="532"/>
      <c r="AZ40" s="532"/>
      <c r="BA40" s="532"/>
    </row>
    <row r="41" spans="1:58" s="118" customFormat="1" ht="42.75" customHeight="1" thickBot="1" x14ac:dyDescent="0.35">
      <c r="A41" s="258"/>
      <c r="B41" s="307"/>
      <c r="C41" s="258"/>
      <c r="D41" s="532"/>
      <c r="E41" s="532"/>
      <c r="F41" s="532"/>
      <c r="G41" s="532"/>
      <c r="H41" s="532"/>
      <c r="J41" s="93">
        <v>2</v>
      </c>
      <c r="K41" s="616" t="s">
        <v>267</v>
      </c>
      <c r="L41" s="617"/>
      <c r="M41" s="617"/>
      <c r="N41" s="617"/>
      <c r="O41" s="617"/>
      <c r="P41" s="617"/>
      <c r="Q41" s="617"/>
      <c r="R41" s="617"/>
      <c r="S41" s="617"/>
      <c r="T41" s="617"/>
      <c r="U41" s="617"/>
      <c r="V41" s="617"/>
      <c r="W41" s="617"/>
      <c r="X41" s="617"/>
      <c r="Y41" s="617"/>
      <c r="Z41" s="617"/>
      <c r="AA41" s="617"/>
      <c r="AB41" s="617"/>
      <c r="AC41" s="617"/>
      <c r="AD41" s="617"/>
      <c r="AE41" s="617"/>
      <c r="AF41" s="617"/>
      <c r="AG41" s="617"/>
      <c r="AH41" s="617"/>
      <c r="AI41" s="617"/>
      <c r="AJ41" s="617"/>
      <c r="AK41" s="618"/>
      <c r="AL41" s="621">
        <v>10</v>
      </c>
      <c r="AM41" s="622"/>
      <c r="AN41" s="621">
        <v>15</v>
      </c>
      <c r="AO41" s="628"/>
      <c r="AP41" s="622"/>
      <c r="AQ41" s="621">
        <v>13</v>
      </c>
      <c r="AR41" s="628"/>
      <c r="AS41" s="628"/>
      <c r="AT41" s="628"/>
      <c r="AU41" s="622"/>
      <c r="AV41" s="532"/>
      <c r="AW41" s="532"/>
      <c r="AX41" s="532"/>
      <c r="AY41" s="532"/>
      <c r="AZ41" s="532"/>
      <c r="BA41" s="532"/>
    </row>
    <row r="42" spans="1:58" s="119" customFormat="1" ht="19.5" customHeight="1" x14ac:dyDescent="0.3">
      <c r="A42" s="609" t="s">
        <v>95</v>
      </c>
      <c r="B42" s="609"/>
      <c r="C42" s="609"/>
      <c r="D42" s="609"/>
      <c r="E42" s="609"/>
      <c r="F42" s="609"/>
      <c r="J42" s="532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  <c r="W42" s="620"/>
      <c r="X42" s="620"/>
      <c r="Y42" s="620"/>
      <c r="Z42" s="620"/>
      <c r="AA42" s="620"/>
      <c r="AB42" s="620"/>
      <c r="AC42" s="620"/>
      <c r="AD42" s="620"/>
      <c r="AE42" s="620"/>
      <c r="AF42" s="620"/>
      <c r="AG42" s="620"/>
      <c r="AH42" s="620"/>
      <c r="AI42" s="620"/>
      <c r="AJ42" s="620"/>
      <c r="AK42" s="620"/>
      <c r="AL42" s="532"/>
      <c r="AM42" s="532"/>
      <c r="AN42" s="532"/>
      <c r="AO42" s="532"/>
      <c r="AP42" s="532"/>
      <c r="AQ42" s="258"/>
      <c r="AR42" s="258"/>
      <c r="AS42" s="258"/>
      <c r="AT42" s="532"/>
      <c r="AU42" s="532"/>
      <c r="AV42" s="532"/>
      <c r="AW42" s="532"/>
      <c r="AX42" s="532"/>
      <c r="AY42" s="532"/>
      <c r="AZ42" s="532"/>
      <c r="BA42" s="532"/>
    </row>
    <row r="43" spans="1:58" s="119" customFormat="1" ht="19.5" customHeight="1" x14ac:dyDescent="0.3">
      <c r="A43" s="98" t="s">
        <v>139</v>
      </c>
      <c r="B43" s="82"/>
      <c r="C43" s="82"/>
      <c r="D43" s="82"/>
      <c r="E43" s="82"/>
      <c r="F43" s="82"/>
      <c r="J43" s="532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  <c r="W43" s="620"/>
      <c r="X43" s="620"/>
      <c r="Y43" s="620"/>
      <c r="Z43" s="620"/>
      <c r="AA43" s="620"/>
      <c r="AB43" s="620"/>
      <c r="AC43" s="620"/>
      <c r="AD43" s="620"/>
      <c r="AE43" s="620"/>
      <c r="AF43" s="620"/>
      <c r="AG43" s="620"/>
      <c r="AH43" s="620"/>
      <c r="AI43" s="620"/>
      <c r="AJ43" s="620"/>
      <c r="AK43" s="620"/>
      <c r="AL43" s="532"/>
      <c r="AM43" s="532"/>
      <c r="AN43" s="532"/>
      <c r="AO43" s="532"/>
      <c r="AP43" s="532"/>
      <c r="AQ43" s="258"/>
      <c r="AR43" s="258"/>
      <c r="AS43" s="258"/>
      <c r="AT43" s="532"/>
      <c r="AU43" s="532"/>
      <c r="AV43" s="532"/>
      <c r="AW43" s="532"/>
      <c r="AX43" s="532"/>
      <c r="AY43" s="532"/>
      <c r="AZ43" s="532"/>
      <c r="BA43" s="532"/>
    </row>
    <row r="44" spans="1:58" s="119" customFormat="1" ht="19.5" customHeight="1" x14ac:dyDescent="0.3">
      <c r="A44" s="94" t="s">
        <v>140</v>
      </c>
      <c r="B44" s="82"/>
      <c r="C44" s="82"/>
      <c r="D44" s="82"/>
      <c r="E44" s="82"/>
      <c r="F44" s="82"/>
      <c r="J44" s="258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5"/>
      <c r="AK44" s="265"/>
      <c r="AL44" s="258"/>
      <c r="AM44" s="258"/>
      <c r="AN44" s="258"/>
      <c r="AO44" s="258"/>
      <c r="AP44" s="258"/>
      <c r="AQ44" s="265"/>
      <c r="AR44" s="265"/>
      <c r="AS44" s="265"/>
      <c r="AT44" s="258"/>
      <c r="AU44" s="258"/>
      <c r="AV44" s="258"/>
      <c r="AW44" s="258"/>
      <c r="AX44" s="258"/>
      <c r="AY44" s="258"/>
      <c r="AZ44" s="258"/>
      <c r="BA44" s="258"/>
    </row>
    <row r="45" spans="1:58" s="119" customFormat="1" ht="19.5" customHeight="1" x14ac:dyDescent="0.3">
      <c r="A45" s="85" t="s">
        <v>141</v>
      </c>
      <c r="B45" s="82"/>
      <c r="C45" s="82"/>
      <c r="D45" s="82"/>
      <c r="E45" s="82"/>
      <c r="F45" s="82"/>
      <c r="J45" s="258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  <c r="AJ45" s="265"/>
      <c r="AK45" s="265"/>
      <c r="AL45" s="258"/>
      <c r="AM45" s="258"/>
      <c r="AN45" s="258"/>
      <c r="AO45" s="258"/>
      <c r="AP45" s="258"/>
      <c r="AQ45" s="265"/>
      <c r="AR45" s="265"/>
      <c r="AS45" s="265"/>
      <c r="AT45" s="258"/>
      <c r="AU45" s="258"/>
      <c r="AV45" s="258"/>
      <c r="AW45" s="258"/>
      <c r="AX45" s="258"/>
      <c r="AY45" s="258"/>
      <c r="AZ45" s="258"/>
      <c r="BA45" s="258"/>
    </row>
    <row r="46" spans="1:58" ht="15.75" x14ac:dyDescent="0.25">
      <c r="A46" s="236" t="s">
        <v>196</v>
      </c>
    </row>
    <row r="47" spans="1:58" ht="85.5" customHeight="1" x14ac:dyDescent="0.2">
      <c r="A47" s="619" t="s">
        <v>195</v>
      </c>
      <c r="B47" s="619"/>
      <c r="C47" s="619"/>
      <c r="D47" s="619"/>
      <c r="E47" s="619"/>
      <c r="F47" s="619"/>
      <c r="G47" s="619"/>
      <c r="H47" s="619"/>
      <c r="I47" s="61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  <c r="W47" s="619"/>
      <c r="X47" s="619"/>
      <c r="Y47" s="619"/>
      <c r="Z47" s="619"/>
      <c r="AA47" s="619"/>
      <c r="AB47" s="619"/>
      <c r="AC47" s="619"/>
      <c r="AD47" s="619"/>
      <c r="AE47" s="619"/>
      <c r="AF47" s="619"/>
      <c r="AG47" s="619"/>
      <c r="AH47" s="619"/>
      <c r="AI47" s="619"/>
      <c r="AJ47" s="619"/>
      <c r="AK47" s="619"/>
      <c r="AL47" s="619"/>
      <c r="AM47" s="619"/>
      <c r="AN47" s="619"/>
      <c r="AO47" s="619"/>
      <c r="AP47" s="619"/>
      <c r="AQ47" s="619"/>
      <c r="AR47" s="619"/>
      <c r="AS47" s="619"/>
      <c r="AT47" s="619"/>
      <c r="AU47" s="619"/>
      <c r="AV47" s="619"/>
      <c r="AW47" s="619"/>
      <c r="AX47" s="619"/>
      <c r="AY47" s="619"/>
      <c r="AZ47" s="619"/>
      <c r="BA47" s="619"/>
    </row>
    <row r="48" spans="1:58" ht="50.25" customHeight="1" x14ac:dyDescent="0.2">
      <c r="A48" s="619" t="s">
        <v>167</v>
      </c>
      <c r="B48" s="619"/>
      <c r="C48" s="619"/>
      <c r="D48" s="619"/>
      <c r="E48" s="619"/>
      <c r="F48" s="619"/>
      <c r="G48" s="619"/>
      <c r="H48" s="619"/>
      <c r="I48" s="61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  <c r="W48" s="619"/>
      <c r="X48" s="619"/>
      <c r="Y48" s="619"/>
      <c r="Z48" s="619"/>
      <c r="AA48" s="619"/>
      <c r="AB48" s="619"/>
      <c r="AC48" s="619"/>
      <c r="AD48" s="619"/>
      <c r="AE48" s="619"/>
      <c r="AF48" s="619"/>
      <c r="AG48" s="619"/>
      <c r="AH48" s="619"/>
      <c r="AI48" s="619"/>
      <c r="AJ48" s="619"/>
      <c r="AK48" s="619"/>
      <c r="AL48" s="619"/>
      <c r="AM48" s="619"/>
      <c r="AN48" s="619"/>
      <c r="AO48" s="619"/>
      <c r="AP48" s="619"/>
      <c r="AQ48" s="619"/>
      <c r="AR48" s="619"/>
      <c r="AS48" s="619"/>
      <c r="AT48" s="619"/>
      <c r="AU48" s="619"/>
      <c r="AV48" s="619"/>
      <c r="AW48" s="619"/>
      <c r="AX48" s="619"/>
      <c r="AY48" s="619"/>
      <c r="AZ48" s="619"/>
      <c r="BA48" s="619"/>
    </row>
    <row r="49" spans="1:53" ht="35.25" customHeight="1" x14ac:dyDescent="0.2">
      <c r="A49" s="264"/>
      <c r="B49" s="264"/>
      <c r="C49" s="264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  <c r="AP49" s="264"/>
      <c r="AQ49" s="264"/>
      <c r="AR49" s="264"/>
      <c r="AS49" s="264"/>
      <c r="AT49" s="264"/>
      <c r="AU49" s="264"/>
      <c r="AV49" s="264"/>
      <c r="AW49" s="264"/>
      <c r="AX49" s="264"/>
      <c r="AY49" s="264"/>
      <c r="AZ49" s="264"/>
      <c r="BA49" s="264"/>
    </row>
    <row r="50" spans="1:53" ht="20.25" customHeight="1" x14ac:dyDescent="0.2">
      <c r="A50" s="623" t="s">
        <v>277</v>
      </c>
      <c r="B50" s="623"/>
      <c r="C50" s="623"/>
      <c r="D50" s="623" t="s">
        <v>278</v>
      </c>
      <c r="E50" s="623"/>
      <c r="F50" s="623"/>
      <c r="G50" s="623"/>
      <c r="H50" s="623"/>
      <c r="I50" s="623"/>
      <c r="J50" s="623"/>
      <c r="K50" s="623"/>
      <c r="L50" s="623"/>
      <c r="M50" s="623"/>
      <c r="N50" s="623"/>
      <c r="O50" s="623"/>
      <c r="P50" s="623"/>
      <c r="Q50" s="623"/>
      <c r="R50" s="279"/>
      <c r="S50" s="279"/>
      <c r="T50" s="279"/>
      <c r="U50" s="279"/>
      <c r="V50" s="279"/>
      <c r="W50" s="279"/>
      <c r="X50" s="279"/>
      <c r="Y50" s="279"/>
      <c r="Z50" s="279"/>
      <c r="AA50" s="279"/>
      <c r="AB50" s="279"/>
      <c r="AC50" s="279"/>
      <c r="AD50" s="279"/>
      <c r="AE50" s="279"/>
      <c r="AF50" s="279"/>
      <c r="AG50" s="279"/>
      <c r="AH50" s="279"/>
      <c r="AI50" s="279"/>
      <c r="AJ50" s="279"/>
      <c r="AK50" s="279"/>
      <c r="AL50" s="279"/>
      <c r="AM50" s="279"/>
      <c r="AN50" s="279"/>
      <c r="AO50" s="279"/>
      <c r="AP50" s="279"/>
      <c r="AQ50" s="279"/>
      <c r="AR50" s="279"/>
      <c r="AS50" s="279"/>
      <c r="AT50" s="279"/>
      <c r="AU50" s="279"/>
      <c r="AV50" s="279"/>
      <c r="AW50" s="279"/>
      <c r="AX50" s="279"/>
      <c r="AY50" s="279"/>
      <c r="AZ50" s="279"/>
      <c r="BA50" s="279"/>
    </row>
    <row r="51" spans="1:53" s="3" customFormat="1" ht="18.75" customHeight="1" x14ac:dyDescent="0.3">
      <c r="A51" s="623"/>
      <c r="B51" s="623"/>
      <c r="C51" s="623"/>
      <c r="D51" s="623"/>
      <c r="E51" s="623"/>
      <c r="F51" s="623"/>
      <c r="G51" s="623"/>
      <c r="H51" s="623"/>
      <c r="I51" s="623"/>
      <c r="J51" s="623"/>
      <c r="K51" s="623"/>
      <c r="L51" s="623"/>
      <c r="M51" s="623"/>
      <c r="N51" s="623"/>
      <c r="O51" s="623"/>
      <c r="P51" s="623"/>
      <c r="Q51" s="623"/>
      <c r="S51" s="95"/>
      <c r="T51" s="95"/>
      <c r="U51" s="95" t="s">
        <v>279</v>
      </c>
      <c r="V51" s="95"/>
      <c r="W51" s="100"/>
      <c r="X51" s="100"/>
      <c r="Y51" s="95"/>
      <c r="Z51" s="100"/>
      <c r="AA51" s="100"/>
      <c r="AB51" s="100"/>
      <c r="AC51" s="100"/>
      <c r="AD51" s="100"/>
      <c r="AE51" s="101"/>
      <c r="AF51" s="101"/>
      <c r="AG51" s="102"/>
      <c r="AH51" s="102"/>
      <c r="AI51" s="102"/>
      <c r="AJ51" s="102"/>
      <c r="AK51" s="101"/>
      <c r="AL51" s="101"/>
      <c r="AM51" s="101"/>
      <c r="AN51" s="101"/>
      <c r="AO51" s="101"/>
      <c r="AP51" s="101"/>
      <c r="AQ51" s="102"/>
      <c r="AR51" s="102"/>
      <c r="AS51" s="101"/>
      <c r="AT51" s="101"/>
      <c r="AU51" s="101"/>
      <c r="AV51" s="101"/>
      <c r="AW51" s="101"/>
      <c r="AX51" s="101"/>
      <c r="AY51" s="101"/>
      <c r="AZ51" s="101"/>
      <c r="BA51" s="101"/>
    </row>
    <row r="52" spans="1:53" ht="32.25" customHeight="1" x14ac:dyDescent="0.3">
      <c r="H52" s="95"/>
      <c r="P52" s="95"/>
    </row>
    <row r="53" spans="1:53" ht="18.75" customHeight="1" x14ac:dyDescent="0.3">
      <c r="A53" s="608"/>
      <c r="B53" s="608"/>
      <c r="C53" s="608"/>
      <c r="D53" s="608"/>
      <c r="E53" s="608"/>
      <c r="F53" s="608"/>
      <c r="G53" s="608"/>
      <c r="H53" s="95"/>
    </row>
    <row r="54" spans="1:53" ht="19.5" customHeight="1" x14ac:dyDescent="0.3">
      <c r="A54" s="608"/>
      <c r="B54" s="608"/>
      <c r="C54" s="608"/>
      <c r="D54" s="608"/>
      <c r="E54" s="608"/>
      <c r="F54" s="608"/>
      <c r="G54" s="608"/>
      <c r="H54" s="608"/>
      <c r="I54" s="608"/>
      <c r="J54" s="608"/>
      <c r="Q54" s="95"/>
    </row>
  </sheetData>
  <dataConsolidate/>
  <mergeCells count="223">
    <mergeCell ref="D50:Q51"/>
    <mergeCell ref="BB30:BF31"/>
    <mergeCell ref="BB32:BF33"/>
    <mergeCell ref="AY41:BA41"/>
    <mergeCell ref="AN40:AP40"/>
    <mergeCell ref="AN41:AP41"/>
    <mergeCell ref="AN42:AP43"/>
    <mergeCell ref="AT42:AU43"/>
    <mergeCell ref="AV42:AX43"/>
    <mergeCell ref="AY39:BA39"/>
    <mergeCell ref="AY42:BA43"/>
    <mergeCell ref="AQ39:AU39"/>
    <mergeCell ref="AQ40:AU40"/>
    <mergeCell ref="AQ41:AU41"/>
    <mergeCell ref="A54:J54"/>
    <mergeCell ref="K23:M23"/>
    <mergeCell ref="O23:Q23"/>
    <mergeCell ref="S23:U23"/>
    <mergeCell ref="W23:Y23"/>
    <mergeCell ref="AA23:AC23"/>
    <mergeCell ref="AE23:AG23"/>
    <mergeCell ref="A42:F42"/>
    <mergeCell ref="A53:G53"/>
    <mergeCell ref="D41:E41"/>
    <mergeCell ref="F40:H40"/>
    <mergeCell ref="F41:H41"/>
    <mergeCell ref="K40:AK40"/>
    <mergeCell ref="K41:AK41"/>
    <mergeCell ref="A47:BA47"/>
    <mergeCell ref="A48:BA48"/>
    <mergeCell ref="K42:AK43"/>
    <mergeCell ref="J42:J43"/>
    <mergeCell ref="AL42:AM43"/>
    <mergeCell ref="AL40:AM40"/>
    <mergeCell ref="AY40:BA40"/>
    <mergeCell ref="AL41:AM41"/>
    <mergeCell ref="D40:E40"/>
    <mergeCell ref="A50:C51"/>
    <mergeCell ref="A13:B13"/>
    <mergeCell ref="AM16:AO16"/>
    <mergeCell ref="W14:Y14"/>
    <mergeCell ref="AN39:AP39"/>
    <mergeCell ref="AM35:AO35"/>
    <mergeCell ref="A34:B34"/>
    <mergeCell ref="A35:B35"/>
    <mergeCell ref="AM31:AO31"/>
    <mergeCell ref="AI23:AK23"/>
    <mergeCell ref="S35:U35"/>
    <mergeCell ref="W35:Y35"/>
    <mergeCell ref="AA35:AC35"/>
    <mergeCell ref="AE35:AG35"/>
    <mergeCell ref="AI35:AK35"/>
    <mergeCell ref="D39:E39"/>
    <mergeCell ref="F39:H39"/>
    <mergeCell ref="O35:Q35"/>
    <mergeCell ref="K35:M35"/>
    <mergeCell ref="W31:Y31"/>
    <mergeCell ref="AA31:AC31"/>
    <mergeCell ref="AE31:AG31"/>
    <mergeCell ref="AI31:AK31"/>
    <mergeCell ref="K39:AK39"/>
    <mergeCell ref="AL39:AM39"/>
    <mergeCell ref="AM20:AO20"/>
    <mergeCell ref="AM21:AO21"/>
    <mergeCell ref="K14:M14"/>
    <mergeCell ref="O14:Q14"/>
    <mergeCell ref="S14:U14"/>
    <mergeCell ref="AI14:AK14"/>
    <mergeCell ref="AM14:AO14"/>
    <mergeCell ref="AE14:AG14"/>
    <mergeCell ref="B15:BA15"/>
    <mergeCell ref="W21:Y21"/>
    <mergeCell ref="AA14:AC14"/>
    <mergeCell ref="K16:M16"/>
    <mergeCell ref="O16:Q16"/>
    <mergeCell ref="S16:U16"/>
    <mergeCell ref="W16:Y16"/>
    <mergeCell ref="AA16:AC16"/>
    <mergeCell ref="AE16:AG16"/>
    <mergeCell ref="AI16:AK16"/>
    <mergeCell ref="AE21:AG21"/>
    <mergeCell ref="AI21:AK21"/>
    <mergeCell ref="K20:M20"/>
    <mergeCell ref="O20:Q20"/>
    <mergeCell ref="S20:U20"/>
    <mergeCell ref="W20:Y20"/>
    <mergeCell ref="AM23:AO23"/>
    <mergeCell ref="K31:M31"/>
    <mergeCell ref="O31:Q31"/>
    <mergeCell ref="S31:U31"/>
    <mergeCell ref="A16:B16"/>
    <mergeCell ref="A20:B20"/>
    <mergeCell ref="A23:B23"/>
    <mergeCell ref="A30:B30"/>
    <mergeCell ref="B22:BA22"/>
    <mergeCell ref="K30:M30"/>
    <mergeCell ref="O30:Q30"/>
    <mergeCell ref="S30:U30"/>
    <mergeCell ref="W30:Y30"/>
    <mergeCell ref="AA30:AC30"/>
    <mergeCell ref="AE30:AG30"/>
    <mergeCell ref="AI30:AK30"/>
    <mergeCell ref="AM30:AO30"/>
    <mergeCell ref="K21:M21"/>
    <mergeCell ref="O21:Q21"/>
    <mergeCell ref="S21:U21"/>
    <mergeCell ref="AA21:AC21"/>
    <mergeCell ref="AA20:AC20"/>
    <mergeCell ref="AE20:AG20"/>
    <mergeCell ref="AI20:AK20"/>
    <mergeCell ref="C1:C4"/>
    <mergeCell ref="I3:I4"/>
    <mergeCell ref="AA1:AH1"/>
    <mergeCell ref="N3:N4"/>
    <mergeCell ref="P3:P4"/>
    <mergeCell ref="Q3:Q4"/>
    <mergeCell ref="R3:R4"/>
    <mergeCell ref="O3:O4"/>
    <mergeCell ref="S3:S4"/>
    <mergeCell ref="M3:M4"/>
    <mergeCell ref="AH3:AH4"/>
    <mergeCell ref="V3:V4"/>
    <mergeCell ref="AB3:AB4"/>
    <mergeCell ref="K2:N2"/>
    <mergeCell ref="BA3:BA4"/>
    <mergeCell ref="K36:BA36"/>
    <mergeCell ref="B6:BA6"/>
    <mergeCell ref="A7:B7"/>
    <mergeCell ref="J2:J4"/>
    <mergeCell ref="O2:R2"/>
    <mergeCell ref="W3:W4"/>
    <mergeCell ref="X3:X4"/>
    <mergeCell ref="Y3:Y4"/>
    <mergeCell ref="D1:E3"/>
    <mergeCell ref="F1:J1"/>
    <mergeCell ref="F2:F4"/>
    <mergeCell ref="G2:I2"/>
    <mergeCell ref="AL3:AL4"/>
    <mergeCell ref="Z3:Z4"/>
    <mergeCell ref="AG3:AG4"/>
    <mergeCell ref="AE2:AH2"/>
    <mergeCell ref="S2:V2"/>
    <mergeCell ref="G3:G4"/>
    <mergeCell ref="H3:H4"/>
    <mergeCell ref="A1:A4"/>
    <mergeCell ref="AY1:BA2"/>
    <mergeCell ref="AI3:AI4"/>
    <mergeCell ref="B1:B4"/>
    <mergeCell ref="AZ3:AZ4"/>
    <mergeCell ref="AM2:AP2"/>
    <mergeCell ref="AI1:AP1"/>
    <mergeCell ref="K1:R1"/>
    <mergeCell ref="K3:K4"/>
    <mergeCell ref="U3:U4"/>
    <mergeCell ref="L3:L4"/>
    <mergeCell ref="AF3:AF4"/>
    <mergeCell ref="AA3:AA4"/>
    <mergeCell ref="T3:T4"/>
    <mergeCell ref="AC3:AC4"/>
    <mergeCell ref="W2:Z2"/>
    <mergeCell ref="AA2:AD2"/>
    <mergeCell ref="AE3:AE4"/>
    <mergeCell ref="AP3:AP4"/>
    <mergeCell ref="AM3:AM4"/>
    <mergeCell ref="AK3:AK4"/>
    <mergeCell ref="AN3:AN4"/>
    <mergeCell ref="AD3:AD4"/>
    <mergeCell ref="AO3:AO4"/>
    <mergeCell ref="AJ3:AJ4"/>
    <mergeCell ref="AY3:AY4"/>
    <mergeCell ref="AI2:AL2"/>
    <mergeCell ref="S1:Z1"/>
    <mergeCell ref="AM7:AO7"/>
    <mergeCell ref="K13:M13"/>
    <mergeCell ref="O13:Q13"/>
    <mergeCell ref="S13:U13"/>
    <mergeCell ref="W13:Y13"/>
    <mergeCell ref="AA13:AC13"/>
    <mergeCell ref="AE13:AG13"/>
    <mergeCell ref="AI13:AK13"/>
    <mergeCell ref="AM13:AO13"/>
    <mergeCell ref="O7:Q7"/>
    <mergeCell ref="K7:M7"/>
    <mergeCell ref="S7:U7"/>
    <mergeCell ref="W7:Y7"/>
    <mergeCell ref="AA7:AC7"/>
    <mergeCell ref="AE7:AG7"/>
    <mergeCell ref="AI7:AK7"/>
    <mergeCell ref="AQ1:AX1"/>
    <mergeCell ref="AQ2:AT2"/>
    <mergeCell ref="AU2:AX2"/>
    <mergeCell ref="AQ3:AQ4"/>
    <mergeCell ref="AR3:AR4"/>
    <mergeCell ref="AS3:AS4"/>
    <mergeCell ref="AT3:AT4"/>
    <mergeCell ref="AU3:AU4"/>
    <mergeCell ref="AV3:AV4"/>
    <mergeCell ref="AW3:AW4"/>
    <mergeCell ref="AX3:AX4"/>
    <mergeCell ref="BB3:BC12"/>
    <mergeCell ref="AV39:AX39"/>
    <mergeCell ref="AV40:AX40"/>
    <mergeCell ref="AV41:AX41"/>
    <mergeCell ref="AQ21:AS21"/>
    <mergeCell ref="AU21:AW21"/>
    <mergeCell ref="AQ23:AS23"/>
    <mergeCell ref="AU23:AW23"/>
    <mergeCell ref="AQ30:AS30"/>
    <mergeCell ref="AU30:AW30"/>
    <mergeCell ref="AQ31:AS31"/>
    <mergeCell ref="AU31:AW31"/>
    <mergeCell ref="AQ35:AS35"/>
    <mergeCell ref="AU35:AW35"/>
    <mergeCell ref="AQ7:AS7"/>
    <mergeCell ref="AU7:AW7"/>
    <mergeCell ref="AQ13:AS13"/>
    <mergeCell ref="AU13:AW13"/>
    <mergeCell ref="AQ14:AS14"/>
    <mergeCell ref="AU14:AW14"/>
    <mergeCell ref="AQ16:AS16"/>
    <mergeCell ref="AU16:AW16"/>
    <mergeCell ref="AQ20:AS20"/>
    <mergeCell ref="AU20:AW20"/>
  </mergeCells>
  <phoneticPr fontId="0" type="noConversion"/>
  <printOptions horizontalCentered="1" gridLinesSet="0"/>
  <pageMargins left="0" right="0" top="0.59055118110236227" bottom="0" header="0.19685039370078741" footer="0"/>
  <pageSetup paperSize="9" scale="34" fitToWidth="420" fitToHeight="297" orientation="landscape" blackAndWhite="1" r:id="rId1"/>
  <headerFooter alignWithMargins="0">
    <oddFooter>&amp;R&amp;P</oddFooter>
  </headerFooter>
  <rowBreaks count="1" manualBreakCount="1">
    <brk id="29" max="52" man="1"/>
  </rowBreaks>
  <colBreaks count="1" manualBreakCount="1">
    <brk id="53" max="54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6"/>
  <sheetViews>
    <sheetView showGridLines="0" view="pageBreakPreview" zoomScale="80" zoomScaleNormal="50" zoomScaleSheetLayoutView="80" workbookViewId="0">
      <pane xSplit="53" ySplit="6" topLeftCell="BB55" activePane="bottomRight" state="frozen"/>
      <selection pane="topRight" activeCell="AT1" sqref="AT1"/>
      <selection pane="bottomLeft" activeCell="A7" sqref="A7"/>
      <selection pane="bottomRight" activeCell="L13" sqref="L13:L20"/>
    </sheetView>
  </sheetViews>
  <sheetFormatPr defaultRowHeight="12.75" x14ac:dyDescent="0.2"/>
  <cols>
    <col min="1" max="1" width="14.7109375" style="82" customWidth="1"/>
    <col min="2" max="2" width="79.85546875" style="82" customWidth="1"/>
    <col min="3" max="3" width="14.7109375" style="82" customWidth="1"/>
    <col min="4" max="4" width="6.7109375" style="82" customWidth="1"/>
    <col min="5" max="5" width="9.5703125" style="82" customWidth="1"/>
    <col min="6" max="10" width="6.7109375" style="82" customWidth="1"/>
    <col min="11" max="11" width="8.42578125" style="82" customWidth="1"/>
    <col min="12" max="12" width="6.140625" style="82" customWidth="1"/>
    <col min="13" max="13" width="9.85546875" style="82" customWidth="1"/>
    <col min="14" max="14" width="4.7109375" style="82" customWidth="1"/>
    <col min="15" max="15" width="7.85546875" style="82" customWidth="1"/>
    <col min="16" max="16" width="6.5703125" style="82" customWidth="1"/>
    <col min="17" max="17" width="8.28515625" style="82" customWidth="1"/>
    <col min="18" max="18" width="4.7109375" style="82" customWidth="1"/>
    <col min="19" max="19" width="6.5703125" style="82" customWidth="1"/>
    <col min="20" max="21" width="6.28515625" style="82" customWidth="1"/>
    <col min="22" max="22" width="4.7109375" style="82" customWidth="1"/>
    <col min="23" max="23" width="6.5703125" style="82" customWidth="1"/>
    <col min="24" max="24" width="6.7109375" style="82" customWidth="1"/>
    <col min="25" max="25" width="6.140625" style="82" customWidth="1"/>
    <col min="26" max="26" width="4.7109375" style="82" customWidth="1"/>
    <col min="27" max="29" width="6.140625" style="82" customWidth="1"/>
    <col min="30" max="30" width="4.7109375" style="82" customWidth="1"/>
    <col min="31" max="32" width="6" style="82" customWidth="1"/>
    <col min="33" max="33" width="6.5703125" style="82" customWidth="1"/>
    <col min="34" max="34" width="4.7109375" style="82" customWidth="1"/>
    <col min="35" max="35" width="6.140625" style="82" customWidth="1"/>
    <col min="36" max="37" width="6.5703125" style="82" customWidth="1"/>
    <col min="38" max="38" width="4.7109375" style="82" customWidth="1"/>
    <col min="39" max="39" width="6.5703125" style="82" customWidth="1"/>
    <col min="40" max="40" width="6.7109375" style="82" customWidth="1"/>
    <col min="41" max="41" width="6.28515625" style="82" customWidth="1"/>
    <col min="42" max="42" width="4.7109375" style="82" customWidth="1"/>
    <col min="43" max="43" width="6.28515625" style="82" customWidth="1"/>
    <col min="44" max="44" width="4.7109375" style="82" customWidth="1"/>
    <col min="45" max="45" width="6.5703125" style="82" customWidth="1"/>
    <col min="46" max="50" width="4.7109375" style="82" customWidth="1"/>
    <col min="51" max="51" width="8.5703125" style="82" customWidth="1"/>
    <col min="52" max="52" width="5.7109375" style="82" customWidth="1"/>
    <col min="53" max="53" width="7.85546875" style="82" customWidth="1"/>
    <col min="54" max="16384" width="9.140625" style="82"/>
  </cols>
  <sheetData>
    <row r="1" spans="1:53" ht="22.5" x14ac:dyDescent="0.3">
      <c r="C1" s="86"/>
    </row>
    <row r="2" spans="1:53" ht="23.25" customHeight="1" x14ac:dyDescent="0.2">
      <c r="C2" s="733" t="s">
        <v>280</v>
      </c>
      <c r="D2" s="733"/>
      <c r="E2" s="733"/>
      <c r="F2" s="733"/>
      <c r="G2" s="733"/>
      <c r="H2" s="733"/>
      <c r="I2" s="733"/>
      <c r="J2" s="733"/>
      <c r="K2" s="733"/>
      <c r="L2" s="733"/>
      <c r="M2" s="733"/>
      <c r="N2" s="733"/>
      <c r="O2" s="733"/>
      <c r="P2" s="733"/>
      <c r="Q2" s="733"/>
      <c r="R2" s="733"/>
      <c r="S2" s="733"/>
      <c r="T2" s="733"/>
      <c r="U2" s="733"/>
      <c r="V2" s="733"/>
      <c r="W2" s="733"/>
      <c r="X2" s="733"/>
      <c r="Y2" s="733"/>
      <c r="Z2" s="733"/>
      <c r="AA2" s="733"/>
      <c r="AB2" s="733"/>
      <c r="AC2" s="733"/>
      <c r="AD2" s="733"/>
      <c r="AE2" s="733"/>
      <c r="AF2" s="733"/>
      <c r="AG2" s="733"/>
      <c r="AH2" s="733"/>
      <c r="AI2" s="733"/>
      <c r="AJ2" s="733"/>
      <c r="AK2" s="733"/>
      <c r="AL2" s="733"/>
      <c r="AM2" s="733"/>
      <c r="AN2" s="733"/>
      <c r="AO2" s="733"/>
      <c r="AP2" s="733"/>
      <c r="AQ2" s="733"/>
      <c r="AR2" s="733"/>
      <c r="AS2" s="733"/>
      <c r="AT2" s="733"/>
      <c r="AU2" s="733"/>
      <c r="AV2" s="733"/>
      <c r="AW2" s="733"/>
      <c r="AX2" s="733"/>
      <c r="AY2" s="733"/>
      <c r="AZ2" s="733"/>
      <c r="BA2" s="733"/>
    </row>
    <row r="3" spans="1:53" ht="24.75" customHeight="1" x14ac:dyDescent="0.3">
      <c r="B3" s="88"/>
      <c r="C3" s="733"/>
      <c r="D3" s="733"/>
      <c r="E3" s="733"/>
      <c r="F3" s="733"/>
      <c r="G3" s="733"/>
      <c r="H3" s="733"/>
      <c r="I3" s="733"/>
      <c r="J3" s="733"/>
      <c r="K3" s="733"/>
      <c r="L3" s="733"/>
      <c r="M3" s="733"/>
      <c r="N3" s="733"/>
      <c r="O3" s="733"/>
      <c r="P3" s="733"/>
      <c r="Q3" s="733"/>
      <c r="R3" s="733"/>
      <c r="S3" s="733"/>
      <c r="T3" s="733"/>
      <c r="U3" s="733"/>
      <c r="V3" s="733"/>
      <c r="W3" s="733"/>
      <c r="X3" s="733"/>
      <c r="Y3" s="733"/>
      <c r="Z3" s="733"/>
      <c r="AA3" s="733"/>
      <c r="AB3" s="733"/>
      <c r="AC3" s="733"/>
      <c r="AD3" s="733"/>
      <c r="AE3" s="733"/>
      <c r="AF3" s="733"/>
      <c r="AG3" s="733"/>
      <c r="AH3" s="733"/>
      <c r="AI3" s="733"/>
      <c r="AJ3" s="733"/>
      <c r="AK3" s="733"/>
      <c r="AL3" s="733"/>
      <c r="AM3" s="733"/>
      <c r="AN3" s="733"/>
      <c r="AO3" s="733"/>
      <c r="AP3" s="733"/>
      <c r="AQ3" s="733"/>
      <c r="AR3" s="733"/>
      <c r="AS3" s="733"/>
      <c r="AT3" s="733"/>
      <c r="AU3" s="733"/>
      <c r="AV3" s="733"/>
      <c r="AW3" s="733"/>
      <c r="AX3" s="733"/>
      <c r="AY3" s="733"/>
      <c r="AZ3" s="733"/>
      <c r="BA3" s="733"/>
    </row>
    <row r="4" spans="1:53" ht="24.75" customHeight="1" thickBot="1" x14ac:dyDescent="0.25">
      <c r="U4" s="27"/>
      <c r="V4" s="87"/>
    </row>
    <row r="5" spans="1:53" s="85" customFormat="1" ht="55.5" customHeight="1" thickBot="1" x14ac:dyDescent="0.3">
      <c r="A5" s="587" t="s">
        <v>93</v>
      </c>
      <c r="B5" s="594" t="s">
        <v>107</v>
      </c>
      <c r="C5" s="558" t="s">
        <v>46</v>
      </c>
      <c r="D5" s="574" t="s">
        <v>112</v>
      </c>
      <c r="E5" s="575"/>
      <c r="F5" s="580" t="s">
        <v>82</v>
      </c>
      <c r="G5" s="581"/>
      <c r="H5" s="581"/>
      <c r="I5" s="581"/>
      <c r="J5" s="582"/>
      <c r="K5" s="560" t="s">
        <v>87</v>
      </c>
      <c r="L5" s="561"/>
      <c r="M5" s="561"/>
      <c r="N5" s="561"/>
      <c r="O5" s="561"/>
      <c r="P5" s="561"/>
      <c r="Q5" s="561"/>
      <c r="R5" s="562"/>
      <c r="S5" s="560" t="s">
        <v>88</v>
      </c>
      <c r="T5" s="561"/>
      <c r="U5" s="561"/>
      <c r="V5" s="561"/>
      <c r="W5" s="561"/>
      <c r="X5" s="561"/>
      <c r="Y5" s="561"/>
      <c r="Z5" s="562"/>
      <c r="AA5" s="560" t="s">
        <v>89</v>
      </c>
      <c r="AB5" s="561"/>
      <c r="AC5" s="561"/>
      <c r="AD5" s="561"/>
      <c r="AE5" s="561"/>
      <c r="AF5" s="561"/>
      <c r="AG5" s="561"/>
      <c r="AH5" s="562"/>
      <c r="AI5" s="560" t="s">
        <v>90</v>
      </c>
      <c r="AJ5" s="561"/>
      <c r="AK5" s="561"/>
      <c r="AL5" s="561"/>
      <c r="AM5" s="561"/>
      <c r="AN5" s="561"/>
      <c r="AO5" s="561"/>
      <c r="AP5" s="562"/>
      <c r="AQ5" s="546" t="s">
        <v>215</v>
      </c>
      <c r="AR5" s="547"/>
      <c r="AS5" s="547"/>
      <c r="AT5" s="547"/>
      <c r="AU5" s="547"/>
      <c r="AV5" s="547"/>
      <c r="AW5" s="547"/>
      <c r="AX5" s="548"/>
      <c r="AY5" s="546" t="s">
        <v>99</v>
      </c>
      <c r="AZ5" s="547"/>
      <c r="BA5" s="590"/>
    </row>
    <row r="6" spans="1:53" s="85" customFormat="1" ht="52.5" customHeight="1" thickBot="1" x14ac:dyDescent="0.3">
      <c r="A6" s="588"/>
      <c r="B6" s="595"/>
      <c r="C6" s="559"/>
      <c r="D6" s="576"/>
      <c r="E6" s="577"/>
      <c r="F6" s="583" t="s">
        <v>92</v>
      </c>
      <c r="G6" s="585" t="s">
        <v>83</v>
      </c>
      <c r="H6" s="586"/>
      <c r="I6" s="586"/>
      <c r="J6" s="571" t="s">
        <v>85</v>
      </c>
      <c r="K6" s="549" t="s">
        <v>227</v>
      </c>
      <c r="L6" s="550"/>
      <c r="M6" s="550"/>
      <c r="N6" s="551"/>
      <c r="O6" s="549" t="s">
        <v>228</v>
      </c>
      <c r="P6" s="550"/>
      <c r="Q6" s="550"/>
      <c r="R6" s="551"/>
      <c r="S6" s="549" t="s">
        <v>229</v>
      </c>
      <c r="T6" s="550"/>
      <c r="U6" s="550"/>
      <c r="V6" s="551"/>
      <c r="W6" s="549" t="s">
        <v>230</v>
      </c>
      <c r="X6" s="550"/>
      <c r="Y6" s="550"/>
      <c r="Z6" s="551"/>
      <c r="AA6" s="549" t="s">
        <v>231</v>
      </c>
      <c r="AB6" s="550"/>
      <c r="AC6" s="550"/>
      <c r="AD6" s="551"/>
      <c r="AE6" s="549" t="s">
        <v>232</v>
      </c>
      <c r="AF6" s="550"/>
      <c r="AG6" s="550"/>
      <c r="AH6" s="551"/>
      <c r="AI6" s="549" t="s">
        <v>233</v>
      </c>
      <c r="AJ6" s="550"/>
      <c r="AK6" s="550"/>
      <c r="AL6" s="551"/>
      <c r="AM6" s="549" t="s">
        <v>234</v>
      </c>
      <c r="AN6" s="550"/>
      <c r="AO6" s="550"/>
      <c r="AP6" s="551"/>
      <c r="AQ6" s="549" t="s">
        <v>235</v>
      </c>
      <c r="AR6" s="550"/>
      <c r="AS6" s="550"/>
      <c r="AT6" s="551"/>
      <c r="AU6" s="549" t="s">
        <v>236</v>
      </c>
      <c r="AV6" s="550"/>
      <c r="AW6" s="550"/>
      <c r="AX6" s="551"/>
      <c r="AY6" s="591"/>
      <c r="AZ6" s="592"/>
      <c r="BA6" s="593"/>
    </row>
    <row r="7" spans="1:53" s="85" customFormat="1" ht="32.25" customHeight="1" thickBot="1" x14ac:dyDescent="0.3">
      <c r="A7" s="588"/>
      <c r="B7" s="595"/>
      <c r="C7" s="559"/>
      <c r="D7" s="578"/>
      <c r="E7" s="579"/>
      <c r="F7" s="583"/>
      <c r="G7" s="552" t="s">
        <v>84</v>
      </c>
      <c r="H7" s="554" t="s">
        <v>91</v>
      </c>
      <c r="I7" s="552" t="s">
        <v>86</v>
      </c>
      <c r="J7" s="572"/>
      <c r="K7" s="552" t="s">
        <v>96</v>
      </c>
      <c r="L7" s="554" t="s">
        <v>97</v>
      </c>
      <c r="M7" s="552" t="s">
        <v>98</v>
      </c>
      <c r="N7" s="556" t="s">
        <v>197</v>
      </c>
      <c r="O7" s="552" t="s">
        <v>96</v>
      </c>
      <c r="P7" s="554" t="s">
        <v>97</v>
      </c>
      <c r="Q7" s="552" t="s">
        <v>98</v>
      </c>
      <c r="R7" s="556" t="s">
        <v>197</v>
      </c>
      <c r="S7" s="552" t="s">
        <v>96</v>
      </c>
      <c r="T7" s="554" t="s">
        <v>97</v>
      </c>
      <c r="U7" s="552" t="s">
        <v>98</v>
      </c>
      <c r="V7" s="556" t="s">
        <v>197</v>
      </c>
      <c r="W7" s="552" t="s">
        <v>96</v>
      </c>
      <c r="X7" s="554" t="s">
        <v>97</v>
      </c>
      <c r="Y7" s="552" t="s">
        <v>98</v>
      </c>
      <c r="Z7" s="556" t="s">
        <v>197</v>
      </c>
      <c r="AA7" s="552" t="s">
        <v>96</v>
      </c>
      <c r="AB7" s="554" t="s">
        <v>97</v>
      </c>
      <c r="AC7" s="552" t="s">
        <v>98</v>
      </c>
      <c r="AD7" s="556" t="s">
        <v>197</v>
      </c>
      <c r="AE7" s="552" t="s">
        <v>96</v>
      </c>
      <c r="AF7" s="554" t="s">
        <v>97</v>
      </c>
      <c r="AG7" s="552" t="s">
        <v>98</v>
      </c>
      <c r="AH7" s="556" t="s">
        <v>197</v>
      </c>
      <c r="AI7" s="552" t="s">
        <v>96</v>
      </c>
      <c r="AJ7" s="554" t="s">
        <v>97</v>
      </c>
      <c r="AK7" s="552" t="s">
        <v>98</v>
      </c>
      <c r="AL7" s="556" t="s">
        <v>197</v>
      </c>
      <c r="AM7" s="552" t="s">
        <v>96</v>
      </c>
      <c r="AN7" s="554" t="s">
        <v>97</v>
      </c>
      <c r="AO7" s="552" t="s">
        <v>98</v>
      </c>
      <c r="AP7" s="556" t="s">
        <v>197</v>
      </c>
      <c r="AQ7" s="552" t="s">
        <v>96</v>
      </c>
      <c r="AR7" s="554" t="s">
        <v>97</v>
      </c>
      <c r="AS7" s="552" t="s">
        <v>98</v>
      </c>
      <c r="AT7" s="556" t="s">
        <v>197</v>
      </c>
      <c r="AU7" s="552" t="s">
        <v>96</v>
      </c>
      <c r="AV7" s="554" t="s">
        <v>97</v>
      </c>
      <c r="AW7" s="552" t="s">
        <v>98</v>
      </c>
      <c r="AX7" s="556" t="s">
        <v>197</v>
      </c>
      <c r="AY7" s="559" t="s">
        <v>100</v>
      </c>
      <c r="AZ7" s="558" t="s">
        <v>101</v>
      </c>
      <c r="BA7" s="559" t="s">
        <v>102</v>
      </c>
    </row>
    <row r="8" spans="1:53" s="85" customFormat="1" ht="136.5" customHeight="1" thickBot="1" x14ac:dyDescent="0.3">
      <c r="A8" s="589"/>
      <c r="B8" s="708"/>
      <c r="C8" s="559"/>
      <c r="D8" s="257" t="s">
        <v>203</v>
      </c>
      <c r="E8" s="257" t="s">
        <v>94</v>
      </c>
      <c r="F8" s="584"/>
      <c r="G8" s="553"/>
      <c r="H8" s="555"/>
      <c r="I8" s="553"/>
      <c r="J8" s="573"/>
      <c r="K8" s="553"/>
      <c r="L8" s="555"/>
      <c r="M8" s="553"/>
      <c r="N8" s="557"/>
      <c r="O8" s="553"/>
      <c r="P8" s="555"/>
      <c r="Q8" s="553"/>
      <c r="R8" s="557"/>
      <c r="S8" s="553"/>
      <c r="T8" s="555"/>
      <c r="U8" s="553"/>
      <c r="V8" s="557"/>
      <c r="W8" s="553"/>
      <c r="X8" s="555"/>
      <c r="Y8" s="553"/>
      <c r="Z8" s="557"/>
      <c r="AA8" s="553"/>
      <c r="AB8" s="555"/>
      <c r="AC8" s="553"/>
      <c r="AD8" s="557"/>
      <c r="AE8" s="553"/>
      <c r="AF8" s="555"/>
      <c r="AG8" s="553"/>
      <c r="AH8" s="557"/>
      <c r="AI8" s="553"/>
      <c r="AJ8" s="555"/>
      <c r="AK8" s="553"/>
      <c r="AL8" s="557"/>
      <c r="AM8" s="553"/>
      <c r="AN8" s="555"/>
      <c r="AO8" s="553"/>
      <c r="AP8" s="557"/>
      <c r="AQ8" s="553"/>
      <c r="AR8" s="555"/>
      <c r="AS8" s="553"/>
      <c r="AT8" s="557"/>
      <c r="AU8" s="553"/>
      <c r="AV8" s="555"/>
      <c r="AW8" s="553"/>
      <c r="AX8" s="557"/>
      <c r="AY8" s="559"/>
      <c r="AZ8" s="719"/>
      <c r="BA8" s="559"/>
    </row>
    <row r="9" spans="1:53" s="83" customFormat="1" ht="23.25" customHeight="1" thickBot="1" x14ac:dyDescent="0.35">
      <c r="A9" s="163" t="s">
        <v>114</v>
      </c>
      <c r="B9" s="716" t="s">
        <v>103</v>
      </c>
      <c r="C9" s="717"/>
      <c r="D9" s="717"/>
      <c r="E9" s="717"/>
      <c r="F9" s="717"/>
      <c r="G9" s="717"/>
      <c r="H9" s="717"/>
      <c r="I9" s="717"/>
      <c r="J9" s="717"/>
      <c r="K9" s="717"/>
      <c r="L9" s="717"/>
      <c r="M9" s="717"/>
      <c r="N9" s="717"/>
      <c r="O9" s="717"/>
      <c r="P9" s="717"/>
      <c r="Q9" s="717"/>
      <c r="R9" s="717"/>
      <c r="S9" s="717"/>
      <c r="T9" s="717"/>
      <c r="U9" s="717"/>
      <c r="V9" s="717"/>
      <c r="W9" s="717"/>
      <c r="X9" s="717"/>
      <c r="Y9" s="717"/>
      <c r="Z9" s="717"/>
      <c r="AA9" s="717"/>
      <c r="AB9" s="717"/>
      <c r="AC9" s="717"/>
      <c r="AD9" s="717"/>
      <c r="AE9" s="717"/>
      <c r="AF9" s="717"/>
      <c r="AG9" s="717"/>
      <c r="AH9" s="717"/>
      <c r="AI9" s="717"/>
      <c r="AJ9" s="717"/>
      <c r="AK9" s="717"/>
      <c r="AL9" s="717"/>
      <c r="AM9" s="717"/>
      <c r="AN9" s="717"/>
      <c r="AO9" s="717"/>
      <c r="AP9" s="717"/>
      <c r="AQ9" s="717"/>
      <c r="AR9" s="717"/>
      <c r="AS9" s="717"/>
      <c r="AT9" s="717"/>
      <c r="AU9" s="717"/>
      <c r="AV9" s="717"/>
      <c r="AW9" s="717"/>
      <c r="AX9" s="717"/>
      <c r="AY9" s="717"/>
      <c r="AZ9" s="717"/>
      <c r="BA9" s="718"/>
    </row>
    <row r="10" spans="1:53" s="119" customFormat="1" ht="45.75" customHeight="1" thickBot="1" x14ac:dyDescent="0.35">
      <c r="A10" s="596" t="s">
        <v>110</v>
      </c>
      <c r="B10" s="570"/>
      <c r="C10" s="166"/>
      <c r="D10" s="167">
        <f>D11</f>
        <v>2</v>
      </c>
      <c r="E10" s="164">
        <f>E11</f>
        <v>60</v>
      </c>
      <c r="F10" s="164"/>
      <c r="G10" s="245"/>
      <c r="H10" s="164"/>
      <c r="I10" s="245"/>
      <c r="J10" s="164"/>
      <c r="K10" s="695">
        <f>K11</f>
        <v>0.5</v>
      </c>
      <c r="L10" s="684"/>
      <c r="M10" s="685"/>
      <c r="N10" s="306">
        <f>N11</f>
        <v>2</v>
      </c>
      <c r="O10" s="695">
        <f>O11</f>
        <v>0</v>
      </c>
      <c r="P10" s="684"/>
      <c r="Q10" s="685"/>
      <c r="R10" s="306">
        <f>R11</f>
        <v>0</v>
      </c>
      <c r="S10" s="695">
        <f>S11</f>
        <v>0</v>
      </c>
      <c r="T10" s="684"/>
      <c r="U10" s="685"/>
      <c r="V10" s="306">
        <f>V11</f>
        <v>0</v>
      </c>
      <c r="W10" s="695">
        <f>W11</f>
        <v>0</v>
      </c>
      <c r="X10" s="684"/>
      <c r="Y10" s="685"/>
      <c r="Z10" s="306">
        <f>Z11</f>
        <v>0</v>
      </c>
      <c r="AA10" s="695">
        <f>AA11</f>
        <v>0</v>
      </c>
      <c r="AB10" s="684"/>
      <c r="AC10" s="685"/>
      <c r="AD10" s="306">
        <f>AD11</f>
        <v>0</v>
      </c>
      <c r="AE10" s="695">
        <f>AE11</f>
        <v>0</v>
      </c>
      <c r="AF10" s="684"/>
      <c r="AG10" s="685"/>
      <c r="AH10" s="306">
        <f>AH11</f>
        <v>0</v>
      </c>
      <c r="AI10" s="695">
        <f>AI11</f>
        <v>0</v>
      </c>
      <c r="AJ10" s="684"/>
      <c r="AK10" s="685"/>
      <c r="AL10" s="306">
        <f>AL11</f>
        <v>0</v>
      </c>
      <c r="AM10" s="695">
        <f>AM11</f>
        <v>0</v>
      </c>
      <c r="AN10" s="684"/>
      <c r="AO10" s="685"/>
      <c r="AP10" s="306">
        <f>AP11</f>
        <v>0</v>
      </c>
      <c r="AQ10" s="695">
        <f>AQ11</f>
        <v>0</v>
      </c>
      <c r="AR10" s="684"/>
      <c r="AS10" s="685"/>
      <c r="AT10" s="306">
        <f>AT11</f>
        <v>0</v>
      </c>
      <c r="AU10" s="695">
        <f>AU11</f>
        <v>0</v>
      </c>
      <c r="AV10" s="684"/>
      <c r="AW10" s="685"/>
      <c r="AX10" s="306">
        <f>AX11</f>
        <v>0</v>
      </c>
      <c r="AY10" s="164"/>
      <c r="AZ10" s="165"/>
      <c r="BA10" s="166"/>
    </row>
    <row r="11" spans="1:53" s="118" customFormat="1" ht="30" customHeight="1" thickBot="1" x14ac:dyDescent="0.35">
      <c r="A11" s="311"/>
      <c r="B11" s="400" t="s">
        <v>171</v>
      </c>
      <c r="C11" s="397"/>
      <c r="D11" s="401">
        <f>D12</f>
        <v>2</v>
      </c>
      <c r="E11" s="401">
        <f>D11*30</f>
        <v>60</v>
      </c>
      <c r="F11" s="401"/>
      <c r="G11" s="401"/>
      <c r="H11" s="401"/>
      <c r="I11" s="401"/>
      <c r="J11" s="401"/>
      <c r="K11" s="709">
        <f>SUM(K13:M20)</f>
        <v>0.5</v>
      </c>
      <c r="L11" s="710"/>
      <c r="M11" s="711"/>
      <c r="N11" s="402">
        <f>SUM(N12)</f>
        <v>2</v>
      </c>
      <c r="O11" s="709">
        <f>SUM(O13:Q20)</f>
        <v>0</v>
      </c>
      <c r="P11" s="710"/>
      <c r="Q11" s="711"/>
      <c r="R11" s="402">
        <f>SUM(R12)</f>
        <v>0</v>
      </c>
      <c r="S11" s="699">
        <f>SUM(S15:U20)</f>
        <v>0</v>
      </c>
      <c r="T11" s="700"/>
      <c r="U11" s="701"/>
      <c r="V11" s="394">
        <f>SUM(V15:V20)</f>
        <v>0</v>
      </c>
      <c r="W11" s="699">
        <f>SUM(W17:Y17)</f>
        <v>0</v>
      </c>
      <c r="X11" s="700"/>
      <c r="Y11" s="701"/>
      <c r="Z11" s="394">
        <f>SUM(Z17:Z17)</f>
        <v>0</v>
      </c>
      <c r="AA11" s="699">
        <f>SUM(AA17:AC17)</f>
        <v>0</v>
      </c>
      <c r="AB11" s="700"/>
      <c r="AC11" s="701"/>
      <c r="AD11" s="394">
        <f>SUM(AD17:AD17)</f>
        <v>0</v>
      </c>
      <c r="AE11" s="696">
        <f>SUM(AE17:AG17)</f>
        <v>0</v>
      </c>
      <c r="AF11" s="697"/>
      <c r="AG11" s="698"/>
      <c r="AH11" s="394">
        <f>SUM(AH17:AH17)</f>
        <v>0</v>
      </c>
      <c r="AI11" s="696">
        <f>SUM(AI17:AK17)</f>
        <v>0</v>
      </c>
      <c r="AJ11" s="697"/>
      <c r="AK11" s="698"/>
      <c r="AL11" s="394">
        <f>SUM(AL17:AL17)</f>
        <v>0</v>
      </c>
      <c r="AM11" s="699">
        <f>SUM(AM17:AO17)</f>
        <v>0</v>
      </c>
      <c r="AN11" s="700"/>
      <c r="AO11" s="701"/>
      <c r="AP11" s="395">
        <f>SUM(AP17:AP17)</f>
        <v>0</v>
      </c>
      <c r="AQ11" s="696">
        <f>SUM(AQ17:AS17)</f>
        <v>0</v>
      </c>
      <c r="AR11" s="697"/>
      <c r="AS11" s="698"/>
      <c r="AT11" s="394">
        <f>SUM(AT17:AT17)</f>
        <v>0</v>
      </c>
      <c r="AU11" s="699">
        <f>SUM(AU17:AW17)</f>
        <v>0</v>
      </c>
      <c r="AV11" s="700"/>
      <c r="AW11" s="701"/>
      <c r="AX11" s="395">
        <f>SUM(AX17:AX17)</f>
        <v>0</v>
      </c>
      <c r="AY11" s="394"/>
      <c r="AZ11" s="396"/>
      <c r="BA11" s="397"/>
    </row>
    <row r="12" spans="1:53" s="118" customFormat="1" ht="30" customHeight="1" x14ac:dyDescent="0.3">
      <c r="A12" s="456" t="s">
        <v>129</v>
      </c>
      <c r="B12" s="455" t="s">
        <v>237</v>
      </c>
      <c r="C12" s="385" t="s">
        <v>40</v>
      </c>
      <c r="D12" s="748">
        <v>2</v>
      </c>
      <c r="E12" s="386">
        <v>60</v>
      </c>
      <c r="F12" s="386">
        <f>G12+H12+I12</f>
        <v>4</v>
      </c>
      <c r="G12" s="387"/>
      <c r="H12" s="386"/>
      <c r="I12" s="387">
        <v>4</v>
      </c>
      <c r="J12" s="386">
        <f>E12-F12</f>
        <v>56</v>
      </c>
      <c r="K12" s="388"/>
      <c r="L12" s="389"/>
      <c r="M12" s="415">
        <v>0.25</v>
      </c>
      <c r="N12" s="751">
        <v>2</v>
      </c>
      <c r="O12" s="388"/>
      <c r="P12" s="389"/>
      <c r="Q12" s="415"/>
      <c r="R12" s="751"/>
      <c r="S12" s="411"/>
      <c r="T12" s="404"/>
      <c r="U12" s="413"/>
      <c r="V12" s="735"/>
      <c r="W12" s="411"/>
      <c r="X12" s="404"/>
      <c r="Y12" s="404"/>
      <c r="Z12" s="735"/>
      <c r="AA12" s="404"/>
      <c r="AB12" s="404"/>
      <c r="AC12" s="404"/>
      <c r="AD12" s="735"/>
      <c r="AE12" s="403"/>
      <c r="AF12" s="403"/>
      <c r="AG12" s="403"/>
      <c r="AH12" s="735"/>
      <c r="AI12" s="403"/>
      <c r="AJ12" s="403"/>
      <c r="AK12" s="403"/>
      <c r="AL12" s="735"/>
      <c r="AM12" s="404"/>
      <c r="AN12" s="404"/>
      <c r="AO12" s="404"/>
      <c r="AP12" s="735"/>
      <c r="AQ12" s="403"/>
      <c r="AR12" s="403"/>
      <c r="AS12" s="403"/>
      <c r="AT12" s="735"/>
      <c r="AU12" s="404"/>
      <c r="AV12" s="404"/>
      <c r="AW12" s="404"/>
      <c r="AX12" s="735"/>
      <c r="AY12" s="735">
        <v>2</v>
      </c>
      <c r="AZ12" s="758"/>
      <c r="BA12" s="704"/>
    </row>
    <row r="13" spans="1:53" s="118" customFormat="1" ht="61.5" customHeight="1" x14ac:dyDescent="0.3">
      <c r="A13" s="457" t="s">
        <v>142</v>
      </c>
      <c r="B13" s="354" t="s">
        <v>238</v>
      </c>
      <c r="C13" s="390" t="s">
        <v>239</v>
      </c>
      <c r="D13" s="749"/>
      <c r="E13" s="754">
        <f>D12*30</f>
        <v>60</v>
      </c>
      <c r="F13" s="754">
        <f>G13+H13+I13</f>
        <v>8</v>
      </c>
      <c r="G13" s="754">
        <v>4</v>
      </c>
      <c r="H13" s="754"/>
      <c r="I13" s="754">
        <v>4</v>
      </c>
      <c r="J13" s="754">
        <f>E13-F13</f>
        <v>52</v>
      </c>
      <c r="K13" s="739">
        <v>0.25</v>
      </c>
      <c r="L13" s="742"/>
      <c r="M13" s="745">
        <v>0.25</v>
      </c>
      <c r="N13" s="752"/>
      <c r="O13" s="739"/>
      <c r="P13" s="742"/>
      <c r="Q13" s="745"/>
      <c r="R13" s="752"/>
      <c r="S13" s="412"/>
      <c r="T13" s="399"/>
      <c r="U13" s="414"/>
      <c r="V13" s="736"/>
      <c r="W13" s="412"/>
      <c r="X13" s="399"/>
      <c r="Y13" s="399"/>
      <c r="Z13" s="736"/>
      <c r="AA13" s="399"/>
      <c r="AB13" s="399"/>
      <c r="AC13" s="399"/>
      <c r="AD13" s="736"/>
      <c r="AE13" s="398"/>
      <c r="AF13" s="398"/>
      <c r="AG13" s="398"/>
      <c r="AH13" s="736"/>
      <c r="AI13" s="398"/>
      <c r="AJ13" s="398"/>
      <c r="AK13" s="398"/>
      <c r="AL13" s="736"/>
      <c r="AM13" s="399"/>
      <c r="AN13" s="399"/>
      <c r="AO13" s="399"/>
      <c r="AP13" s="736"/>
      <c r="AQ13" s="398"/>
      <c r="AR13" s="398"/>
      <c r="AS13" s="398"/>
      <c r="AT13" s="736"/>
      <c r="AU13" s="399"/>
      <c r="AV13" s="399"/>
      <c r="AW13" s="399"/>
      <c r="AX13" s="736"/>
      <c r="AY13" s="736"/>
      <c r="AZ13" s="759"/>
      <c r="BA13" s="761"/>
    </row>
    <row r="14" spans="1:53" s="118" customFormat="1" ht="66" customHeight="1" x14ac:dyDescent="0.3">
      <c r="A14" s="457" t="s">
        <v>188</v>
      </c>
      <c r="B14" s="391" t="s">
        <v>240</v>
      </c>
      <c r="C14" s="390" t="s">
        <v>241</v>
      </c>
      <c r="D14" s="749"/>
      <c r="E14" s="749"/>
      <c r="F14" s="749"/>
      <c r="G14" s="749"/>
      <c r="H14" s="749"/>
      <c r="I14" s="749"/>
      <c r="J14" s="749"/>
      <c r="K14" s="740"/>
      <c r="L14" s="743"/>
      <c r="M14" s="746"/>
      <c r="N14" s="752"/>
      <c r="O14" s="740"/>
      <c r="P14" s="743"/>
      <c r="Q14" s="746"/>
      <c r="R14" s="752"/>
      <c r="S14" s="412"/>
      <c r="T14" s="399"/>
      <c r="U14" s="414"/>
      <c r="V14" s="736"/>
      <c r="W14" s="412"/>
      <c r="X14" s="399"/>
      <c r="Y14" s="399"/>
      <c r="Z14" s="736"/>
      <c r="AA14" s="399"/>
      <c r="AB14" s="399"/>
      <c r="AC14" s="399"/>
      <c r="AD14" s="736"/>
      <c r="AE14" s="398"/>
      <c r="AF14" s="398"/>
      <c r="AG14" s="398"/>
      <c r="AH14" s="736"/>
      <c r="AI14" s="398"/>
      <c r="AJ14" s="398"/>
      <c r="AK14" s="398"/>
      <c r="AL14" s="736"/>
      <c r="AM14" s="399"/>
      <c r="AN14" s="399"/>
      <c r="AO14" s="399"/>
      <c r="AP14" s="736"/>
      <c r="AQ14" s="398"/>
      <c r="AR14" s="398"/>
      <c r="AS14" s="398"/>
      <c r="AT14" s="736"/>
      <c r="AU14" s="399"/>
      <c r="AV14" s="399"/>
      <c r="AW14" s="399"/>
      <c r="AX14" s="736"/>
      <c r="AY14" s="736"/>
      <c r="AZ14" s="759"/>
      <c r="BA14" s="761"/>
    </row>
    <row r="15" spans="1:53" s="119" customFormat="1" ht="52.5" customHeight="1" x14ac:dyDescent="0.3">
      <c r="A15" s="457" t="s">
        <v>189</v>
      </c>
      <c r="B15" s="354" t="s">
        <v>243</v>
      </c>
      <c r="C15" s="390" t="s">
        <v>241</v>
      </c>
      <c r="D15" s="749"/>
      <c r="E15" s="749"/>
      <c r="F15" s="749"/>
      <c r="G15" s="749"/>
      <c r="H15" s="749"/>
      <c r="I15" s="749"/>
      <c r="J15" s="749"/>
      <c r="K15" s="740"/>
      <c r="L15" s="743"/>
      <c r="M15" s="746"/>
      <c r="N15" s="752"/>
      <c r="O15" s="740"/>
      <c r="P15" s="743"/>
      <c r="Q15" s="746"/>
      <c r="R15" s="752"/>
      <c r="S15" s="380"/>
      <c r="T15" s="381"/>
      <c r="U15" s="382"/>
      <c r="V15" s="736"/>
      <c r="W15" s="377"/>
      <c r="X15" s="378"/>
      <c r="Y15" s="379"/>
      <c r="Z15" s="736"/>
      <c r="AA15" s="377"/>
      <c r="AB15" s="378"/>
      <c r="AC15" s="383"/>
      <c r="AD15" s="736"/>
      <c r="AE15" s="384"/>
      <c r="AF15" s="378"/>
      <c r="AG15" s="383"/>
      <c r="AH15" s="736"/>
      <c r="AI15" s="384"/>
      <c r="AJ15" s="378"/>
      <c r="AK15" s="383"/>
      <c r="AL15" s="736"/>
      <c r="AM15" s="377"/>
      <c r="AN15" s="378"/>
      <c r="AO15" s="383"/>
      <c r="AP15" s="736"/>
      <c r="AQ15" s="384"/>
      <c r="AR15" s="378"/>
      <c r="AS15" s="383"/>
      <c r="AT15" s="736"/>
      <c r="AU15" s="377"/>
      <c r="AV15" s="378"/>
      <c r="AW15" s="383"/>
      <c r="AX15" s="736"/>
      <c r="AY15" s="736"/>
      <c r="AZ15" s="759"/>
      <c r="BA15" s="761"/>
    </row>
    <row r="16" spans="1:53" s="119" customFormat="1" ht="52.5" customHeight="1" x14ac:dyDescent="0.3">
      <c r="A16" s="457" t="s">
        <v>190</v>
      </c>
      <c r="B16" s="392" t="s">
        <v>242</v>
      </c>
      <c r="C16" s="632" t="s">
        <v>170</v>
      </c>
      <c r="D16" s="749"/>
      <c r="E16" s="749"/>
      <c r="F16" s="749"/>
      <c r="G16" s="749"/>
      <c r="H16" s="749"/>
      <c r="I16" s="749"/>
      <c r="J16" s="749"/>
      <c r="K16" s="740"/>
      <c r="L16" s="743"/>
      <c r="M16" s="746"/>
      <c r="N16" s="752"/>
      <c r="O16" s="740"/>
      <c r="P16" s="743"/>
      <c r="Q16" s="746"/>
      <c r="R16" s="752"/>
      <c r="S16" s="380"/>
      <c r="T16" s="381"/>
      <c r="U16" s="382"/>
      <c r="V16" s="736"/>
      <c r="W16" s="377"/>
      <c r="X16" s="378"/>
      <c r="Y16" s="379"/>
      <c r="Z16" s="736"/>
      <c r="AA16" s="377"/>
      <c r="AB16" s="378"/>
      <c r="AC16" s="383"/>
      <c r="AD16" s="736"/>
      <c r="AE16" s="384"/>
      <c r="AF16" s="378"/>
      <c r="AG16" s="383"/>
      <c r="AH16" s="736"/>
      <c r="AI16" s="384"/>
      <c r="AJ16" s="378"/>
      <c r="AK16" s="383"/>
      <c r="AL16" s="736"/>
      <c r="AM16" s="377"/>
      <c r="AN16" s="378"/>
      <c r="AO16" s="383"/>
      <c r="AP16" s="736"/>
      <c r="AQ16" s="384"/>
      <c r="AR16" s="378"/>
      <c r="AS16" s="383"/>
      <c r="AT16" s="736"/>
      <c r="AU16" s="377"/>
      <c r="AV16" s="378"/>
      <c r="AW16" s="383"/>
      <c r="AX16" s="736"/>
      <c r="AY16" s="736"/>
      <c r="AZ16" s="759"/>
      <c r="BA16" s="761"/>
    </row>
    <row r="17" spans="1:53" s="118" customFormat="1" ht="35.25" customHeight="1" x14ac:dyDescent="0.3">
      <c r="A17" s="457" t="s">
        <v>191</v>
      </c>
      <c r="B17" s="354" t="s">
        <v>244</v>
      </c>
      <c r="C17" s="633"/>
      <c r="D17" s="749"/>
      <c r="E17" s="749"/>
      <c r="F17" s="749"/>
      <c r="G17" s="749"/>
      <c r="H17" s="749"/>
      <c r="I17" s="749"/>
      <c r="J17" s="749"/>
      <c r="K17" s="740"/>
      <c r="L17" s="743"/>
      <c r="M17" s="746"/>
      <c r="N17" s="752"/>
      <c r="O17" s="740"/>
      <c r="P17" s="743"/>
      <c r="Q17" s="746"/>
      <c r="R17" s="752"/>
      <c r="S17" s="686"/>
      <c r="T17" s="689"/>
      <c r="U17" s="692"/>
      <c r="V17" s="736"/>
      <c r="W17" s="232"/>
      <c r="X17" s="180"/>
      <c r="Y17" s="181"/>
      <c r="Z17" s="736"/>
      <c r="AA17" s="182"/>
      <c r="AB17" s="180"/>
      <c r="AC17" s="181"/>
      <c r="AD17" s="736"/>
      <c r="AE17" s="179"/>
      <c r="AF17" s="180"/>
      <c r="AG17" s="183"/>
      <c r="AH17" s="736"/>
      <c r="AI17" s="179"/>
      <c r="AJ17" s="180"/>
      <c r="AK17" s="181"/>
      <c r="AL17" s="736"/>
      <c r="AM17" s="182"/>
      <c r="AN17" s="184"/>
      <c r="AO17" s="181"/>
      <c r="AP17" s="736"/>
      <c r="AQ17" s="179"/>
      <c r="AR17" s="180"/>
      <c r="AS17" s="181"/>
      <c r="AT17" s="736"/>
      <c r="AU17" s="182"/>
      <c r="AV17" s="184"/>
      <c r="AW17" s="181"/>
      <c r="AX17" s="736"/>
      <c r="AY17" s="736"/>
      <c r="AZ17" s="759"/>
      <c r="BA17" s="761"/>
    </row>
    <row r="18" spans="1:53" s="118" customFormat="1" ht="42.75" customHeight="1" x14ac:dyDescent="0.3">
      <c r="A18" s="457" t="s">
        <v>192</v>
      </c>
      <c r="B18" s="354" t="s">
        <v>245</v>
      </c>
      <c r="C18" s="633"/>
      <c r="D18" s="749"/>
      <c r="E18" s="749"/>
      <c r="F18" s="749"/>
      <c r="G18" s="749"/>
      <c r="H18" s="749"/>
      <c r="I18" s="749"/>
      <c r="J18" s="749"/>
      <c r="K18" s="740"/>
      <c r="L18" s="743"/>
      <c r="M18" s="746"/>
      <c r="N18" s="752"/>
      <c r="O18" s="740"/>
      <c r="P18" s="743"/>
      <c r="Q18" s="746"/>
      <c r="R18" s="752"/>
      <c r="S18" s="687"/>
      <c r="T18" s="690"/>
      <c r="U18" s="693"/>
      <c r="V18" s="736"/>
      <c r="W18" s="232"/>
      <c r="X18" s="180"/>
      <c r="Y18" s="233"/>
      <c r="Z18" s="736"/>
      <c r="AA18" s="232"/>
      <c r="AB18" s="180"/>
      <c r="AC18" s="233"/>
      <c r="AD18" s="736"/>
      <c r="AE18" s="179"/>
      <c r="AF18" s="180"/>
      <c r="AG18" s="234"/>
      <c r="AH18" s="736"/>
      <c r="AI18" s="179"/>
      <c r="AJ18" s="180"/>
      <c r="AK18" s="233"/>
      <c r="AL18" s="736"/>
      <c r="AM18" s="232"/>
      <c r="AN18" s="184"/>
      <c r="AO18" s="233"/>
      <c r="AP18" s="736"/>
      <c r="AQ18" s="179"/>
      <c r="AR18" s="180"/>
      <c r="AS18" s="233"/>
      <c r="AT18" s="736"/>
      <c r="AU18" s="232"/>
      <c r="AV18" s="184"/>
      <c r="AW18" s="233"/>
      <c r="AX18" s="736"/>
      <c r="AY18" s="736"/>
      <c r="AZ18" s="759"/>
      <c r="BA18" s="761"/>
    </row>
    <row r="19" spans="1:53" s="118" customFormat="1" ht="23.25" customHeight="1" x14ac:dyDescent="0.3">
      <c r="A19" s="457" t="s">
        <v>246</v>
      </c>
      <c r="B19" s="354" t="s">
        <v>247</v>
      </c>
      <c r="C19" s="633"/>
      <c r="D19" s="749"/>
      <c r="E19" s="749"/>
      <c r="F19" s="749"/>
      <c r="G19" s="749"/>
      <c r="H19" s="749"/>
      <c r="I19" s="749"/>
      <c r="J19" s="749"/>
      <c r="K19" s="740"/>
      <c r="L19" s="743"/>
      <c r="M19" s="746"/>
      <c r="N19" s="752"/>
      <c r="O19" s="740"/>
      <c r="P19" s="743"/>
      <c r="Q19" s="746"/>
      <c r="R19" s="752"/>
      <c r="S19" s="687"/>
      <c r="T19" s="690"/>
      <c r="U19" s="693"/>
      <c r="V19" s="736"/>
      <c r="W19" s="170"/>
      <c r="X19" s="174"/>
      <c r="Y19" s="173"/>
      <c r="Z19" s="736"/>
      <c r="AA19" s="170"/>
      <c r="AB19" s="174"/>
      <c r="AC19" s="173"/>
      <c r="AD19" s="736"/>
      <c r="AE19" s="175"/>
      <c r="AF19" s="174"/>
      <c r="AG19" s="172"/>
      <c r="AH19" s="736"/>
      <c r="AI19" s="175"/>
      <c r="AJ19" s="174"/>
      <c r="AK19" s="173"/>
      <c r="AL19" s="736"/>
      <c r="AM19" s="170"/>
      <c r="AN19" s="171"/>
      <c r="AO19" s="173"/>
      <c r="AP19" s="736"/>
      <c r="AQ19" s="175"/>
      <c r="AR19" s="174"/>
      <c r="AS19" s="173"/>
      <c r="AT19" s="736"/>
      <c r="AU19" s="170"/>
      <c r="AV19" s="171"/>
      <c r="AW19" s="173"/>
      <c r="AX19" s="736"/>
      <c r="AY19" s="736"/>
      <c r="AZ19" s="759"/>
      <c r="BA19" s="761"/>
    </row>
    <row r="20" spans="1:53" s="118" customFormat="1" ht="48" customHeight="1" thickBot="1" x14ac:dyDescent="0.35">
      <c r="A20" s="458" t="s">
        <v>248</v>
      </c>
      <c r="B20" s="393" t="s">
        <v>249</v>
      </c>
      <c r="C20" s="634"/>
      <c r="D20" s="750"/>
      <c r="E20" s="750"/>
      <c r="F20" s="750"/>
      <c r="G20" s="750"/>
      <c r="H20" s="750"/>
      <c r="I20" s="750"/>
      <c r="J20" s="750"/>
      <c r="K20" s="741"/>
      <c r="L20" s="744"/>
      <c r="M20" s="747"/>
      <c r="N20" s="753"/>
      <c r="O20" s="741"/>
      <c r="P20" s="744"/>
      <c r="Q20" s="747"/>
      <c r="R20" s="753"/>
      <c r="S20" s="688"/>
      <c r="T20" s="691"/>
      <c r="U20" s="694"/>
      <c r="V20" s="737"/>
      <c r="W20" s="405"/>
      <c r="X20" s="406"/>
      <c r="Y20" s="407"/>
      <c r="Z20" s="737"/>
      <c r="AA20" s="405"/>
      <c r="AB20" s="406"/>
      <c r="AC20" s="407"/>
      <c r="AD20" s="737"/>
      <c r="AE20" s="408"/>
      <c r="AF20" s="406"/>
      <c r="AG20" s="409"/>
      <c r="AH20" s="737"/>
      <c r="AI20" s="408"/>
      <c r="AJ20" s="406"/>
      <c r="AK20" s="407"/>
      <c r="AL20" s="737"/>
      <c r="AM20" s="405"/>
      <c r="AN20" s="410"/>
      <c r="AO20" s="407"/>
      <c r="AP20" s="737"/>
      <c r="AQ20" s="408"/>
      <c r="AR20" s="406"/>
      <c r="AS20" s="407"/>
      <c r="AT20" s="737"/>
      <c r="AU20" s="405"/>
      <c r="AV20" s="410"/>
      <c r="AW20" s="407"/>
      <c r="AX20" s="737"/>
      <c r="AY20" s="737"/>
      <c r="AZ20" s="760"/>
      <c r="BA20" s="631"/>
    </row>
    <row r="21" spans="1:53" s="186" customFormat="1" ht="21.75" customHeight="1" thickBot="1" x14ac:dyDescent="0.35">
      <c r="A21" s="235" t="s">
        <v>119</v>
      </c>
      <c r="B21" s="566" t="s">
        <v>105</v>
      </c>
      <c r="C21" s="567"/>
      <c r="D21" s="706"/>
      <c r="E21" s="706"/>
      <c r="F21" s="706"/>
      <c r="G21" s="706"/>
      <c r="H21" s="706"/>
      <c r="I21" s="706"/>
      <c r="J21" s="706"/>
      <c r="K21" s="707"/>
      <c r="L21" s="707"/>
      <c r="M21" s="707"/>
      <c r="N21" s="567"/>
      <c r="O21" s="567"/>
      <c r="P21" s="567"/>
      <c r="Q21" s="567"/>
      <c r="R21" s="567"/>
      <c r="S21" s="567"/>
      <c r="T21" s="567"/>
      <c r="U21" s="567"/>
      <c r="V21" s="567"/>
      <c r="W21" s="567"/>
      <c r="X21" s="567"/>
      <c r="Y21" s="567"/>
      <c r="Z21" s="567"/>
      <c r="AA21" s="567"/>
      <c r="AB21" s="567"/>
      <c r="AC21" s="567"/>
      <c r="AD21" s="567"/>
      <c r="AE21" s="567"/>
      <c r="AF21" s="567"/>
      <c r="AG21" s="567"/>
      <c r="AH21" s="567"/>
      <c r="AI21" s="567"/>
      <c r="AJ21" s="567"/>
      <c r="AK21" s="567"/>
      <c r="AL21" s="567"/>
      <c r="AM21" s="567"/>
      <c r="AN21" s="567"/>
      <c r="AO21" s="567"/>
      <c r="AP21" s="567"/>
      <c r="AQ21" s="567"/>
      <c r="AR21" s="567"/>
      <c r="AS21" s="567"/>
      <c r="AT21" s="567"/>
      <c r="AU21" s="567"/>
      <c r="AV21" s="567"/>
      <c r="AW21" s="567"/>
      <c r="AX21" s="567"/>
      <c r="AY21" s="567"/>
      <c r="AZ21" s="567"/>
      <c r="BA21" s="568"/>
    </row>
    <row r="22" spans="1:53" s="160" customFormat="1" ht="47.25" customHeight="1" thickBot="1" x14ac:dyDescent="0.35">
      <c r="A22" s="596" t="s">
        <v>110</v>
      </c>
      <c r="B22" s="570"/>
      <c r="C22" s="166"/>
      <c r="D22" s="167">
        <f>D23+D29</f>
        <v>25</v>
      </c>
      <c r="E22" s="164">
        <f>E23+E24</f>
        <v>600</v>
      </c>
      <c r="F22" s="164"/>
      <c r="G22" s="245"/>
      <c r="H22" s="164"/>
      <c r="I22" s="245"/>
      <c r="J22" s="164"/>
      <c r="K22" s="683">
        <f>K23+K29</f>
        <v>1</v>
      </c>
      <c r="L22" s="684"/>
      <c r="M22" s="685"/>
      <c r="N22" s="306">
        <f>N23+N29</f>
        <v>5</v>
      </c>
      <c r="O22" s="683">
        <f>O23+O29</f>
        <v>3.25</v>
      </c>
      <c r="P22" s="684"/>
      <c r="Q22" s="685"/>
      <c r="R22" s="306">
        <f>R23+R29</f>
        <v>15</v>
      </c>
      <c r="S22" s="683">
        <f>S23+S29</f>
        <v>1</v>
      </c>
      <c r="T22" s="684"/>
      <c r="U22" s="685"/>
      <c r="V22" s="306">
        <f>V23+V29</f>
        <v>5</v>
      </c>
      <c r="W22" s="683">
        <f>W23+W29</f>
        <v>0</v>
      </c>
      <c r="X22" s="684"/>
      <c r="Y22" s="685"/>
      <c r="Z22" s="306">
        <f>Z23+Z29</f>
        <v>0</v>
      </c>
      <c r="AA22" s="683">
        <f>AA23+AA29</f>
        <v>0</v>
      </c>
      <c r="AB22" s="684"/>
      <c r="AC22" s="685"/>
      <c r="AD22" s="306">
        <f>AD23+AD29</f>
        <v>0</v>
      </c>
      <c r="AE22" s="683">
        <f>AE23+AE29</f>
        <v>0</v>
      </c>
      <c r="AF22" s="684"/>
      <c r="AG22" s="685"/>
      <c r="AH22" s="306">
        <f>AH23+AH29</f>
        <v>0</v>
      </c>
      <c r="AI22" s="683">
        <f>AI23+AI29</f>
        <v>0</v>
      </c>
      <c r="AJ22" s="684"/>
      <c r="AK22" s="685"/>
      <c r="AL22" s="306">
        <f>AL23+AL29</f>
        <v>0</v>
      </c>
      <c r="AM22" s="683">
        <f>AM23+AM29</f>
        <v>0</v>
      </c>
      <c r="AN22" s="684"/>
      <c r="AO22" s="685"/>
      <c r="AP22" s="306">
        <f>AP23+AP29</f>
        <v>0</v>
      </c>
      <c r="AQ22" s="683">
        <f>AQ23+AQ29</f>
        <v>0</v>
      </c>
      <c r="AR22" s="684"/>
      <c r="AS22" s="685"/>
      <c r="AT22" s="306">
        <f>AT23+AT29</f>
        <v>0</v>
      </c>
      <c r="AU22" s="683">
        <f>AU23+AU29</f>
        <v>0</v>
      </c>
      <c r="AV22" s="684"/>
      <c r="AW22" s="685"/>
      <c r="AX22" s="306">
        <f>AX23+AX29</f>
        <v>0</v>
      </c>
      <c r="AY22" s="164"/>
      <c r="AZ22" s="165"/>
      <c r="BA22" s="166"/>
    </row>
    <row r="23" spans="1:53" s="161" customFormat="1" ht="40.5" customHeight="1" thickBot="1" x14ac:dyDescent="0.35">
      <c r="A23" s="308"/>
      <c r="B23" s="309" t="s">
        <v>42</v>
      </c>
      <c r="C23" s="166"/>
      <c r="D23" s="310">
        <f>SUM(D25:D28)</f>
        <v>20</v>
      </c>
      <c r="E23" s="310">
        <f>SUM(E25:E28)</f>
        <v>600</v>
      </c>
      <c r="F23" s="310"/>
      <c r="G23" s="310"/>
      <c r="H23" s="310"/>
      <c r="I23" s="310"/>
      <c r="J23" s="310"/>
      <c r="K23" s="713">
        <f>SUM(K25:M28)</f>
        <v>1</v>
      </c>
      <c r="L23" s="714"/>
      <c r="M23" s="715"/>
      <c r="N23" s="310">
        <f>SUM(N25:N28)</f>
        <v>5</v>
      </c>
      <c r="O23" s="713">
        <f>SUM(O25:Q28)</f>
        <v>3.25</v>
      </c>
      <c r="P23" s="714"/>
      <c r="Q23" s="715"/>
      <c r="R23" s="310">
        <f>SUM(R25:R28)</f>
        <v>15</v>
      </c>
      <c r="S23" s="713">
        <f>SUM(S25:U28)</f>
        <v>0</v>
      </c>
      <c r="T23" s="714"/>
      <c r="U23" s="715"/>
      <c r="V23" s="310">
        <f>SUM(V25:V28)</f>
        <v>0</v>
      </c>
      <c r="W23" s="713">
        <f>SUM(W25:Y28)</f>
        <v>0</v>
      </c>
      <c r="X23" s="714"/>
      <c r="Y23" s="715"/>
      <c r="Z23" s="310">
        <f>SUM(Z25:Z28)</f>
        <v>0</v>
      </c>
      <c r="AA23" s="713">
        <f>SUM(AA25:AC28)</f>
        <v>0</v>
      </c>
      <c r="AB23" s="714"/>
      <c r="AC23" s="715"/>
      <c r="AD23" s="310">
        <f>SUM(AD25:AD28)</f>
        <v>0</v>
      </c>
      <c r="AE23" s="713">
        <f>SUM(AE25:AG28)</f>
        <v>0</v>
      </c>
      <c r="AF23" s="714"/>
      <c r="AG23" s="715"/>
      <c r="AH23" s="310">
        <f>SUM(AH25:AH28)</f>
        <v>0</v>
      </c>
      <c r="AI23" s="713">
        <f>SUM(AI25:AK28)</f>
        <v>0</v>
      </c>
      <c r="AJ23" s="714"/>
      <c r="AK23" s="715"/>
      <c r="AL23" s="310">
        <f>SUM(AL25:AL28)</f>
        <v>0</v>
      </c>
      <c r="AM23" s="713">
        <f>SUM(AM25:AO28)</f>
        <v>0</v>
      </c>
      <c r="AN23" s="714"/>
      <c r="AO23" s="715"/>
      <c r="AP23" s="310">
        <f>SUM(AP25:AP28)</f>
        <v>0</v>
      </c>
      <c r="AQ23" s="713">
        <f>SUM(AQ25:AS28)</f>
        <v>0</v>
      </c>
      <c r="AR23" s="714"/>
      <c r="AS23" s="715"/>
      <c r="AT23" s="310">
        <f>SUM(AT25:AT28)</f>
        <v>0</v>
      </c>
      <c r="AU23" s="713">
        <f>SUM(AU25:AW28)</f>
        <v>0</v>
      </c>
      <c r="AV23" s="714"/>
      <c r="AW23" s="715"/>
      <c r="AX23" s="310">
        <f>SUM(AX25:AX28)</f>
        <v>0</v>
      </c>
      <c r="AY23" s="167"/>
      <c r="AZ23" s="115"/>
      <c r="BA23" s="166"/>
    </row>
    <row r="24" spans="1:53" s="161" customFormat="1" ht="1.5" customHeight="1" thickBot="1" x14ac:dyDescent="0.35">
      <c r="A24" s="189"/>
      <c r="B24" s="313"/>
      <c r="C24" s="149"/>
      <c r="D24" s="146"/>
      <c r="E24" s="143"/>
      <c r="F24" s="195"/>
      <c r="G24" s="129"/>
      <c r="H24" s="129"/>
      <c r="I24" s="129"/>
      <c r="J24" s="196"/>
      <c r="K24" s="197"/>
      <c r="L24" s="198"/>
      <c r="M24" s="196"/>
      <c r="N24" s="285"/>
      <c r="O24" s="199"/>
      <c r="P24" s="198"/>
      <c r="Q24" s="200"/>
      <c r="R24" s="300"/>
      <c r="S24" s="199"/>
      <c r="T24" s="198"/>
      <c r="U24" s="200"/>
      <c r="V24" s="300"/>
      <c r="W24" s="195"/>
      <c r="X24" s="198"/>
      <c r="Y24" s="200"/>
      <c r="Z24" s="147"/>
      <c r="AA24" s="195"/>
      <c r="AB24" s="198"/>
      <c r="AC24" s="200"/>
      <c r="AD24" s="147"/>
      <c r="AE24" s="197"/>
      <c r="AF24" s="198"/>
      <c r="AG24" s="201"/>
      <c r="AH24" s="147"/>
      <c r="AI24" s="197"/>
      <c r="AJ24" s="198"/>
      <c r="AK24" s="200"/>
      <c r="AL24" s="147"/>
      <c r="AM24" s="195"/>
      <c r="AN24" s="129"/>
      <c r="AO24" s="200"/>
      <c r="AP24" s="143"/>
      <c r="AQ24" s="197"/>
      <c r="AR24" s="198"/>
      <c r="AS24" s="200"/>
      <c r="AT24" s="147"/>
      <c r="AU24" s="195"/>
      <c r="AV24" s="129"/>
      <c r="AW24" s="200"/>
      <c r="AX24" s="143"/>
      <c r="AY24" s="202"/>
      <c r="AZ24" s="203"/>
      <c r="BA24" s="204"/>
    </row>
    <row r="25" spans="1:53" s="160" customFormat="1" ht="37.5" customHeight="1" x14ac:dyDescent="0.3">
      <c r="A25" s="416" t="s">
        <v>175</v>
      </c>
      <c r="B25" s="417" t="s">
        <v>252</v>
      </c>
      <c r="C25" s="418" t="s">
        <v>173</v>
      </c>
      <c r="D25" s="367">
        <v>5</v>
      </c>
      <c r="E25" s="419">
        <f t="shared" ref="E25:E28" si="0">D25*30</f>
        <v>150</v>
      </c>
      <c r="F25" s="187">
        <f>G25+H25+I25</f>
        <v>16</v>
      </c>
      <c r="G25" s="272">
        <v>8</v>
      </c>
      <c r="H25" s="272"/>
      <c r="I25" s="272">
        <v>8</v>
      </c>
      <c r="J25" s="188">
        <f>E25-F25</f>
        <v>134</v>
      </c>
      <c r="K25" s="131"/>
      <c r="L25" s="109"/>
      <c r="M25" s="132"/>
      <c r="N25" s="283"/>
      <c r="O25" s="428">
        <v>0.5</v>
      </c>
      <c r="P25" s="109"/>
      <c r="Q25" s="132">
        <v>0.5</v>
      </c>
      <c r="R25" s="283">
        <v>5</v>
      </c>
      <c r="S25" s="131"/>
      <c r="T25" s="109"/>
      <c r="U25" s="132"/>
      <c r="V25" s="283"/>
      <c r="W25" s="110"/>
      <c r="X25" s="109"/>
      <c r="Y25" s="130"/>
      <c r="Z25" s="283"/>
      <c r="AA25" s="131"/>
      <c r="AB25" s="109"/>
      <c r="AC25" s="132"/>
      <c r="AD25" s="283"/>
      <c r="AE25" s="133"/>
      <c r="AF25" s="109"/>
      <c r="AG25" s="132"/>
      <c r="AH25" s="283"/>
      <c r="AI25" s="133"/>
      <c r="AJ25" s="109"/>
      <c r="AK25" s="132"/>
      <c r="AL25" s="283"/>
      <c r="AM25" s="131"/>
      <c r="AN25" s="109"/>
      <c r="AO25" s="132"/>
      <c r="AP25" s="283"/>
      <c r="AQ25" s="133"/>
      <c r="AR25" s="109"/>
      <c r="AS25" s="132"/>
      <c r="AT25" s="283"/>
      <c r="AU25" s="131"/>
      <c r="AV25" s="109"/>
      <c r="AW25" s="132"/>
      <c r="AX25" s="283"/>
      <c r="AY25" s="275">
        <v>2</v>
      </c>
      <c r="AZ25" s="134"/>
      <c r="BA25" s="275"/>
    </row>
    <row r="26" spans="1:53" s="160" customFormat="1" ht="33" customHeight="1" x14ac:dyDescent="0.3">
      <c r="A26" s="420" t="s">
        <v>176</v>
      </c>
      <c r="B26" s="421" t="s">
        <v>253</v>
      </c>
      <c r="C26" s="422" t="s">
        <v>174</v>
      </c>
      <c r="D26" s="339">
        <v>5</v>
      </c>
      <c r="E26" s="340">
        <f t="shared" si="0"/>
        <v>150</v>
      </c>
      <c r="F26" s="190">
        <f>G26+H26+I26</f>
        <v>20</v>
      </c>
      <c r="G26" s="143">
        <v>8</v>
      </c>
      <c r="H26" s="143">
        <v>8</v>
      </c>
      <c r="I26" s="143">
        <v>4</v>
      </c>
      <c r="J26" s="191">
        <f>E26-F26</f>
        <v>130</v>
      </c>
      <c r="K26" s="145"/>
      <c r="L26" s="136"/>
      <c r="M26" s="141"/>
      <c r="N26" s="178"/>
      <c r="O26" s="428">
        <v>0.5</v>
      </c>
      <c r="P26" s="428">
        <v>0.5</v>
      </c>
      <c r="Q26" s="431">
        <v>0.25</v>
      </c>
      <c r="R26" s="178">
        <v>5</v>
      </c>
      <c r="S26" s="133"/>
      <c r="T26" s="131"/>
      <c r="U26" s="138"/>
      <c r="V26" s="283"/>
      <c r="W26" s="131"/>
      <c r="X26" s="131"/>
      <c r="Y26" s="139"/>
      <c r="Z26" s="283"/>
      <c r="AA26" s="131"/>
      <c r="AB26" s="131"/>
      <c r="AC26" s="139"/>
      <c r="AD26" s="283"/>
      <c r="AE26" s="140"/>
      <c r="AF26" s="136"/>
      <c r="AG26" s="141"/>
      <c r="AH26" s="178"/>
      <c r="AI26" s="140"/>
      <c r="AJ26" s="136"/>
      <c r="AK26" s="141"/>
      <c r="AL26" s="178"/>
      <c r="AM26" s="131"/>
      <c r="AN26" s="131"/>
      <c r="AO26" s="139"/>
      <c r="AP26" s="283"/>
      <c r="AQ26" s="140"/>
      <c r="AR26" s="136"/>
      <c r="AS26" s="141"/>
      <c r="AT26" s="178"/>
      <c r="AU26" s="131"/>
      <c r="AV26" s="131"/>
      <c r="AW26" s="139"/>
      <c r="AX26" s="283"/>
      <c r="AY26" s="275">
        <v>2</v>
      </c>
      <c r="AZ26" s="142"/>
      <c r="BA26" s="177"/>
    </row>
    <row r="27" spans="1:53" s="160" customFormat="1" ht="143.25" customHeight="1" x14ac:dyDescent="0.3">
      <c r="A27" s="423" t="s">
        <v>177</v>
      </c>
      <c r="B27" s="429" t="s">
        <v>281</v>
      </c>
      <c r="C27" s="425" t="s">
        <v>282</v>
      </c>
      <c r="D27" s="426">
        <v>5</v>
      </c>
      <c r="E27" s="427">
        <f t="shared" si="0"/>
        <v>150</v>
      </c>
      <c r="F27" s="192">
        <f>G27+H27+I27</f>
        <v>16</v>
      </c>
      <c r="G27" s="269">
        <v>8</v>
      </c>
      <c r="H27" s="269"/>
      <c r="I27" s="269">
        <v>8</v>
      </c>
      <c r="J27" s="193">
        <f>E27-F27</f>
        <v>134</v>
      </c>
      <c r="K27" s="140"/>
      <c r="L27" s="136"/>
      <c r="M27" s="440"/>
      <c r="N27" s="216"/>
      <c r="O27" s="428">
        <v>0.5</v>
      </c>
      <c r="P27" s="136"/>
      <c r="Q27" s="428">
        <v>0.5</v>
      </c>
      <c r="R27" s="290">
        <v>5</v>
      </c>
      <c r="S27" s="151"/>
      <c r="T27" s="152"/>
      <c r="U27" s="155"/>
      <c r="V27" s="216"/>
      <c r="W27" s="151"/>
      <c r="X27" s="152"/>
      <c r="Y27" s="155"/>
      <c r="Z27" s="216"/>
      <c r="AA27" s="151"/>
      <c r="AB27" s="152"/>
      <c r="AC27" s="155"/>
      <c r="AD27" s="216"/>
      <c r="AE27" s="156"/>
      <c r="AF27" s="152"/>
      <c r="AG27" s="155"/>
      <c r="AH27" s="216"/>
      <c r="AI27" s="156"/>
      <c r="AJ27" s="152"/>
      <c r="AK27" s="155"/>
      <c r="AL27" s="216"/>
      <c r="AM27" s="151"/>
      <c r="AN27" s="152"/>
      <c r="AO27" s="155"/>
      <c r="AP27" s="216"/>
      <c r="AQ27" s="156"/>
      <c r="AR27" s="152"/>
      <c r="AS27" s="155"/>
      <c r="AT27" s="216"/>
      <c r="AU27" s="151"/>
      <c r="AV27" s="152"/>
      <c r="AW27" s="155"/>
      <c r="AX27" s="216"/>
      <c r="AY27" s="275">
        <v>2</v>
      </c>
      <c r="AZ27" s="150"/>
      <c r="BA27" s="276"/>
    </row>
    <row r="28" spans="1:53" s="160" customFormat="1" ht="97.5" customHeight="1" thickBot="1" x14ac:dyDescent="0.35">
      <c r="A28" s="423" t="s">
        <v>177</v>
      </c>
      <c r="B28" s="430" t="s">
        <v>254</v>
      </c>
      <c r="C28" s="425" t="s">
        <v>178</v>
      </c>
      <c r="D28" s="426">
        <v>5</v>
      </c>
      <c r="E28" s="427">
        <f t="shared" si="0"/>
        <v>150</v>
      </c>
      <c r="F28" s="192">
        <f>G28+H28+I28</f>
        <v>16</v>
      </c>
      <c r="G28" s="269">
        <v>8</v>
      </c>
      <c r="H28" s="269">
        <v>8</v>
      </c>
      <c r="I28" s="269"/>
      <c r="J28" s="193">
        <f>E28-F28</f>
        <v>134</v>
      </c>
      <c r="K28" s="428">
        <v>0.5</v>
      </c>
      <c r="L28" s="428">
        <v>0.5</v>
      </c>
      <c r="M28" s="153"/>
      <c r="N28" s="290">
        <v>5</v>
      </c>
      <c r="O28" s="428"/>
      <c r="P28" s="428"/>
      <c r="Q28" s="153"/>
      <c r="R28" s="290"/>
      <c r="S28" s="151"/>
      <c r="T28" s="152"/>
      <c r="U28" s="155"/>
      <c r="V28" s="216"/>
      <c r="W28" s="151"/>
      <c r="X28" s="152"/>
      <c r="Y28" s="155"/>
      <c r="Z28" s="216"/>
      <c r="AA28" s="151"/>
      <c r="AB28" s="152"/>
      <c r="AC28" s="155"/>
      <c r="AD28" s="216"/>
      <c r="AE28" s="156"/>
      <c r="AF28" s="152"/>
      <c r="AG28" s="155"/>
      <c r="AH28" s="216"/>
      <c r="AI28" s="156"/>
      <c r="AJ28" s="152"/>
      <c r="AK28" s="155"/>
      <c r="AL28" s="216"/>
      <c r="AM28" s="151"/>
      <c r="AN28" s="152"/>
      <c r="AO28" s="155"/>
      <c r="AP28" s="216"/>
      <c r="AQ28" s="156"/>
      <c r="AR28" s="152"/>
      <c r="AS28" s="155"/>
      <c r="AT28" s="216"/>
      <c r="AU28" s="151"/>
      <c r="AV28" s="152"/>
      <c r="AW28" s="155"/>
      <c r="AX28" s="216"/>
      <c r="AY28" s="274">
        <v>2</v>
      </c>
      <c r="AZ28" s="150"/>
      <c r="BA28" s="276"/>
    </row>
    <row r="29" spans="1:53" s="161" customFormat="1" ht="29.25" customHeight="1" thickBot="1" x14ac:dyDescent="0.35">
      <c r="A29" s="314"/>
      <c r="B29" s="312" t="s">
        <v>171</v>
      </c>
      <c r="C29" s="157"/>
      <c r="D29" s="159">
        <v>5</v>
      </c>
      <c r="E29" s="158">
        <f>E30*1</f>
        <v>150</v>
      </c>
      <c r="F29" s="315"/>
      <c r="G29" s="316"/>
      <c r="H29" s="317"/>
      <c r="I29" s="317"/>
      <c r="J29" s="318"/>
      <c r="K29" s="542">
        <f>SUM(K31:M32)</f>
        <v>0</v>
      </c>
      <c r="L29" s="543"/>
      <c r="M29" s="544"/>
      <c r="N29" s="281">
        <f>SUM(N31)</f>
        <v>0</v>
      </c>
      <c r="O29" s="542">
        <f>SUM(O30:Q32)</f>
        <v>0</v>
      </c>
      <c r="P29" s="543"/>
      <c r="Q29" s="544"/>
      <c r="R29" s="292">
        <f>SUM(R30)</f>
        <v>0</v>
      </c>
      <c r="S29" s="539">
        <f>SUM(S30:U32)</f>
        <v>1</v>
      </c>
      <c r="T29" s="540"/>
      <c r="U29" s="541"/>
      <c r="V29" s="158">
        <f>SUM(V30)</f>
        <v>5</v>
      </c>
      <c r="W29" s="539">
        <f>SUM(W31:Y32)</f>
        <v>0</v>
      </c>
      <c r="X29" s="540"/>
      <c r="Y29" s="541"/>
      <c r="Z29" s="158">
        <f>SUM(Z31)</f>
        <v>0</v>
      </c>
      <c r="AA29" s="539">
        <f>SUM(AA31:AC32)</f>
        <v>0</v>
      </c>
      <c r="AB29" s="540"/>
      <c r="AC29" s="541"/>
      <c r="AD29" s="158">
        <f>SUM(AD31)</f>
        <v>0</v>
      </c>
      <c r="AE29" s="542">
        <f>SUM(AE31:AG32)</f>
        <v>0</v>
      </c>
      <c r="AF29" s="543"/>
      <c r="AG29" s="544"/>
      <c r="AH29" s="158">
        <f>SUM(AH31)</f>
        <v>0</v>
      </c>
      <c r="AI29" s="542">
        <f>SUM(AI31:AK32)</f>
        <v>0</v>
      </c>
      <c r="AJ29" s="543"/>
      <c r="AK29" s="544"/>
      <c r="AL29" s="158">
        <f>SUM(AL31)</f>
        <v>0</v>
      </c>
      <c r="AM29" s="539">
        <f>SUM(AM31:AO32)</f>
        <v>0</v>
      </c>
      <c r="AN29" s="540"/>
      <c r="AO29" s="541"/>
      <c r="AP29" s="111">
        <f>SUM(AP31)</f>
        <v>0</v>
      </c>
      <c r="AQ29" s="542">
        <f>SUM(AQ31:AS32)</f>
        <v>0</v>
      </c>
      <c r="AR29" s="543"/>
      <c r="AS29" s="544"/>
      <c r="AT29" s="158">
        <f>SUM(AT31)</f>
        <v>0</v>
      </c>
      <c r="AU29" s="539">
        <f>SUM(AU31:AW32)</f>
        <v>0</v>
      </c>
      <c r="AV29" s="540"/>
      <c r="AW29" s="541"/>
      <c r="AX29" s="111">
        <f>SUM(AX31)</f>
        <v>0</v>
      </c>
      <c r="AY29" s="205"/>
      <c r="AZ29" s="206"/>
      <c r="BA29" s="207"/>
    </row>
    <row r="30" spans="1:53" s="161" customFormat="1" ht="0.75" customHeight="1" x14ac:dyDescent="0.3">
      <c r="A30" s="162"/>
      <c r="B30" s="319"/>
      <c r="C30" s="282"/>
      <c r="D30" s="637">
        <v>5</v>
      </c>
      <c r="E30" s="635">
        <f>D30*30</f>
        <v>150</v>
      </c>
      <c r="F30" s="645">
        <f>SUM(G30:I32)</f>
        <v>16</v>
      </c>
      <c r="G30" s="647">
        <v>8</v>
      </c>
      <c r="H30" s="643"/>
      <c r="I30" s="647">
        <v>8</v>
      </c>
      <c r="J30" s="639">
        <f>E30-F30</f>
        <v>134</v>
      </c>
      <c r="K30" s="641"/>
      <c r="L30" s="732"/>
      <c r="M30" s="649"/>
      <c r="N30" s="727"/>
      <c r="O30" s="712"/>
      <c r="P30" s="643"/>
      <c r="Q30" s="649"/>
      <c r="R30" s="728"/>
      <c r="S30" s="712">
        <v>0.5</v>
      </c>
      <c r="T30" s="643"/>
      <c r="U30" s="649">
        <v>0.5</v>
      </c>
      <c r="V30" s="728">
        <v>5</v>
      </c>
      <c r="W30" s="726"/>
      <c r="X30" s="647"/>
      <c r="Y30" s="676"/>
      <c r="Z30" s="637"/>
      <c r="AA30" s="726"/>
      <c r="AB30" s="647"/>
      <c r="AC30" s="676"/>
      <c r="AD30" s="637"/>
      <c r="AE30" s="712"/>
      <c r="AF30" s="643"/>
      <c r="AG30" s="729"/>
      <c r="AH30" s="637"/>
      <c r="AI30" s="712"/>
      <c r="AJ30" s="643"/>
      <c r="AK30" s="729"/>
      <c r="AL30" s="637"/>
      <c r="AM30" s="726"/>
      <c r="AN30" s="647"/>
      <c r="AO30" s="676"/>
      <c r="AP30" s="635"/>
      <c r="AQ30" s="712"/>
      <c r="AR30" s="643"/>
      <c r="AS30" s="729"/>
      <c r="AT30" s="637"/>
      <c r="AU30" s="726"/>
      <c r="AV30" s="647"/>
      <c r="AW30" s="676"/>
      <c r="AX30" s="635"/>
      <c r="AY30" s="635">
        <v>3</v>
      </c>
      <c r="AZ30" s="734"/>
      <c r="BA30" s="762"/>
    </row>
    <row r="31" spans="1:53" s="160" customFormat="1" ht="87.75" customHeight="1" x14ac:dyDescent="0.3">
      <c r="A31" s="237" t="s">
        <v>130</v>
      </c>
      <c r="B31" s="487" t="s">
        <v>283</v>
      </c>
      <c r="C31" s="629" t="s">
        <v>285</v>
      </c>
      <c r="D31" s="637"/>
      <c r="E31" s="635"/>
      <c r="F31" s="645"/>
      <c r="G31" s="647"/>
      <c r="H31" s="643"/>
      <c r="I31" s="647"/>
      <c r="J31" s="639"/>
      <c r="K31" s="641"/>
      <c r="L31" s="732"/>
      <c r="M31" s="649"/>
      <c r="N31" s="727"/>
      <c r="O31" s="712"/>
      <c r="P31" s="643"/>
      <c r="Q31" s="649"/>
      <c r="R31" s="728"/>
      <c r="S31" s="712"/>
      <c r="T31" s="643"/>
      <c r="U31" s="649"/>
      <c r="V31" s="728"/>
      <c r="W31" s="726"/>
      <c r="X31" s="647"/>
      <c r="Y31" s="676"/>
      <c r="Z31" s="637"/>
      <c r="AA31" s="726"/>
      <c r="AB31" s="647"/>
      <c r="AC31" s="676"/>
      <c r="AD31" s="637"/>
      <c r="AE31" s="712"/>
      <c r="AF31" s="643"/>
      <c r="AG31" s="729"/>
      <c r="AH31" s="637"/>
      <c r="AI31" s="712"/>
      <c r="AJ31" s="643"/>
      <c r="AK31" s="729"/>
      <c r="AL31" s="637"/>
      <c r="AM31" s="726"/>
      <c r="AN31" s="647"/>
      <c r="AO31" s="676"/>
      <c r="AP31" s="635"/>
      <c r="AQ31" s="712"/>
      <c r="AR31" s="643"/>
      <c r="AS31" s="729"/>
      <c r="AT31" s="637"/>
      <c r="AU31" s="726"/>
      <c r="AV31" s="647"/>
      <c r="AW31" s="676"/>
      <c r="AX31" s="635"/>
      <c r="AY31" s="635"/>
      <c r="AZ31" s="734"/>
      <c r="BA31" s="762"/>
    </row>
    <row r="32" spans="1:53" s="161" customFormat="1" ht="72" customHeight="1" thickBot="1" x14ac:dyDescent="0.35">
      <c r="A32" s="237" t="s">
        <v>150</v>
      </c>
      <c r="B32" s="488" t="s">
        <v>284</v>
      </c>
      <c r="C32" s="631"/>
      <c r="D32" s="637"/>
      <c r="E32" s="635"/>
      <c r="F32" s="645"/>
      <c r="G32" s="647"/>
      <c r="H32" s="643"/>
      <c r="I32" s="647"/>
      <c r="J32" s="639"/>
      <c r="K32" s="641"/>
      <c r="L32" s="732"/>
      <c r="M32" s="649"/>
      <c r="N32" s="727"/>
      <c r="O32" s="712"/>
      <c r="P32" s="643"/>
      <c r="Q32" s="649"/>
      <c r="R32" s="728"/>
      <c r="S32" s="712"/>
      <c r="T32" s="643"/>
      <c r="U32" s="649"/>
      <c r="V32" s="728"/>
      <c r="W32" s="726"/>
      <c r="X32" s="647"/>
      <c r="Y32" s="676"/>
      <c r="Z32" s="637"/>
      <c r="AA32" s="726"/>
      <c r="AB32" s="647"/>
      <c r="AC32" s="676"/>
      <c r="AD32" s="637"/>
      <c r="AE32" s="712"/>
      <c r="AF32" s="643"/>
      <c r="AG32" s="729"/>
      <c r="AH32" s="637"/>
      <c r="AI32" s="712"/>
      <c r="AJ32" s="643"/>
      <c r="AK32" s="729"/>
      <c r="AL32" s="637"/>
      <c r="AM32" s="726"/>
      <c r="AN32" s="647"/>
      <c r="AO32" s="676"/>
      <c r="AP32" s="635"/>
      <c r="AQ32" s="712"/>
      <c r="AR32" s="643"/>
      <c r="AS32" s="729"/>
      <c r="AT32" s="637"/>
      <c r="AU32" s="726"/>
      <c r="AV32" s="647"/>
      <c r="AW32" s="676"/>
      <c r="AX32" s="635"/>
      <c r="AY32" s="635"/>
      <c r="AZ32" s="734"/>
      <c r="BA32" s="762"/>
    </row>
    <row r="33" spans="1:53" s="186" customFormat="1" ht="23.25" customHeight="1" thickBot="1" x14ac:dyDescent="0.35">
      <c r="A33" s="112" t="s">
        <v>124</v>
      </c>
      <c r="B33" s="566" t="s">
        <v>47</v>
      </c>
      <c r="C33" s="567"/>
      <c r="D33" s="567"/>
      <c r="E33" s="567"/>
      <c r="F33" s="567"/>
      <c r="G33" s="567"/>
      <c r="H33" s="567"/>
      <c r="I33" s="567"/>
      <c r="J33" s="567"/>
      <c r="K33" s="567"/>
      <c r="L33" s="567"/>
      <c r="M33" s="567"/>
      <c r="N33" s="567"/>
      <c r="O33" s="567"/>
      <c r="P33" s="567"/>
      <c r="Q33" s="567"/>
      <c r="R33" s="567"/>
      <c r="S33" s="567"/>
      <c r="T33" s="567"/>
      <c r="U33" s="567"/>
      <c r="V33" s="567"/>
      <c r="W33" s="567"/>
      <c r="X33" s="567"/>
      <c r="Y33" s="567"/>
      <c r="Z33" s="567"/>
      <c r="AA33" s="567"/>
      <c r="AB33" s="567"/>
      <c r="AC33" s="567"/>
      <c r="AD33" s="567"/>
      <c r="AE33" s="567"/>
      <c r="AF33" s="567"/>
      <c r="AG33" s="567"/>
      <c r="AH33" s="567"/>
      <c r="AI33" s="567"/>
      <c r="AJ33" s="567"/>
      <c r="AK33" s="567"/>
      <c r="AL33" s="567"/>
      <c r="AM33" s="567"/>
      <c r="AN33" s="567"/>
      <c r="AO33" s="567"/>
      <c r="AP33" s="567"/>
      <c r="AQ33" s="567"/>
      <c r="AR33" s="567"/>
      <c r="AS33" s="567"/>
      <c r="AT33" s="567"/>
      <c r="AU33" s="567"/>
      <c r="AV33" s="567"/>
      <c r="AW33" s="567"/>
      <c r="AX33" s="567"/>
      <c r="AY33" s="567"/>
      <c r="AZ33" s="567"/>
      <c r="BA33" s="568"/>
    </row>
    <row r="34" spans="1:53" s="160" customFormat="1" ht="19.5" customHeight="1" thickBot="1" x14ac:dyDescent="0.35">
      <c r="A34" s="596" t="s">
        <v>110</v>
      </c>
      <c r="B34" s="570"/>
      <c r="C34" s="157"/>
      <c r="D34" s="158">
        <f>D35+D51</f>
        <v>120</v>
      </c>
      <c r="E34" s="111">
        <f>E35+E51</f>
        <v>3150</v>
      </c>
      <c r="F34" s="111"/>
      <c r="G34" s="261"/>
      <c r="H34" s="111"/>
      <c r="I34" s="261"/>
      <c r="J34" s="111"/>
      <c r="K34" s="539">
        <f>K35+K51</f>
        <v>0</v>
      </c>
      <c r="L34" s="540"/>
      <c r="M34" s="541"/>
      <c r="N34" s="111">
        <f>N35+N51</f>
        <v>0</v>
      </c>
      <c r="O34" s="539">
        <f>O35+O51</f>
        <v>0</v>
      </c>
      <c r="P34" s="540"/>
      <c r="Q34" s="541"/>
      <c r="R34" s="294">
        <f>R35+R51</f>
        <v>0</v>
      </c>
      <c r="S34" s="539">
        <f>S35+S51</f>
        <v>2</v>
      </c>
      <c r="T34" s="540"/>
      <c r="U34" s="541"/>
      <c r="V34" s="111">
        <f>V35+V51</f>
        <v>10</v>
      </c>
      <c r="W34" s="539">
        <f>W35+W51</f>
        <v>3</v>
      </c>
      <c r="X34" s="540"/>
      <c r="Y34" s="541"/>
      <c r="Z34" s="111">
        <f>Z35+Z51</f>
        <v>15</v>
      </c>
      <c r="AA34" s="539">
        <f>AA35+AA51</f>
        <v>3</v>
      </c>
      <c r="AB34" s="540"/>
      <c r="AC34" s="541"/>
      <c r="AD34" s="111">
        <f>AD35+AD51</f>
        <v>15</v>
      </c>
      <c r="AE34" s="539">
        <f>AE35+AE51</f>
        <v>4</v>
      </c>
      <c r="AF34" s="540"/>
      <c r="AG34" s="541"/>
      <c r="AH34" s="111">
        <f>AH35+AH51</f>
        <v>20</v>
      </c>
      <c r="AI34" s="539">
        <f>AI35+AI51</f>
        <v>5</v>
      </c>
      <c r="AJ34" s="540"/>
      <c r="AK34" s="541"/>
      <c r="AL34" s="111">
        <f>AL35+AL51</f>
        <v>25</v>
      </c>
      <c r="AM34" s="539">
        <f>AM35+AM51</f>
        <v>4</v>
      </c>
      <c r="AN34" s="540"/>
      <c r="AO34" s="541"/>
      <c r="AP34" s="111">
        <f>AP35+AP51</f>
        <v>25</v>
      </c>
      <c r="AQ34" s="539">
        <f>AQ35+AQ51</f>
        <v>0</v>
      </c>
      <c r="AR34" s="540"/>
      <c r="AS34" s="541"/>
      <c r="AT34" s="111">
        <f>AT35+AT51</f>
        <v>10</v>
      </c>
      <c r="AU34" s="539">
        <f>AU35+AU51</f>
        <v>0</v>
      </c>
      <c r="AV34" s="540"/>
      <c r="AW34" s="541"/>
      <c r="AX34" s="111">
        <f>AX35+AX51</f>
        <v>0</v>
      </c>
      <c r="AY34" s="111"/>
      <c r="AZ34" s="159"/>
      <c r="BA34" s="111"/>
    </row>
    <row r="35" spans="1:53" s="161" customFormat="1" ht="50.25" customHeight="1" thickBot="1" x14ac:dyDescent="0.35">
      <c r="A35" s="314"/>
      <c r="B35" s="320" t="s">
        <v>42</v>
      </c>
      <c r="C35" s="157"/>
      <c r="D35" s="260">
        <f>SUM(D36:D50)</f>
        <v>75</v>
      </c>
      <c r="E35" s="260">
        <f>SUM(E36:E50)</f>
        <v>2250</v>
      </c>
      <c r="F35" s="260"/>
      <c r="G35" s="260"/>
      <c r="H35" s="260"/>
      <c r="I35" s="260"/>
      <c r="J35" s="260"/>
      <c r="K35" s="539">
        <f>SUM(K36:M50)</f>
        <v>0</v>
      </c>
      <c r="L35" s="540"/>
      <c r="M35" s="541"/>
      <c r="N35" s="111">
        <f>SUM(N36:N50)</f>
        <v>0</v>
      </c>
      <c r="O35" s="539">
        <f>SUM(O36:Q50)</f>
        <v>0</v>
      </c>
      <c r="P35" s="540"/>
      <c r="Q35" s="541"/>
      <c r="R35" s="294">
        <f>SUM(R36:R50)</f>
        <v>0</v>
      </c>
      <c r="S35" s="539">
        <f>SUM(S36:U50)</f>
        <v>2</v>
      </c>
      <c r="T35" s="540"/>
      <c r="U35" s="541"/>
      <c r="V35" s="111">
        <f>SUM(V36:V50)</f>
        <v>10</v>
      </c>
      <c r="W35" s="539">
        <f>SUM(W36:Y50)</f>
        <v>3</v>
      </c>
      <c r="X35" s="540"/>
      <c r="Y35" s="541"/>
      <c r="Z35" s="111">
        <f>SUM(Z36:Z50)</f>
        <v>15</v>
      </c>
      <c r="AA35" s="539">
        <f>SUM(AA36:AC50)</f>
        <v>3</v>
      </c>
      <c r="AB35" s="540"/>
      <c r="AC35" s="541"/>
      <c r="AD35" s="111">
        <f>SUM(AD36:AD50)</f>
        <v>15</v>
      </c>
      <c r="AE35" s="539">
        <f>SUM(AE36:AG50)</f>
        <v>2</v>
      </c>
      <c r="AF35" s="540"/>
      <c r="AG35" s="541"/>
      <c r="AH35" s="111">
        <f>SUM(AH36:AH50)</f>
        <v>10</v>
      </c>
      <c r="AI35" s="539">
        <f>SUM(AI36:AK50)</f>
        <v>3</v>
      </c>
      <c r="AJ35" s="540"/>
      <c r="AK35" s="541"/>
      <c r="AL35" s="111">
        <f>SUM(AL36:AL50)</f>
        <v>15</v>
      </c>
      <c r="AM35" s="539">
        <f>SUM(AM36:AO50)</f>
        <v>2</v>
      </c>
      <c r="AN35" s="540"/>
      <c r="AO35" s="541"/>
      <c r="AP35" s="111">
        <f>SUM(AP36:AP50)</f>
        <v>10</v>
      </c>
      <c r="AQ35" s="539">
        <f>SUM(AQ36:AS50)</f>
        <v>0</v>
      </c>
      <c r="AR35" s="540"/>
      <c r="AS35" s="541"/>
      <c r="AT35" s="111">
        <f>SUM(AT36:AT50)</f>
        <v>0</v>
      </c>
      <c r="AU35" s="539">
        <f>SUM(AU36:AW50)</f>
        <v>0</v>
      </c>
      <c r="AV35" s="540"/>
      <c r="AW35" s="541"/>
      <c r="AX35" s="111">
        <f>SUM(AX36:AX50)</f>
        <v>0</v>
      </c>
      <c r="AY35" s="158"/>
      <c r="AZ35" s="260"/>
      <c r="BA35" s="111"/>
    </row>
    <row r="36" spans="1:53" s="161" customFormat="1" ht="51" customHeight="1" x14ac:dyDescent="0.3">
      <c r="A36" s="135" t="s">
        <v>131</v>
      </c>
      <c r="B36" s="489" t="s">
        <v>286</v>
      </c>
      <c r="C36" s="208" t="s">
        <v>287</v>
      </c>
      <c r="D36" s="134">
        <v>5</v>
      </c>
      <c r="E36" s="272">
        <f>D36*30</f>
        <v>150</v>
      </c>
      <c r="F36" s="272">
        <f>G36+H36+I36</f>
        <v>16</v>
      </c>
      <c r="G36" s="273">
        <v>8</v>
      </c>
      <c r="H36" s="272">
        <v>8</v>
      </c>
      <c r="I36" s="273"/>
      <c r="J36" s="272">
        <f>E36-F36</f>
        <v>134</v>
      </c>
      <c r="K36" s="268"/>
      <c r="L36" s="266"/>
      <c r="M36" s="267"/>
      <c r="N36" s="284"/>
      <c r="O36" s="211"/>
      <c r="P36" s="266"/>
      <c r="Q36" s="210"/>
      <c r="R36" s="321"/>
      <c r="S36" s="209">
        <v>0.5</v>
      </c>
      <c r="T36" s="266">
        <v>0.5</v>
      </c>
      <c r="U36" s="210"/>
      <c r="V36" s="284">
        <v>5</v>
      </c>
      <c r="W36" s="209"/>
      <c r="X36" s="266"/>
      <c r="Y36" s="210"/>
      <c r="Z36" s="275"/>
      <c r="AA36" s="209"/>
      <c r="AB36" s="266"/>
      <c r="AC36" s="210"/>
      <c r="AD36" s="275"/>
      <c r="AE36" s="268"/>
      <c r="AF36" s="266"/>
      <c r="AG36" s="212"/>
      <c r="AH36" s="275"/>
      <c r="AI36" s="268"/>
      <c r="AJ36" s="266"/>
      <c r="AK36" s="210"/>
      <c r="AL36" s="275"/>
      <c r="AM36" s="209"/>
      <c r="AN36" s="277"/>
      <c r="AO36" s="210"/>
      <c r="AP36" s="272"/>
      <c r="AQ36" s="268"/>
      <c r="AR36" s="266"/>
      <c r="AS36" s="210"/>
      <c r="AT36" s="275"/>
      <c r="AU36" s="209"/>
      <c r="AV36" s="277"/>
      <c r="AW36" s="210"/>
      <c r="AX36" s="272"/>
      <c r="AY36" s="275">
        <v>3</v>
      </c>
      <c r="AZ36" s="134"/>
      <c r="BA36" s="272"/>
    </row>
    <row r="37" spans="1:53" s="161" customFormat="1" ht="87.75" customHeight="1" x14ac:dyDescent="0.3">
      <c r="A37" s="237" t="s">
        <v>151</v>
      </c>
      <c r="B37" s="324" t="s">
        <v>288</v>
      </c>
      <c r="C37" s="168" t="s">
        <v>289</v>
      </c>
      <c r="D37" s="169">
        <v>5</v>
      </c>
      <c r="E37" s="143">
        <f t="shared" ref="E37" si="1">D37*30</f>
        <v>150</v>
      </c>
      <c r="F37" s="143">
        <f t="shared" ref="F37" si="2">G37+H37+I37</f>
        <v>16</v>
      </c>
      <c r="G37" s="144">
        <v>8</v>
      </c>
      <c r="H37" s="143">
        <v>8</v>
      </c>
      <c r="I37" s="144"/>
      <c r="J37" s="143">
        <f t="shared" ref="J37" si="3">E37-F37</f>
        <v>134</v>
      </c>
      <c r="K37" s="197"/>
      <c r="L37" s="198"/>
      <c r="M37" s="196"/>
      <c r="N37" s="285"/>
      <c r="O37" s="199"/>
      <c r="P37" s="198"/>
      <c r="Q37" s="200"/>
      <c r="R37" s="300"/>
      <c r="S37" s="195">
        <v>0.5</v>
      </c>
      <c r="T37" s="198">
        <v>0.5</v>
      </c>
      <c r="U37" s="200"/>
      <c r="V37" s="147">
        <v>5</v>
      </c>
      <c r="W37" s="195"/>
      <c r="X37" s="198"/>
      <c r="Y37" s="200"/>
      <c r="Z37" s="147"/>
      <c r="AA37" s="195"/>
      <c r="AB37" s="198"/>
      <c r="AC37" s="200"/>
      <c r="AD37" s="147"/>
      <c r="AE37" s="197"/>
      <c r="AF37" s="198"/>
      <c r="AG37" s="201"/>
      <c r="AH37" s="147"/>
      <c r="AI37" s="197"/>
      <c r="AJ37" s="198"/>
      <c r="AK37" s="201"/>
      <c r="AL37" s="147"/>
      <c r="AM37" s="195"/>
      <c r="AN37" s="129"/>
      <c r="AO37" s="200"/>
      <c r="AP37" s="143"/>
      <c r="AQ37" s="197"/>
      <c r="AR37" s="198"/>
      <c r="AS37" s="201"/>
      <c r="AT37" s="147"/>
      <c r="AU37" s="195"/>
      <c r="AV37" s="129"/>
      <c r="AW37" s="200"/>
      <c r="AX37" s="143"/>
      <c r="AY37" s="275">
        <v>3</v>
      </c>
      <c r="AZ37" s="146"/>
      <c r="BA37" s="143"/>
    </row>
    <row r="38" spans="1:53" s="161" customFormat="1" ht="126" customHeight="1" x14ac:dyDescent="0.3">
      <c r="A38" s="237" t="s">
        <v>152</v>
      </c>
      <c r="B38" s="322" t="s">
        <v>290</v>
      </c>
      <c r="C38" s="168" t="s">
        <v>291</v>
      </c>
      <c r="D38" s="146">
        <v>5</v>
      </c>
      <c r="E38" s="143">
        <f t="shared" ref="E38" si="4">D38*30</f>
        <v>150</v>
      </c>
      <c r="F38" s="143">
        <f t="shared" ref="F38" si="5">G38+H38+I38</f>
        <v>16</v>
      </c>
      <c r="G38" s="144">
        <v>8</v>
      </c>
      <c r="H38" s="143">
        <v>8</v>
      </c>
      <c r="I38" s="144"/>
      <c r="J38" s="143">
        <f t="shared" ref="J38" si="6">E38-F38</f>
        <v>134</v>
      </c>
      <c r="K38" s="197"/>
      <c r="L38" s="198"/>
      <c r="M38" s="196"/>
      <c r="N38" s="285"/>
      <c r="O38" s="199"/>
      <c r="P38" s="198"/>
      <c r="Q38" s="200"/>
      <c r="R38" s="300"/>
      <c r="S38" s="195"/>
      <c r="T38" s="198"/>
      <c r="U38" s="200"/>
      <c r="V38" s="147"/>
      <c r="W38" s="195">
        <v>0.5</v>
      </c>
      <c r="X38" s="198">
        <v>0.5</v>
      </c>
      <c r="Y38" s="200"/>
      <c r="Z38" s="147">
        <v>5</v>
      </c>
      <c r="AA38" s="195"/>
      <c r="AB38" s="198"/>
      <c r="AC38" s="200"/>
      <c r="AD38" s="147"/>
      <c r="AE38" s="197"/>
      <c r="AF38" s="198"/>
      <c r="AG38" s="201"/>
      <c r="AH38" s="147"/>
      <c r="AI38" s="197"/>
      <c r="AJ38" s="198"/>
      <c r="AK38" s="200"/>
      <c r="AL38" s="147"/>
      <c r="AM38" s="195"/>
      <c r="AN38" s="129"/>
      <c r="AO38" s="200"/>
      <c r="AP38" s="143"/>
      <c r="AQ38" s="197"/>
      <c r="AR38" s="198"/>
      <c r="AS38" s="200"/>
      <c r="AT38" s="147"/>
      <c r="AU38" s="195"/>
      <c r="AV38" s="129"/>
      <c r="AW38" s="200"/>
      <c r="AX38" s="143"/>
      <c r="AY38" s="275">
        <v>4</v>
      </c>
      <c r="AZ38" s="146"/>
      <c r="BA38" s="143"/>
    </row>
    <row r="39" spans="1:53" s="161" customFormat="1" ht="102" customHeight="1" x14ac:dyDescent="0.3">
      <c r="A39" s="237" t="s">
        <v>153</v>
      </c>
      <c r="B39" s="323" t="s">
        <v>292</v>
      </c>
      <c r="C39" s="168" t="s">
        <v>293</v>
      </c>
      <c r="D39" s="146">
        <v>5</v>
      </c>
      <c r="E39" s="143">
        <f t="shared" ref="E39:E50" si="7">D39*30</f>
        <v>150</v>
      </c>
      <c r="F39" s="143">
        <f t="shared" ref="F39:F50" si="8">G39+H39+I39</f>
        <v>16</v>
      </c>
      <c r="G39" s="144"/>
      <c r="H39" s="143"/>
      <c r="I39" s="144">
        <v>16</v>
      </c>
      <c r="J39" s="143">
        <f t="shared" ref="J39:J50" si="9">E39-F39</f>
        <v>134</v>
      </c>
      <c r="K39" s="197"/>
      <c r="L39" s="198"/>
      <c r="M39" s="196"/>
      <c r="N39" s="285"/>
      <c r="O39" s="199"/>
      <c r="P39" s="198"/>
      <c r="Q39" s="200"/>
      <c r="R39" s="300"/>
      <c r="S39" s="195"/>
      <c r="T39" s="198"/>
      <c r="U39" s="200"/>
      <c r="V39" s="147"/>
      <c r="W39" s="195"/>
      <c r="X39" s="198"/>
      <c r="Y39" s="200">
        <v>1</v>
      </c>
      <c r="Z39" s="147">
        <v>5</v>
      </c>
      <c r="AA39" s="195"/>
      <c r="AB39" s="198"/>
      <c r="AC39" s="200"/>
      <c r="AD39" s="147"/>
      <c r="AE39" s="197"/>
      <c r="AF39" s="198"/>
      <c r="AG39" s="201"/>
      <c r="AH39" s="147"/>
      <c r="AI39" s="197"/>
      <c r="AJ39" s="198"/>
      <c r="AK39" s="200"/>
      <c r="AL39" s="147"/>
      <c r="AM39" s="195"/>
      <c r="AN39" s="129"/>
      <c r="AO39" s="200"/>
      <c r="AP39" s="143"/>
      <c r="AQ39" s="197"/>
      <c r="AR39" s="198"/>
      <c r="AS39" s="200"/>
      <c r="AT39" s="147"/>
      <c r="AU39" s="195"/>
      <c r="AV39" s="129"/>
      <c r="AW39" s="200"/>
      <c r="AX39" s="143"/>
      <c r="AY39" s="275">
        <v>4</v>
      </c>
      <c r="AZ39" s="146"/>
      <c r="BA39" s="143"/>
    </row>
    <row r="40" spans="1:53" s="161" customFormat="1" ht="71.25" customHeight="1" x14ac:dyDescent="0.3">
      <c r="A40" s="237" t="s">
        <v>154</v>
      </c>
      <c r="B40" s="323" t="s">
        <v>294</v>
      </c>
      <c r="C40" s="168" t="s">
        <v>295</v>
      </c>
      <c r="D40" s="146">
        <v>5</v>
      </c>
      <c r="E40" s="143">
        <f t="shared" si="7"/>
        <v>150</v>
      </c>
      <c r="F40" s="143">
        <f t="shared" si="8"/>
        <v>16</v>
      </c>
      <c r="G40" s="144">
        <v>8</v>
      </c>
      <c r="H40" s="143">
        <v>8</v>
      </c>
      <c r="I40" s="144"/>
      <c r="J40" s="143">
        <f t="shared" si="9"/>
        <v>134</v>
      </c>
      <c r="K40" s="197"/>
      <c r="L40" s="198"/>
      <c r="M40" s="196"/>
      <c r="N40" s="285"/>
      <c r="O40" s="199"/>
      <c r="P40" s="198"/>
      <c r="Q40" s="200"/>
      <c r="R40" s="300"/>
      <c r="S40" s="195"/>
      <c r="T40" s="198"/>
      <c r="U40" s="200"/>
      <c r="V40" s="147"/>
      <c r="W40" s="195">
        <v>0.5</v>
      </c>
      <c r="X40" s="198">
        <v>0.5</v>
      </c>
      <c r="Y40" s="200"/>
      <c r="Z40" s="147">
        <v>5</v>
      </c>
      <c r="AA40" s="195"/>
      <c r="AB40" s="198"/>
      <c r="AC40" s="200"/>
      <c r="AD40" s="147"/>
      <c r="AE40" s="197"/>
      <c r="AF40" s="198"/>
      <c r="AG40" s="201"/>
      <c r="AH40" s="147"/>
      <c r="AI40" s="197"/>
      <c r="AJ40" s="198"/>
      <c r="AK40" s="200"/>
      <c r="AL40" s="147"/>
      <c r="AM40" s="195"/>
      <c r="AN40" s="129"/>
      <c r="AO40" s="200"/>
      <c r="AP40" s="143"/>
      <c r="AQ40" s="197"/>
      <c r="AR40" s="198"/>
      <c r="AS40" s="200"/>
      <c r="AT40" s="147"/>
      <c r="AU40" s="195"/>
      <c r="AV40" s="129"/>
      <c r="AW40" s="200"/>
      <c r="AX40" s="143"/>
      <c r="AY40" s="275">
        <v>4</v>
      </c>
      <c r="AZ40" s="146"/>
      <c r="BA40" s="143"/>
    </row>
    <row r="41" spans="1:53" s="161" customFormat="1" ht="69" customHeight="1" x14ac:dyDescent="0.3">
      <c r="A41" s="237" t="s">
        <v>155</v>
      </c>
      <c r="B41" s="322" t="s">
        <v>296</v>
      </c>
      <c r="C41" s="168" t="s">
        <v>289</v>
      </c>
      <c r="D41" s="146">
        <v>5</v>
      </c>
      <c r="E41" s="143">
        <f t="shared" si="7"/>
        <v>150</v>
      </c>
      <c r="F41" s="143">
        <f t="shared" si="8"/>
        <v>16</v>
      </c>
      <c r="G41" s="144">
        <v>8</v>
      </c>
      <c r="H41" s="143"/>
      <c r="I41" s="144">
        <v>8</v>
      </c>
      <c r="J41" s="143">
        <f t="shared" si="9"/>
        <v>134</v>
      </c>
      <c r="K41" s="197"/>
      <c r="L41" s="198"/>
      <c r="M41" s="196"/>
      <c r="N41" s="285"/>
      <c r="O41" s="199"/>
      <c r="P41" s="198"/>
      <c r="Q41" s="200"/>
      <c r="R41" s="300"/>
      <c r="S41" s="195"/>
      <c r="T41" s="198"/>
      <c r="U41" s="200"/>
      <c r="V41" s="147"/>
      <c r="W41" s="195"/>
      <c r="X41" s="198"/>
      <c r="Y41" s="200"/>
      <c r="Z41" s="147"/>
      <c r="AA41" s="195">
        <v>0.5</v>
      </c>
      <c r="AB41" s="198"/>
      <c r="AC41" s="200">
        <v>0.5</v>
      </c>
      <c r="AD41" s="147">
        <v>5</v>
      </c>
      <c r="AE41" s="197"/>
      <c r="AF41" s="198"/>
      <c r="AG41" s="201"/>
      <c r="AH41" s="147"/>
      <c r="AI41" s="197"/>
      <c r="AJ41" s="198"/>
      <c r="AK41" s="200"/>
      <c r="AL41" s="147"/>
      <c r="AM41" s="195"/>
      <c r="AN41" s="129"/>
      <c r="AO41" s="200"/>
      <c r="AP41" s="143"/>
      <c r="AQ41" s="197"/>
      <c r="AR41" s="198"/>
      <c r="AS41" s="200"/>
      <c r="AT41" s="147"/>
      <c r="AU41" s="195"/>
      <c r="AV41" s="129"/>
      <c r="AW41" s="200"/>
      <c r="AX41" s="143"/>
      <c r="AY41" s="275">
        <v>5</v>
      </c>
      <c r="AZ41" s="146"/>
      <c r="BA41" s="143"/>
    </row>
    <row r="42" spans="1:53" s="161" customFormat="1" ht="83.25" customHeight="1" x14ac:dyDescent="0.3">
      <c r="A42" s="237" t="s">
        <v>156</v>
      </c>
      <c r="B42" s="322" t="s">
        <v>297</v>
      </c>
      <c r="C42" s="168" t="s">
        <v>298</v>
      </c>
      <c r="D42" s="146">
        <v>5</v>
      </c>
      <c r="E42" s="143">
        <f t="shared" si="7"/>
        <v>150</v>
      </c>
      <c r="F42" s="143">
        <f t="shared" si="8"/>
        <v>16</v>
      </c>
      <c r="G42" s="144">
        <v>8</v>
      </c>
      <c r="H42" s="143">
        <v>8</v>
      </c>
      <c r="I42" s="144"/>
      <c r="J42" s="143">
        <f t="shared" si="9"/>
        <v>134</v>
      </c>
      <c r="K42" s="197"/>
      <c r="L42" s="198"/>
      <c r="M42" s="196"/>
      <c r="N42" s="285"/>
      <c r="O42" s="199"/>
      <c r="P42" s="198"/>
      <c r="Q42" s="200"/>
      <c r="R42" s="300"/>
      <c r="S42" s="195"/>
      <c r="T42" s="198"/>
      <c r="U42" s="200"/>
      <c r="V42" s="147"/>
      <c r="W42" s="195"/>
      <c r="X42" s="198"/>
      <c r="Y42" s="200"/>
      <c r="Z42" s="147"/>
      <c r="AA42" s="195">
        <v>0.5</v>
      </c>
      <c r="AB42" s="198">
        <v>0.5</v>
      </c>
      <c r="AC42" s="200"/>
      <c r="AD42" s="147">
        <v>5</v>
      </c>
      <c r="AE42" s="197"/>
      <c r="AF42" s="198"/>
      <c r="AG42" s="201"/>
      <c r="AH42" s="147"/>
      <c r="AI42" s="197"/>
      <c r="AJ42" s="198"/>
      <c r="AK42" s="200"/>
      <c r="AL42" s="147"/>
      <c r="AM42" s="195"/>
      <c r="AN42" s="129"/>
      <c r="AO42" s="200"/>
      <c r="AP42" s="143"/>
      <c r="AQ42" s="197"/>
      <c r="AR42" s="198"/>
      <c r="AS42" s="200"/>
      <c r="AT42" s="147"/>
      <c r="AU42" s="195"/>
      <c r="AV42" s="129"/>
      <c r="AW42" s="200"/>
      <c r="AX42" s="143"/>
      <c r="AY42" s="275">
        <v>5</v>
      </c>
      <c r="AZ42" s="146"/>
      <c r="BA42" s="143"/>
    </row>
    <row r="43" spans="1:53" s="161" customFormat="1" ht="51" customHeight="1" x14ac:dyDescent="0.3">
      <c r="A43" s="237" t="s">
        <v>157</v>
      </c>
      <c r="B43" s="322" t="s">
        <v>299</v>
      </c>
      <c r="C43" s="168" t="s">
        <v>300</v>
      </c>
      <c r="D43" s="146">
        <v>5</v>
      </c>
      <c r="E43" s="143">
        <f t="shared" si="7"/>
        <v>150</v>
      </c>
      <c r="F43" s="143">
        <f t="shared" si="8"/>
        <v>16</v>
      </c>
      <c r="G43" s="144">
        <v>8</v>
      </c>
      <c r="H43" s="143">
        <v>8</v>
      </c>
      <c r="I43" s="144"/>
      <c r="J43" s="143">
        <f t="shared" si="9"/>
        <v>134</v>
      </c>
      <c r="K43" s="197"/>
      <c r="L43" s="198"/>
      <c r="M43" s="196"/>
      <c r="N43" s="285"/>
      <c r="O43" s="199"/>
      <c r="P43" s="198"/>
      <c r="Q43" s="200"/>
      <c r="R43" s="300"/>
      <c r="S43" s="195"/>
      <c r="T43" s="198"/>
      <c r="U43" s="200"/>
      <c r="V43" s="147"/>
      <c r="W43" s="195"/>
      <c r="X43" s="198"/>
      <c r="Y43" s="200"/>
      <c r="Z43" s="147"/>
      <c r="AA43" s="195">
        <v>0.5</v>
      </c>
      <c r="AB43" s="198">
        <v>0.5</v>
      </c>
      <c r="AC43" s="200"/>
      <c r="AD43" s="147">
        <v>5</v>
      </c>
      <c r="AE43" s="197"/>
      <c r="AF43" s="198"/>
      <c r="AG43" s="201"/>
      <c r="AH43" s="147"/>
      <c r="AI43" s="197"/>
      <c r="AJ43" s="198"/>
      <c r="AK43" s="200"/>
      <c r="AL43" s="147"/>
      <c r="AM43" s="195"/>
      <c r="AN43" s="129"/>
      <c r="AO43" s="200"/>
      <c r="AP43" s="143"/>
      <c r="AQ43" s="197"/>
      <c r="AR43" s="198"/>
      <c r="AS43" s="200"/>
      <c r="AT43" s="147"/>
      <c r="AU43" s="195"/>
      <c r="AV43" s="129"/>
      <c r="AW43" s="200"/>
      <c r="AX43" s="143"/>
      <c r="AY43" s="275">
        <v>5</v>
      </c>
      <c r="AZ43" s="146"/>
      <c r="BA43" s="143"/>
    </row>
    <row r="44" spans="1:53" s="161" customFormat="1" ht="51" customHeight="1" x14ac:dyDescent="0.3">
      <c r="A44" s="237" t="s">
        <v>158</v>
      </c>
      <c r="B44" s="323" t="s">
        <v>301</v>
      </c>
      <c r="C44" s="168" t="s">
        <v>302</v>
      </c>
      <c r="D44" s="169">
        <v>5</v>
      </c>
      <c r="E44" s="143">
        <f t="shared" si="7"/>
        <v>150</v>
      </c>
      <c r="F44" s="143">
        <f t="shared" si="8"/>
        <v>16</v>
      </c>
      <c r="G44" s="144">
        <v>8</v>
      </c>
      <c r="H44" s="143"/>
      <c r="I44" s="144">
        <v>8</v>
      </c>
      <c r="J44" s="143">
        <f t="shared" si="9"/>
        <v>134</v>
      </c>
      <c r="K44" s="197"/>
      <c r="L44" s="198"/>
      <c r="M44" s="196"/>
      <c r="N44" s="285"/>
      <c r="O44" s="199"/>
      <c r="P44" s="198"/>
      <c r="Q44" s="200"/>
      <c r="R44" s="300"/>
      <c r="S44" s="195"/>
      <c r="T44" s="198"/>
      <c r="U44" s="200"/>
      <c r="V44" s="147"/>
      <c r="W44" s="195"/>
      <c r="X44" s="198"/>
      <c r="Y44" s="200"/>
      <c r="Z44" s="147"/>
      <c r="AA44" s="195"/>
      <c r="AB44" s="198"/>
      <c r="AC44" s="200"/>
      <c r="AD44" s="147"/>
      <c r="AE44" s="197">
        <v>0.5</v>
      </c>
      <c r="AF44" s="198"/>
      <c r="AG44" s="201">
        <v>0.5</v>
      </c>
      <c r="AH44" s="147">
        <v>5</v>
      </c>
      <c r="AI44" s="197"/>
      <c r="AJ44" s="198"/>
      <c r="AK44" s="200"/>
      <c r="AL44" s="147"/>
      <c r="AM44" s="195"/>
      <c r="AN44" s="129"/>
      <c r="AO44" s="200"/>
      <c r="AP44" s="143"/>
      <c r="AQ44" s="197"/>
      <c r="AR44" s="198"/>
      <c r="AS44" s="200"/>
      <c r="AT44" s="147"/>
      <c r="AU44" s="195"/>
      <c r="AV44" s="129"/>
      <c r="AW44" s="200"/>
      <c r="AX44" s="143"/>
      <c r="AY44" s="275">
        <v>6</v>
      </c>
      <c r="AZ44" s="146"/>
      <c r="BA44" s="143"/>
    </row>
    <row r="45" spans="1:53" s="161" customFormat="1" ht="105.75" customHeight="1" x14ac:dyDescent="0.3">
      <c r="A45" s="237" t="s">
        <v>159</v>
      </c>
      <c r="B45" s="323" t="s">
        <v>303</v>
      </c>
      <c r="C45" s="168" t="s">
        <v>304</v>
      </c>
      <c r="D45" s="169">
        <v>5</v>
      </c>
      <c r="E45" s="143">
        <f t="shared" ref="E45" si="10">D45*30</f>
        <v>150</v>
      </c>
      <c r="F45" s="143">
        <f t="shared" ref="F45" si="11">G45+H45+I45</f>
        <v>16</v>
      </c>
      <c r="G45" s="144">
        <v>8</v>
      </c>
      <c r="H45" s="143"/>
      <c r="I45" s="144">
        <v>8</v>
      </c>
      <c r="J45" s="143">
        <f t="shared" ref="J45" si="12">E45-F45</f>
        <v>134</v>
      </c>
      <c r="K45" s="197"/>
      <c r="L45" s="198"/>
      <c r="M45" s="196"/>
      <c r="N45" s="285"/>
      <c r="O45" s="199"/>
      <c r="P45" s="198"/>
      <c r="Q45" s="200"/>
      <c r="R45" s="300"/>
      <c r="S45" s="195"/>
      <c r="T45" s="198"/>
      <c r="U45" s="200"/>
      <c r="V45" s="147"/>
      <c r="W45" s="195"/>
      <c r="X45" s="198"/>
      <c r="Y45" s="200"/>
      <c r="Z45" s="147"/>
      <c r="AA45" s="195"/>
      <c r="AB45" s="198"/>
      <c r="AC45" s="200"/>
      <c r="AD45" s="147"/>
      <c r="AE45" s="197">
        <v>0.5</v>
      </c>
      <c r="AF45" s="198"/>
      <c r="AG45" s="201">
        <v>0.5</v>
      </c>
      <c r="AH45" s="147">
        <v>5</v>
      </c>
      <c r="AI45" s="197"/>
      <c r="AJ45" s="198"/>
      <c r="AK45" s="200"/>
      <c r="AL45" s="147"/>
      <c r="AM45" s="195"/>
      <c r="AN45" s="129"/>
      <c r="AO45" s="200"/>
      <c r="AP45" s="143"/>
      <c r="AQ45" s="197"/>
      <c r="AR45" s="198"/>
      <c r="AS45" s="200"/>
      <c r="AT45" s="147"/>
      <c r="AU45" s="195"/>
      <c r="AV45" s="129"/>
      <c r="AW45" s="200"/>
      <c r="AX45" s="143"/>
      <c r="AY45" s="275">
        <v>6</v>
      </c>
      <c r="AZ45" s="146"/>
      <c r="BA45" s="143"/>
    </row>
    <row r="46" spans="1:53" s="161" customFormat="1" ht="90.75" customHeight="1" x14ac:dyDescent="0.3">
      <c r="A46" s="237" t="s">
        <v>160</v>
      </c>
      <c r="B46" s="323" t="s">
        <v>305</v>
      </c>
      <c r="C46" s="168" t="s">
        <v>306</v>
      </c>
      <c r="D46" s="169">
        <v>5</v>
      </c>
      <c r="E46" s="143">
        <f t="shared" si="7"/>
        <v>150</v>
      </c>
      <c r="F46" s="143">
        <f t="shared" si="8"/>
        <v>16</v>
      </c>
      <c r="G46" s="144">
        <v>8</v>
      </c>
      <c r="H46" s="143"/>
      <c r="I46" s="144">
        <v>8</v>
      </c>
      <c r="J46" s="143">
        <f t="shared" si="9"/>
        <v>134</v>
      </c>
      <c r="K46" s="197"/>
      <c r="L46" s="198"/>
      <c r="M46" s="196"/>
      <c r="N46" s="285"/>
      <c r="O46" s="199"/>
      <c r="P46" s="198"/>
      <c r="Q46" s="200"/>
      <c r="R46" s="300"/>
      <c r="S46" s="195"/>
      <c r="T46" s="198"/>
      <c r="U46" s="200"/>
      <c r="V46" s="147"/>
      <c r="W46" s="195"/>
      <c r="X46" s="198"/>
      <c r="Y46" s="200"/>
      <c r="Z46" s="147"/>
      <c r="AA46" s="195"/>
      <c r="AB46" s="198"/>
      <c r="AC46" s="200"/>
      <c r="AD46" s="147"/>
      <c r="AE46" s="197"/>
      <c r="AF46" s="198"/>
      <c r="AG46" s="201"/>
      <c r="AH46" s="147"/>
      <c r="AI46" s="197">
        <v>0.5</v>
      </c>
      <c r="AJ46" s="198"/>
      <c r="AK46" s="201">
        <v>0.5</v>
      </c>
      <c r="AL46" s="147">
        <v>5</v>
      </c>
      <c r="AM46" s="195"/>
      <c r="AN46" s="129"/>
      <c r="AO46" s="200"/>
      <c r="AP46" s="143"/>
      <c r="AQ46" s="197"/>
      <c r="AR46" s="198"/>
      <c r="AS46" s="201"/>
      <c r="AT46" s="147"/>
      <c r="AU46" s="195"/>
      <c r="AV46" s="129"/>
      <c r="AW46" s="200"/>
      <c r="AX46" s="143"/>
      <c r="AY46" s="275">
        <v>7</v>
      </c>
      <c r="AZ46" s="146"/>
      <c r="BA46" s="143"/>
    </row>
    <row r="47" spans="1:53" s="161" customFormat="1" ht="51" customHeight="1" x14ac:dyDescent="0.3">
      <c r="A47" s="237" t="s">
        <v>161</v>
      </c>
      <c r="B47" s="323" t="s">
        <v>307</v>
      </c>
      <c r="C47" s="168" t="s">
        <v>300</v>
      </c>
      <c r="D47" s="169">
        <v>5</v>
      </c>
      <c r="E47" s="143">
        <f t="shared" si="7"/>
        <v>150</v>
      </c>
      <c r="F47" s="143">
        <f t="shared" si="8"/>
        <v>16</v>
      </c>
      <c r="G47" s="144">
        <v>8</v>
      </c>
      <c r="H47" s="143"/>
      <c r="I47" s="144">
        <v>8</v>
      </c>
      <c r="J47" s="143">
        <f t="shared" si="9"/>
        <v>134</v>
      </c>
      <c r="K47" s="197"/>
      <c r="L47" s="198"/>
      <c r="M47" s="196"/>
      <c r="N47" s="285"/>
      <c r="O47" s="199"/>
      <c r="P47" s="198"/>
      <c r="Q47" s="200"/>
      <c r="R47" s="300"/>
      <c r="S47" s="195"/>
      <c r="T47" s="198"/>
      <c r="U47" s="200"/>
      <c r="V47" s="147"/>
      <c r="W47" s="195"/>
      <c r="X47" s="198"/>
      <c r="Y47" s="200"/>
      <c r="Z47" s="147"/>
      <c r="AA47" s="195"/>
      <c r="AB47" s="198"/>
      <c r="AC47" s="200"/>
      <c r="AD47" s="147"/>
      <c r="AE47" s="197"/>
      <c r="AF47" s="198"/>
      <c r="AG47" s="201"/>
      <c r="AH47" s="147"/>
      <c r="AI47" s="197">
        <v>0.5</v>
      </c>
      <c r="AJ47" s="198"/>
      <c r="AK47" s="200">
        <v>0.5</v>
      </c>
      <c r="AL47" s="147">
        <v>5</v>
      </c>
      <c r="AM47" s="195"/>
      <c r="AN47" s="129"/>
      <c r="AO47" s="200"/>
      <c r="AP47" s="143"/>
      <c r="AQ47" s="197"/>
      <c r="AR47" s="198"/>
      <c r="AS47" s="200"/>
      <c r="AT47" s="147"/>
      <c r="AU47" s="195"/>
      <c r="AV47" s="129"/>
      <c r="AW47" s="200"/>
      <c r="AX47" s="143"/>
      <c r="AY47" s="275">
        <v>7</v>
      </c>
      <c r="AZ47" s="146"/>
      <c r="BA47" s="143"/>
    </row>
    <row r="48" spans="1:53" s="161" customFormat="1" ht="51" customHeight="1" x14ac:dyDescent="0.3">
      <c r="A48" s="237" t="s">
        <v>162</v>
      </c>
      <c r="B48" s="324" t="s">
        <v>308</v>
      </c>
      <c r="C48" s="168" t="s">
        <v>302</v>
      </c>
      <c r="D48" s="169">
        <v>5</v>
      </c>
      <c r="E48" s="143">
        <f t="shared" si="7"/>
        <v>150</v>
      </c>
      <c r="F48" s="143">
        <f t="shared" si="8"/>
        <v>16</v>
      </c>
      <c r="G48" s="144">
        <v>8</v>
      </c>
      <c r="H48" s="143"/>
      <c r="I48" s="144">
        <v>8</v>
      </c>
      <c r="J48" s="143">
        <f t="shared" si="9"/>
        <v>134</v>
      </c>
      <c r="K48" s="197"/>
      <c r="L48" s="198"/>
      <c r="M48" s="196"/>
      <c r="N48" s="285"/>
      <c r="O48" s="199"/>
      <c r="P48" s="198"/>
      <c r="Q48" s="200"/>
      <c r="R48" s="300"/>
      <c r="S48" s="195"/>
      <c r="T48" s="198"/>
      <c r="U48" s="200"/>
      <c r="V48" s="147"/>
      <c r="W48" s="195"/>
      <c r="X48" s="198"/>
      <c r="Y48" s="200"/>
      <c r="Z48" s="147"/>
      <c r="AA48" s="195"/>
      <c r="AB48" s="198"/>
      <c r="AC48" s="200"/>
      <c r="AD48" s="147"/>
      <c r="AE48" s="197"/>
      <c r="AF48" s="198"/>
      <c r="AG48" s="201"/>
      <c r="AH48" s="147"/>
      <c r="AI48" s="197">
        <v>0.5</v>
      </c>
      <c r="AJ48" s="198"/>
      <c r="AK48" s="200">
        <v>0.5</v>
      </c>
      <c r="AL48" s="147">
        <v>5</v>
      </c>
      <c r="AM48" s="195"/>
      <c r="AN48" s="129"/>
      <c r="AO48" s="200"/>
      <c r="AP48" s="147"/>
      <c r="AQ48" s="197"/>
      <c r="AR48" s="198"/>
      <c r="AS48" s="200"/>
      <c r="AT48" s="147"/>
      <c r="AU48" s="195"/>
      <c r="AV48" s="129"/>
      <c r="AW48" s="200"/>
      <c r="AX48" s="143"/>
      <c r="AY48" s="275">
        <v>7</v>
      </c>
      <c r="AZ48" s="146"/>
      <c r="BA48" s="143"/>
    </row>
    <row r="49" spans="1:53" s="161" customFormat="1" ht="107.25" customHeight="1" x14ac:dyDescent="0.3">
      <c r="A49" s="237" t="s">
        <v>163</v>
      </c>
      <c r="B49" s="323" t="s">
        <v>309</v>
      </c>
      <c r="C49" s="168" t="s">
        <v>304</v>
      </c>
      <c r="D49" s="169">
        <v>5</v>
      </c>
      <c r="E49" s="143">
        <f t="shared" si="7"/>
        <v>150</v>
      </c>
      <c r="F49" s="143">
        <f t="shared" si="8"/>
        <v>16</v>
      </c>
      <c r="G49" s="144">
        <v>8</v>
      </c>
      <c r="H49" s="143"/>
      <c r="I49" s="144">
        <v>8</v>
      </c>
      <c r="J49" s="143">
        <f t="shared" si="9"/>
        <v>134</v>
      </c>
      <c r="K49" s="197"/>
      <c r="L49" s="198"/>
      <c r="M49" s="196"/>
      <c r="N49" s="285"/>
      <c r="O49" s="199"/>
      <c r="P49" s="198"/>
      <c r="Q49" s="200"/>
      <c r="R49" s="300"/>
      <c r="S49" s="195"/>
      <c r="T49" s="198"/>
      <c r="U49" s="200"/>
      <c r="V49" s="147"/>
      <c r="W49" s="195"/>
      <c r="X49" s="198"/>
      <c r="Y49" s="200"/>
      <c r="Z49" s="147"/>
      <c r="AA49" s="195"/>
      <c r="AB49" s="198"/>
      <c r="AC49" s="200"/>
      <c r="AD49" s="147"/>
      <c r="AE49" s="197"/>
      <c r="AF49" s="198"/>
      <c r="AG49" s="201"/>
      <c r="AH49" s="147"/>
      <c r="AI49" s="197"/>
      <c r="AJ49" s="198"/>
      <c r="AK49" s="200"/>
      <c r="AL49" s="147"/>
      <c r="AM49" s="195">
        <v>0.5</v>
      </c>
      <c r="AN49" s="129"/>
      <c r="AO49" s="200">
        <v>0.5</v>
      </c>
      <c r="AP49" s="147">
        <v>5</v>
      </c>
      <c r="AQ49" s="197"/>
      <c r="AR49" s="198"/>
      <c r="AS49" s="200"/>
      <c r="AT49" s="147"/>
      <c r="AU49" s="195"/>
      <c r="AV49" s="129"/>
      <c r="AW49" s="200"/>
      <c r="AX49" s="143"/>
      <c r="AY49" s="275">
        <v>8</v>
      </c>
      <c r="AZ49" s="146"/>
      <c r="BA49" s="143"/>
    </row>
    <row r="50" spans="1:53" s="161" customFormat="1" ht="70.5" customHeight="1" thickBot="1" x14ac:dyDescent="0.35">
      <c r="A50" s="237" t="s">
        <v>164</v>
      </c>
      <c r="B50" s="323" t="s">
        <v>310</v>
      </c>
      <c r="C50" s="168" t="s">
        <v>293</v>
      </c>
      <c r="D50" s="169">
        <v>5</v>
      </c>
      <c r="E50" s="143">
        <f t="shared" si="7"/>
        <v>150</v>
      </c>
      <c r="F50" s="143">
        <f t="shared" si="8"/>
        <v>16</v>
      </c>
      <c r="G50" s="144">
        <v>8</v>
      </c>
      <c r="H50" s="143"/>
      <c r="I50" s="144">
        <v>8</v>
      </c>
      <c r="J50" s="143">
        <f t="shared" si="9"/>
        <v>134</v>
      </c>
      <c r="K50" s="197"/>
      <c r="L50" s="198"/>
      <c r="M50" s="196"/>
      <c r="N50" s="285"/>
      <c r="O50" s="199"/>
      <c r="P50" s="198"/>
      <c r="Q50" s="200"/>
      <c r="R50" s="300"/>
      <c r="S50" s="195"/>
      <c r="T50" s="198"/>
      <c r="U50" s="200"/>
      <c r="V50" s="147"/>
      <c r="W50" s="195"/>
      <c r="X50" s="198"/>
      <c r="Y50" s="200"/>
      <c r="Z50" s="147"/>
      <c r="AA50" s="195"/>
      <c r="AB50" s="198"/>
      <c r="AC50" s="200"/>
      <c r="AD50" s="147"/>
      <c r="AE50" s="197"/>
      <c r="AF50" s="198"/>
      <c r="AG50" s="201"/>
      <c r="AH50" s="147"/>
      <c r="AI50" s="197"/>
      <c r="AJ50" s="198"/>
      <c r="AK50" s="200"/>
      <c r="AL50" s="147"/>
      <c r="AM50" s="195">
        <v>0.5</v>
      </c>
      <c r="AN50" s="129"/>
      <c r="AO50" s="200">
        <v>0.5</v>
      </c>
      <c r="AP50" s="147">
        <v>5</v>
      </c>
      <c r="AQ50" s="197"/>
      <c r="AR50" s="198"/>
      <c r="AS50" s="200"/>
      <c r="AT50" s="147"/>
      <c r="AU50" s="195"/>
      <c r="AV50" s="129"/>
      <c r="AW50" s="200"/>
      <c r="AX50" s="143"/>
      <c r="AY50" s="147">
        <v>8</v>
      </c>
      <c r="AZ50" s="146"/>
      <c r="BA50" s="143"/>
    </row>
    <row r="51" spans="1:53" s="161" customFormat="1" ht="19.5" customHeight="1" thickBot="1" x14ac:dyDescent="0.35">
      <c r="A51" s="325"/>
      <c r="B51" s="312" t="s">
        <v>171</v>
      </c>
      <c r="C51" s="157"/>
      <c r="D51" s="159">
        <f>SUM(D52:D69)</f>
        <v>45</v>
      </c>
      <c r="E51" s="111">
        <f>SUM(E52:E63)</f>
        <v>900</v>
      </c>
      <c r="F51" s="111"/>
      <c r="G51" s="261"/>
      <c r="H51" s="111"/>
      <c r="I51" s="261"/>
      <c r="J51" s="111"/>
      <c r="K51" s="542">
        <f>SUM(K52:M63)</f>
        <v>0</v>
      </c>
      <c r="L51" s="543"/>
      <c r="M51" s="544"/>
      <c r="N51" s="281">
        <f>SUM(N52:N69)</f>
        <v>0</v>
      </c>
      <c r="O51" s="542">
        <f>SUM(O52:Q63)</f>
        <v>0</v>
      </c>
      <c r="P51" s="543"/>
      <c r="Q51" s="544"/>
      <c r="R51" s="281">
        <f>SUM(R52:R69)</f>
        <v>0</v>
      </c>
      <c r="S51" s="539">
        <f>SUM(S52:U63)</f>
        <v>0</v>
      </c>
      <c r="T51" s="540"/>
      <c r="U51" s="541"/>
      <c r="V51" s="281">
        <f>SUM(V52:V69)</f>
        <v>0</v>
      </c>
      <c r="W51" s="539">
        <f>SUM(W52:Y63)</f>
        <v>0</v>
      </c>
      <c r="X51" s="540"/>
      <c r="Y51" s="541"/>
      <c r="Z51" s="281">
        <f>SUM(Z52:Z69)</f>
        <v>0</v>
      </c>
      <c r="AA51" s="539">
        <f>SUM(AA52:AC63)</f>
        <v>0</v>
      </c>
      <c r="AB51" s="540"/>
      <c r="AC51" s="541"/>
      <c r="AD51" s="281">
        <f>SUM(AD52:AD69)</f>
        <v>0</v>
      </c>
      <c r="AE51" s="542">
        <f>SUM(AE52:AG63)</f>
        <v>2</v>
      </c>
      <c r="AF51" s="543"/>
      <c r="AG51" s="544"/>
      <c r="AH51" s="281">
        <f>SUM(AH52:AH69)</f>
        <v>10</v>
      </c>
      <c r="AI51" s="542">
        <f>SUM(AI52:AK63)</f>
        <v>2</v>
      </c>
      <c r="AJ51" s="543"/>
      <c r="AK51" s="544"/>
      <c r="AL51" s="281">
        <f>SUM(AL52:AL69)</f>
        <v>10</v>
      </c>
      <c r="AM51" s="539">
        <f>SUM(AM52:AO63)</f>
        <v>2</v>
      </c>
      <c r="AN51" s="540"/>
      <c r="AO51" s="541"/>
      <c r="AP51" s="281">
        <f>SUM(AP52:AP69)</f>
        <v>15</v>
      </c>
      <c r="AQ51" s="542">
        <f>SUM(AQ52:AS63)</f>
        <v>0</v>
      </c>
      <c r="AR51" s="543"/>
      <c r="AS51" s="544"/>
      <c r="AT51" s="281">
        <f>SUM(AT52:AT69)</f>
        <v>10</v>
      </c>
      <c r="AU51" s="539">
        <f>SUM(AU52:AW63)</f>
        <v>0</v>
      </c>
      <c r="AV51" s="540"/>
      <c r="AW51" s="541"/>
      <c r="AX51" s="111">
        <f>SUM(AX52:AX63)</f>
        <v>0</v>
      </c>
      <c r="AY51" s="158"/>
      <c r="AZ51" s="159"/>
      <c r="BA51" s="111"/>
    </row>
    <row r="52" spans="1:53" s="161" customFormat="1" ht="69.75" customHeight="1" x14ac:dyDescent="0.3">
      <c r="A52" s="238" t="s">
        <v>132</v>
      </c>
      <c r="B52" s="490" t="s">
        <v>311</v>
      </c>
      <c r="C52" s="704" t="s">
        <v>289</v>
      </c>
      <c r="D52" s="637">
        <v>5</v>
      </c>
      <c r="E52" s="635">
        <f>D52*30</f>
        <v>150</v>
      </c>
      <c r="F52" s="635">
        <f>G52+H52+I52</f>
        <v>16</v>
      </c>
      <c r="G52" s="670">
        <v>8</v>
      </c>
      <c r="H52" s="635"/>
      <c r="I52" s="670">
        <v>8</v>
      </c>
      <c r="J52" s="635">
        <f>E52-F52</f>
        <v>134</v>
      </c>
      <c r="K52" s="641"/>
      <c r="L52" s="643"/>
      <c r="M52" s="639"/>
      <c r="N52" s="665"/>
      <c r="O52" s="641"/>
      <c r="P52" s="643"/>
      <c r="Q52" s="639"/>
      <c r="R52" s="667"/>
      <c r="S52" s="681"/>
      <c r="T52" s="678"/>
      <c r="U52" s="679"/>
      <c r="V52" s="721"/>
      <c r="W52" s="681"/>
      <c r="X52" s="678"/>
      <c r="Y52" s="679"/>
      <c r="Z52" s="722"/>
      <c r="AA52" s="677"/>
      <c r="AB52" s="678"/>
      <c r="AC52" s="720"/>
      <c r="AD52" s="680"/>
      <c r="AE52" s="677">
        <v>0.5</v>
      </c>
      <c r="AF52" s="678"/>
      <c r="AG52" s="720">
        <v>0.5</v>
      </c>
      <c r="AH52" s="680">
        <v>5</v>
      </c>
      <c r="AI52" s="677"/>
      <c r="AJ52" s="678"/>
      <c r="AK52" s="679"/>
      <c r="AL52" s="680"/>
      <c r="AM52" s="681"/>
      <c r="AN52" s="682"/>
      <c r="AO52" s="679"/>
      <c r="AP52" s="724"/>
      <c r="AQ52" s="677"/>
      <c r="AR52" s="678"/>
      <c r="AS52" s="679"/>
      <c r="AT52" s="680"/>
      <c r="AU52" s="681"/>
      <c r="AV52" s="682"/>
      <c r="AW52" s="679"/>
      <c r="AX52" s="724"/>
      <c r="AY52" s="680">
        <v>6</v>
      </c>
      <c r="AZ52" s="680"/>
      <c r="BA52" s="724"/>
    </row>
    <row r="53" spans="1:53" s="161" customFormat="1" ht="90" customHeight="1" x14ac:dyDescent="0.3">
      <c r="A53" s="237" t="s">
        <v>143</v>
      </c>
      <c r="B53" s="491" t="s">
        <v>312</v>
      </c>
      <c r="C53" s="630"/>
      <c r="D53" s="656"/>
      <c r="E53" s="658"/>
      <c r="F53" s="658"/>
      <c r="G53" s="705"/>
      <c r="H53" s="658"/>
      <c r="I53" s="705"/>
      <c r="J53" s="658"/>
      <c r="K53" s="653"/>
      <c r="L53" s="654"/>
      <c r="M53" s="657"/>
      <c r="N53" s="703"/>
      <c r="O53" s="653"/>
      <c r="P53" s="654"/>
      <c r="Q53" s="657"/>
      <c r="R53" s="702"/>
      <c r="S53" s="659"/>
      <c r="T53" s="654"/>
      <c r="U53" s="657"/>
      <c r="V53" s="669"/>
      <c r="W53" s="659"/>
      <c r="X53" s="654"/>
      <c r="Y53" s="657"/>
      <c r="Z53" s="723"/>
      <c r="AA53" s="653"/>
      <c r="AB53" s="654"/>
      <c r="AC53" s="655"/>
      <c r="AD53" s="656"/>
      <c r="AE53" s="653"/>
      <c r="AF53" s="654"/>
      <c r="AG53" s="655"/>
      <c r="AH53" s="656"/>
      <c r="AI53" s="653"/>
      <c r="AJ53" s="654"/>
      <c r="AK53" s="657"/>
      <c r="AL53" s="656"/>
      <c r="AM53" s="659"/>
      <c r="AN53" s="660"/>
      <c r="AO53" s="657"/>
      <c r="AP53" s="658"/>
      <c r="AQ53" s="653"/>
      <c r="AR53" s="654"/>
      <c r="AS53" s="657"/>
      <c r="AT53" s="656"/>
      <c r="AU53" s="659"/>
      <c r="AV53" s="660"/>
      <c r="AW53" s="657"/>
      <c r="AX53" s="658"/>
      <c r="AY53" s="656"/>
      <c r="AZ53" s="656"/>
      <c r="BA53" s="658"/>
    </row>
    <row r="54" spans="1:53" s="161" customFormat="1" ht="72.75" customHeight="1" x14ac:dyDescent="0.3">
      <c r="A54" s="237" t="s">
        <v>144</v>
      </c>
      <c r="B54" s="491" t="s">
        <v>313</v>
      </c>
      <c r="C54" s="629" t="s">
        <v>289</v>
      </c>
      <c r="D54" s="661">
        <v>5</v>
      </c>
      <c r="E54" s="662">
        <f t="shared" ref="E54" si="13">D54*30</f>
        <v>150</v>
      </c>
      <c r="F54" s="662">
        <f t="shared" ref="F54" si="14">G54+H54+I54</f>
        <v>16</v>
      </c>
      <c r="G54" s="663">
        <v>8</v>
      </c>
      <c r="H54" s="662">
        <v>8</v>
      </c>
      <c r="I54" s="663"/>
      <c r="J54" s="662">
        <f t="shared" ref="J54" si="15">E54-F54</f>
        <v>134</v>
      </c>
      <c r="K54" s="641"/>
      <c r="L54" s="643"/>
      <c r="M54" s="639"/>
      <c r="N54" s="665"/>
      <c r="O54" s="641"/>
      <c r="P54" s="643"/>
      <c r="Q54" s="639"/>
      <c r="R54" s="667"/>
      <c r="S54" s="645"/>
      <c r="T54" s="643"/>
      <c r="U54" s="639"/>
      <c r="V54" s="651"/>
      <c r="W54" s="645"/>
      <c r="X54" s="643"/>
      <c r="Y54" s="639"/>
      <c r="Z54" s="651"/>
      <c r="AA54" s="645"/>
      <c r="AB54" s="643"/>
      <c r="AC54" s="639"/>
      <c r="AD54" s="637"/>
      <c r="AE54" s="641">
        <v>0.5</v>
      </c>
      <c r="AF54" s="643">
        <v>0.5</v>
      </c>
      <c r="AG54" s="649"/>
      <c r="AH54" s="637">
        <v>5</v>
      </c>
      <c r="AI54" s="641"/>
      <c r="AJ54" s="643"/>
      <c r="AK54" s="639"/>
      <c r="AL54" s="637"/>
      <c r="AM54" s="645"/>
      <c r="AN54" s="647"/>
      <c r="AO54" s="639"/>
      <c r="AP54" s="635"/>
      <c r="AQ54" s="641"/>
      <c r="AR54" s="643"/>
      <c r="AS54" s="639"/>
      <c r="AT54" s="637"/>
      <c r="AU54" s="645"/>
      <c r="AV54" s="647"/>
      <c r="AW54" s="639"/>
      <c r="AX54" s="635"/>
      <c r="AY54" s="637">
        <v>6</v>
      </c>
      <c r="AZ54" s="637"/>
      <c r="BA54" s="635"/>
    </row>
    <row r="55" spans="1:53" s="161" customFormat="1" ht="69" customHeight="1" x14ac:dyDescent="0.3">
      <c r="A55" s="237" t="s">
        <v>145</v>
      </c>
      <c r="B55" s="491" t="s">
        <v>314</v>
      </c>
      <c r="C55" s="630"/>
      <c r="D55" s="656"/>
      <c r="E55" s="658"/>
      <c r="F55" s="658"/>
      <c r="G55" s="705"/>
      <c r="H55" s="658"/>
      <c r="I55" s="705"/>
      <c r="J55" s="658"/>
      <c r="K55" s="653"/>
      <c r="L55" s="654"/>
      <c r="M55" s="657"/>
      <c r="N55" s="703"/>
      <c r="O55" s="653"/>
      <c r="P55" s="654"/>
      <c r="Q55" s="657"/>
      <c r="R55" s="702"/>
      <c r="S55" s="659"/>
      <c r="T55" s="654"/>
      <c r="U55" s="657"/>
      <c r="V55" s="669"/>
      <c r="W55" s="659"/>
      <c r="X55" s="654"/>
      <c r="Y55" s="657"/>
      <c r="Z55" s="669"/>
      <c r="AA55" s="659"/>
      <c r="AB55" s="654"/>
      <c r="AC55" s="657"/>
      <c r="AD55" s="656"/>
      <c r="AE55" s="653"/>
      <c r="AF55" s="654"/>
      <c r="AG55" s="655"/>
      <c r="AH55" s="656"/>
      <c r="AI55" s="653"/>
      <c r="AJ55" s="654"/>
      <c r="AK55" s="657"/>
      <c r="AL55" s="656"/>
      <c r="AM55" s="659"/>
      <c r="AN55" s="660"/>
      <c r="AO55" s="657"/>
      <c r="AP55" s="658"/>
      <c r="AQ55" s="653"/>
      <c r="AR55" s="654"/>
      <c r="AS55" s="657"/>
      <c r="AT55" s="656"/>
      <c r="AU55" s="659"/>
      <c r="AV55" s="660"/>
      <c r="AW55" s="657"/>
      <c r="AX55" s="658"/>
      <c r="AY55" s="656"/>
      <c r="AZ55" s="656"/>
      <c r="BA55" s="658"/>
    </row>
    <row r="56" spans="1:53" s="161" customFormat="1" ht="65.25" customHeight="1" x14ac:dyDescent="0.3">
      <c r="A56" s="237" t="s">
        <v>146</v>
      </c>
      <c r="B56" s="491" t="s">
        <v>315</v>
      </c>
      <c r="C56" s="629" t="s">
        <v>289</v>
      </c>
      <c r="D56" s="661">
        <v>5</v>
      </c>
      <c r="E56" s="662">
        <f t="shared" ref="E56" si="16">D56*30</f>
        <v>150</v>
      </c>
      <c r="F56" s="662">
        <f t="shared" ref="F56" si="17">G56+H56+I56</f>
        <v>16</v>
      </c>
      <c r="G56" s="663"/>
      <c r="H56" s="662"/>
      <c r="I56" s="663">
        <v>16</v>
      </c>
      <c r="J56" s="662">
        <f t="shared" ref="J56" si="18">E56-F56</f>
        <v>134</v>
      </c>
      <c r="K56" s="641"/>
      <c r="L56" s="643"/>
      <c r="M56" s="639"/>
      <c r="N56" s="665"/>
      <c r="O56" s="641"/>
      <c r="P56" s="643"/>
      <c r="Q56" s="639"/>
      <c r="R56" s="667"/>
      <c r="S56" s="645"/>
      <c r="T56" s="643"/>
      <c r="U56" s="639"/>
      <c r="V56" s="651"/>
      <c r="W56" s="645"/>
      <c r="X56" s="643"/>
      <c r="Y56" s="639"/>
      <c r="Z56" s="651"/>
      <c r="AA56" s="645"/>
      <c r="AB56" s="643"/>
      <c r="AC56" s="639"/>
      <c r="AD56" s="637"/>
      <c r="AE56" s="641"/>
      <c r="AF56" s="643"/>
      <c r="AG56" s="649"/>
      <c r="AH56" s="637"/>
      <c r="AI56" s="641"/>
      <c r="AJ56" s="643"/>
      <c r="AK56" s="639">
        <v>1</v>
      </c>
      <c r="AL56" s="637">
        <v>5</v>
      </c>
      <c r="AM56" s="645"/>
      <c r="AN56" s="647"/>
      <c r="AO56" s="639"/>
      <c r="AP56" s="635"/>
      <c r="AQ56" s="641"/>
      <c r="AR56" s="643"/>
      <c r="AS56" s="639"/>
      <c r="AT56" s="637"/>
      <c r="AU56" s="645"/>
      <c r="AV56" s="647"/>
      <c r="AW56" s="639"/>
      <c r="AX56" s="635"/>
      <c r="AY56" s="637">
        <v>7</v>
      </c>
      <c r="AZ56" s="637"/>
      <c r="BA56" s="635"/>
    </row>
    <row r="57" spans="1:53" s="161" customFormat="1" ht="75" customHeight="1" x14ac:dyDescent="0.3">
      <c r="A57" s="237" t="s">
        <v>147</v>
      </c>
      <c r="B57" s="491" t="s">
        <v>316</v>
      </c>
      <c r="C57" s="630"/>
      <c r="D57" s="656"/>
      <c r="E57" s="658"/>
      <c r="F57" s="658"/>
      <c r="G57" s="705"/>
      <c r="H57" s="658"/>
      <c r="I57" s="705"/>
      <c r="J57" s="658"/>
      <c r="K57" s="653"/>
      <c r="L57" s="654"/>
      <c r="M57" s="657"/>
      <c r="N57" s="703"/>
      <c r="O57" s="653"/>
      <c r="P57" s="654"/>
      <c r="Q57" s="657"/>
      <c r="R57" s="702"/>
      <c r="S57" s="659"/>
      <c r="T57" s="654"/>
      <c r="U57" s="657"/>
      <c r="V57" s="669"/>
      <c r="W57" s="659"/>
      <c r="X57" s="654"/>
      <c r="Y57" s="657"/>
      <c r="Z57" s="669"/>
      <c r="AA57" s="659"/>
      <c r="AB57" s="654"/>
      <c r="AC57" s="657"/>
      <c r="AD57" s="656"/>
      <c r="AE57" s="653"/>
      <c r="AF57" s="654"/>
      <c r="AG57" s="655"/>
      <c r="AH57" s="656"/>
      <c r="AI57" s="653"/>
      <c r="AJ57" s="654"/>
      <c r="AK57" s="657"/>
      <c r="AL57" s="656"/>
      <c r="AM57" s="659"/>
      <c r="AN57" s="660"/>
      <c r="AO57" s="657"/>
      <c r="AP57" s="658"/>
      <c r="AQ57" s="653"/>
      <c r="AR57" s="654"/>
      <c r="AS57" s="657"/>
      <c r="AT57" s="656"/>
      <c r="AU57" s="659"/>
      <c r="AV57" s="660"/>
      <c r="AW57" s="657"/>
      <c r="AX57" s="658"/>
      <c r="AY57" s="656"/>
      <c r="AZ57" s="656"/>
      <c r="BA57" s="658"/>
    </row>
    <row r="58" spans="1:53" s="161" customFormat="1" ht="78" customHeight="1" x14ac:dyDescent="0.3">
      <c r="A58" s="237" t="s">
        <v>148</v>
      </c>
      <c r="B58" s="491" t="s">
        <v>317</v>
      </c>
      <c r="C58" s="629" t="s">
        <v>289</v>
      </c>
      <c r="D58" s="661">
        <v>5</v>
      </c>
      <c r="E58" s="662">
        <f t="shared" ref="E58" si="19">D58*30</f>
        <v>150</v>
      </c>
      <c r="F58" s="662">
        <f t="shared" ref="F58" si="20">G58+H58+I58</f>
        <v>16</v>
      </c>
      <c r="G58" s="663">
        <v>8</v>
      </c>
      <c r="H58" s="662">
        <v>8</v>
      </c>
      <c r="I58" s="663"/>
      <c r="J58" s="662">
        <f t="shared" ref="J58" si="21">E58-F58</f>
        <v>134</v>
      </c>
      <c r="K58" s="641"/>
      <c r="L58" s="643"/>
      <c r="M58" s="639"/>
      <c r="N58" s="665"/>
      <c r="O58" s="641"/>
      <c r="P58" s="643"/>
      <c r="Q58" s="639"/>
      <c r="R58" s="667"/>
      <c r="S58" s="645"/>
      <c r="T58" s="643"/>
      <c r="U58" s="639"/>
      <c r="V58" s="651"/>
      <c r="W58" s="645"/>
      <c r="X58" s="643"/>
      <c r="Y58" s="639"/>
      <c r="Z58" s="651"/>
      <c r="AA58" s="645"/>
      <c r="AB58" s="643"/>
      <c r="AC58" s="639"/>
      <c r="AD58" s="637"/>
      <c r="AE58" s="641"/>
      <c r="AF58" s="643"/>
      <c r="AG58" s="649"/>
      <c r="AH58" s="637"/>
      <c r="AI58" s="641">
        <v>0.5</v>
      </c>
      <c r="AJ58" s="643">
        <v>0.5</v>
      </c>
      <c r="AK58" s="639"/>
      <c r="AL58" s="637">
        <v>5</v>
      </c>
      <c r="AM58" s="645"/>
      <c r="AN58" s="647"/>
      <c r="AO58" s="639"/>
      <c r="AP58" s="635"/>
      <c r="AQ58" s="641"/>
      <c r="AR58" s="643"/>
      <c r="AS58" s="639"/>
      <c r="AT58" s="637"/>
      <c r="AU58" s="645"/>
      <c r="AV58" s="647"/>
      <c r="AW58" s="639"/>
      <c r="AX58" s="635"/>
      <c r="AY58" s="637">
        <v>7</v>
      </c>
      <c r="AZ58" s="637"/>
      <c r="BA58" s="635"/>
    </row>
    <row r="59" spans="1:53" s="161" customFormat="1" ht="78.75" customHeight="1" x14ac:dyDescent="0.3">
      <c r="A59" s="237" t="s">
        <v>149</v>
      </c>
      <c r="B59" s="493" t="s">
        <v>318</v>
      </c>
      <c r="C59" s="630"/>
      <c r="D59" s="637"/>
      <c r="E59" s="635"/>
      <c r="F59" s="635"/>
      <c r="G59" s="670"/>
      <c r="H59" s="635"/>
      <c r="I59" s="670"/>
      <c r="J59" s="635"/>
      <c r="K59" s="653"/>
      <c r="L59" s="654"/>
      <c r="M59" s="657"/>
      <c r="N59" s="703"/>
      <c r="O59" s="653"/>
      <c r="P59" s="654"/>
      <c r="Q59" s="657"/>
      <c r="R59" s="702"/>
      <c r="S59" s="659"/>
      <c r="T59" s="654"/>
      <c r="U59" s="657"/>
      <c r="V59" s="669"/>
      <c r="W59" s="659"/>
      <c r="X59" s="654"/>
      <c r="Y59" s="657"/>
      <c r="Z59" s="669"/>
      <c r="AA59" s="659"/>
      <c r="AB59" s="654"/>
      <c r="AC59" s="657"/>
      <c r="AD59" s="656"/>
      <c r="AE59" s="653"/>
      <c r="AF59" s="654"/>
      <c r="AG59" s="655"/>
      <c r="AH59" s="656"/>
      <c r="AI59" s="653"/>
      <c r="AJ59" s="654"/>
      <c r="AK59" s="657"/>
      <c r="AL59" s="656"/>
      <c r="AM59" s="659"/>
      <c r="AN59" s="660"/>
      <c r="AO59" s="657"/>
      <c r="AP59" s="658"/>
      <c r="AQ59" s="653"/>
      <c r="AR59" s="654"/>
      <c r="AS59" s="657"/>
      <c r="AT59" s="656"/>
      <c r="AU59" s="659"/>
      <c r="AV59" s="660"/>
      <c r="AW59" s="657"/>
      <c r="AX59" s="658"/>
      <c r="AY59" s="656"/>
      <c r="AZ59" s="656"/>
      <c r="BA59" s="658"/>
    </row>
    <row r="60" spans="1:53" s="161" customFormat="1" ht="153" customHeight="1" x14ac:dyDescent="0.3">
      <c r="A60" s="237" t="s">
        <v>185</v>
      </c>
      <c r="B60" s="491" t="s">
        <v>319</v>
      </c>
      <c r="C60" s="629" t="s">
        <v>289</v>
      </c>
      <c r="D60" s="661">
        <v>5</v>
      </c>
      <c r="E60" s="662">
        <f t="shared" ref="E60" si="22">D60*30</f>
        <v>150</v>
      </c>
      <c r="F60" s="662">
        <f t="shared" ref="F60" si="23">G60+H60+I60</f>
        <v>16</v>
      </c>
      <c r="G60" s="663"/>
      <c r="H60" s="662"/>
      <c r="I60" s="663">
        <v>16</v>
      </c>
      <c r="J60" s="662">
        <f t="shared" ref="J60" si="24">E60-F60</f>
        <v>134</v>
      </c>
      <c r="K60" s="641"/>
      <c r="L60" s="643"/>
      <c r="M60" s="639"/>
      <c r="N60" s="665"/>
      <c r="O60" s="641"/>
      <c r="P60" s="643"/>
      <c r="Q60" s="639"/>
      <c r="R60" s="667"/>
      <c r="S60" s="645"/>
      <c r="T60" s="643"/>
      <c r="U60" s="639"/>
      <c r="V60" s="651"/>
      <c r="W60" s="645"/>
      <c r="X60" s="643"/>
      <c r="Y60" s="639"/>
      <c r="Z60" s="651"/>
      <c r="AA60" s="645"/>
      <c r="AB60" s="643"/>
      <c r="AC60" s="639"/>
      <c r="AD60" s="637"/>
      <c r="AE60" s="641"/>
      <c r="AF60" s="643"/>
      <c r="AG60" s="649"/>
      <c r="AH60" s="637"/>
      <c r="AI60" s="641"/>
      <c r="AJ60" s="643"/>
      <c r="AK60" s="639"/>
      <c r="AL60" s="637"/>
      <c r="AM60" s="645"/>
      <c r="AN60" s="647"/>
      <c r="AO60" s="639">
        <v>1</v>
      </c>
      <c r="AP60" s="637">
        <v>5</v>
      </c>
      <c r="AQ60" s="641"/>
      <c r="AR60" s="643"/>
      <c r="AS60" s="639"/>
      <c r="AT60" s="637"/>
      <c r="AU60" s="645"/>
      <c r="AV60" s="647"/>
      <c r="AW60" s="639"/>
      <c r="AX60" s="635"/>
      <c r="AY60" s="637">
        <v>8</v>
      </c>
      <c r="AZ60" s="637"/>
      <c r="BA60" s="635"/>
    </row>
    <row r="61" spans="1:53" s="161" customFormat="1" ht="112.5" customHeight="1" x14ac:dyDescent="0.3">
      <c r="A61" s="237" t="s">
        <v>186</v>
      </c>
      <c r="B61" s="493" t="s">
        <v>320</v>
      </c>
      <c r="C61" s="630"/>
      <c r="D61" s="637"/>
      <c r="E61" s="635"/>
      <c r="F61" s="635"/>
      <c r="G61" s="670"/>
      <c r="H61" s="635"/>
      <c r="I61" s="670"/>
      <c r="J61" s="635"/>
      <c r="K61" s="653"/>
      <c r="L61" s="654"/>
      <c r="M61" s="657"/>
      <c r="N61" s="703"/>
      <c r="O61" s="653"/>
      <c r="P61" s="654"/>
      <c r="Q61" s="657"/>
      <c r="R61" s="702"/>
      <c r="S61" s="659"/>
      <c r="T61" s="654"/>
      <c r="U61" s="657"/>
      <c r="V61" s="669"/>
      <c r="W61" s="659"/>
      <c r="X61" s="654"/>
      <c r="Y61" s="657"/>
      <c r="Z61" s="669"/>
      <c r="AA61" s="659"/>
      <c r="AB61" s="654"/>
      <c r="AC61" s="657"/>
      <c r="AD61" s="656"/>
      <c r="AE61" s="653"/>
      <c r="AF61" s="654"/>
      <c r="AG61" s="655"/>
      <c r="AH61" s="656"/>
      <c r="AI61" s="653"/>
      <c r="AJ61" s="654"/>
      <c r="AK61" s="657"/>
      <c r="AL61" s="656"/>
      <c r="AM61" s="659"/>
      <c r="AN61" s="660"/>
      <c r="AO61" s="657"/>
      <c r="AP61" s="656"/>
      <c r="AQ61" s="653"/>
      <c r="AR61" s="654"/>
      <c r="AS61" s="657"/>
      <c r="AT61" s="656"/>
      <c r="AU61" s="659"/>
      <c r="AV61" s="660"/>
      <c r="AW61" s="657"/>
      <c r="AX61" s="658"/>
      <c r="AY61" s="656"/>
      <c r="AZ61" s="656"/>
      <c r="BA61" s="658"/>
    </row>
    <row r="62" spans="1:53" s="161" customFormat="1" ht="60" customHeight="1" x14ac:dyDescent="0.3">
      <c r="A62" s="237" t="s">
        <v>193</v>
      </c>
      <c r="B62" s="493" t="s">
        <v>321</v>
      </c>
      <c r="C62" s="629" t="s">
        <v>289</v>
      </c>
      <c r="D62" s="661">
        <v>5</v>
      </c>
      <c r="E62" s="662">
        <f t="shared" ref="E62" si="25">D62*30</f>
        <v>150</v>
      </c>
      <c r="F62" s="662">
        <f t="shared" ref="F62" si="26">G62+H62+I62</f>
        <v>16</v>
      </c>
      <c r="G62" s="663">
        <v>8</v>
      </c>
      <c r="H62" s="662">
        <v>8</v>
      </c>
      <c r="I62" s="663"/>
      <c r="J62" s="662">
        <f t="shared" ref="J62" si="27">E62-F62</f>
        <v>134</v>
      </c>
      <c r="K62" s="671"/>
      <c r="L62" s="672"/>
      <c r="M62" s="673"/>
      <c r="N62" s="756"/>
      <c r="O62" s="671"/>
      <c r="P62" s="672"/>
      <c r="Q62" s="673"/>
      <c r="R62" s="757"/>
      <c r="S62" s="674"/>
      <c r="T62" s="672"/>
      <c r="U62" s="673"/>
      <c r="V62" s="755"/>
      <c r="W62" s="674"/>
      <c r="X62" s="672"/>
      <c r="Y62" s="673"/>
      <c r="Z62" s="755"/>
      <c r="AA62" s="674"/>
      <c r="AB62" s="672"/>
      <c r="AC62" s="673"/>
      <c r="AD62" s="661"/>
      <c r="AE62" s="671"/>
      <c r="AF62" s="672"/>
      <c r="AG62" s="725"/>
      <c r="AH62" s="661"/>
      <c r="AI62" s="671"/>
      <c r="AJ62" s="672"/>
      <c r="AK62" s="673"/>
      <c r="AL62" s="661"/>
      <c r="AM62" s="674">
        <v>0.5</v>
      </c>
      <c r="AN62" s="675">
        <v>0.5</v>
      </c>
      <c r="AO62" s="673"/>
      <c r="AP62" s="661">
        <v>5</v>
      </c>
      <c r="AQ62" s="671"/>
      <c r="AR62" s="672"/>
      <c r="AS62" s="673"/>
      <c r="AT62" s="661"/>
      <c r="AU62" s="674"/>
      <c r="AV62" s="675"/>
      <c r="AW62" s="673"/>
      <c r="AX62" s="662"/>
      <c r="AY62" s="661">
        <v>8</v>
      </c>
      <c r="AZ62" s="661"/>
      <c r="BA62" s="662"/>
    </row>
    <row r="63" spans="1:53" s="161" customFormat="1" ht="108.75" customHeight="1" x14ac:dyDescent="0.3">
      <c r="A63" s="237" t="s">
        <v>194</v>
      </c>
      <c r="B63" s="494" t="s">
        <v>322</v>
      </c>
      <c r="C63" s="630"/>
      <c r="D63" s="656"/>
      <c r="E63" s="658"/>
      <c r="F63" s="658"/>
      <c r="G63" s="705"/>
      <c r="H63" s="658"/>
      <c r="I63" s="705"/>
      <c r="J63" s="658"/>
      <c r="K63" s="653"/>
      <c r="L63" s="654"/>
      <c r="M63" s="657"/>
      <c r="N63" s="703"/>
      <c r="O63" s="653"/>
      <c r="P63" s="654"/>
      <c r="Q63" s="657"/>
      <c r="R63" s="702"/>
      <c r="S63" s="659"/>
      <c r="T63" s="654"/>
      <c r="U63" s="657"/>
      <c r="V63" s="669"/>
      <c r="W63" s="659"/>
      <c r="X63" s="654"/>
      <c r="Y63" s="657"/>
      <c r="Z63" s="669"/>
      <c r="AA63" s="659"/>
      <c r="AB63" s="654"/>
      <c r="AC63" s="657"/>
      <c r="AD63" s="656"/>
      <c r="AE63" s="653"/>
      <c r="AF63" s="654"/>
      <c r="AG63" s="655"/>
      <c r="AH63" s="656"/>
      <c r="AI63" s="653"/>
      <c r="AJ63" s="654"/>
      <c r="AK63" s="657"/>
      <c r="AL63" s="656"/>
      <c r="AM63" s="659"/>
      <c r="AN63" s="660"/>
      <c r="AO63" s="657"/>
      <c r="AP63" s="656"/>
      <c r="AQ63" s="653"/>
      <c r="AR63" s="654"/>
      <c r="AS63" s="657"/>
      <c r="AT63" s="656"/>
      <c r="AU63" s="659"/>
      <c r="AV63" s="660"/>
      <c r="AW63" s="657"/>
      <c r="AX63" s="658"/>
      <c r="AY63" s="656"/>
      <c r="AZ63" s="656"/>
      <c r="BA63" s="658"/>
    </row>
    <row r="64" spans="1:53" s="161" customFormat="1" ht="88.5" customHeight="1" x14ac:dyDescent="0.3">
      <c r="A64" s="237" t="s">
        <v>216</v>
      </c>
      <c r="B64" s="491" t="s">
        <v>323</v>
      </c>
      <c r="C64" s="629" t="s">
        <v>289</v>
      </c>
      <c r="D64" s="637">
        <v>5</v>
      </c>
      <c r="E64" s="635">
        <f t="shared" ref="E64" si="28">D64*30</f>
        <v>150</v>
      </c>
      <c r="F64" s="635">
        <f t="shared" ref="F64" si="29">G64+H64+I64</f>
        <v>16</v>
      </c>
      <c r="G64" s="670">
        <v>8</v>
      </c>
      <c r="H64" s="635"/>
      <c r="I64" s="670">
        <v>8</v>
      </c>
      <c r="J64" s="635">
        <f t="shared" ref="J64" si="30">E64-F64</f>
        <v>134</v>
      </c>
      <c r="K64" s="641"/>
      <c r="L64" s="643"/>
      <c r="M64" s="639"/>
      <c r="N64" s="665"/>
      <c r="O64" s="641"/>
      <c r="P64" s="643"/>
      <c r="Q64" s="639"/>
      <c r="R64" s="667"/>
      <c r="S64" s="645"/>
      <c r="T64" s="643"/>
      <c r="U64" s="639"/>
      <c r="V64" s="651"/>
      <c r="W64" s="645"/>
      <c r="X64" s="643"/>
      <c r="Y64" s="639"/>
      <c r="Z64" s="651"/>
      <c r="AA64" s="645"/>
      <c r="AB64" s="643"/>
      <c r="AC64" s="639"/>
      <c r="AD64" s="637"/>
      <c r="AE64" s="641"/>
      <c r="AF64" s="643"/>
      <c r="AG64" s="649"/>
      <c r="AH64" s="637"/>
      <c r="AI64" s="641"/>
      <c r="AJ64" s="643"/>
      <c r="AK64" s="639"/>
      <c r="AL64" s="637"/>
      <c r="AM64" s="645">
        <v>0.5</v>
      </c>
      <c r="AN64" s="647"/>
      <c r="AO64" s="639">
        <v>0.5</v>
      </c>
      <c r="AP64" s="637">
        <v>5</v>
      </c>
      <c r="AQ64" s="641"/>
      <c r="AR64" s="643"/>
      <c r="AS64" s="639"/>
      <c r="AT64" s="637"/>
      <c r="AU64" s="645"/>
      <c r="AV64" s="647"/>
      <c r="AW64" s="639"/>
      <c r="AX64" s="635"/>
      <c r="AY64" s="637">
        <v>8</v>
      </c>
      <c r="AZ64" s="637"/>
      <c r="BA64" s="635"/>
    </row>
    <row r="65" spans="1:53" s="161" customFormat="1" ht="132" customHeight="1" x14ac:dyDescent="0.3">
      <c r="A65" s="237" t="s">
        <v>217</v>
      </c>
      <c r="B65" s="495" t="s">
        <v>324</v>
      </c>
      <c r="C65" s="630"/>
      <c r="D65" s="637"/>
      <c r="E65" s="635"/>
      <c r="F65" s="635"/>
      <c r="G65" s="670"/>
      <c r="H65" s="635"/>
      <c r="I65" s="670"/>
      <c r="J65" s="635"/>
      <c r="K65" s="653"/>
      <c r="L65" s="654"/>
      <c r="M65" s="657"/>
      <c r="N65" s="703"/>
      <c r="O65" s="653"/>
      <c r="P65" s="654"/>
      <c r="Q65" s="657"/>
      <c r="R65" s="702"/>
      <c r="S65" s="659"/>
      <c r="T65" s="654"/>
      <c r="U65" s="657"/>
      <c r="V65" s="669"/>
      <c r="W65" s="659"/>
      <c r="X65" s="654"/>
      <c r="Y65" s="657"/>
      <c r="Z65" s="669"/>
      <c r="AA65" s="659"/>
      <c r="AB65" s="654"/>
      <c r="AC65" s="657"/>
      <c r="AD65" s="656"/>
      <c r="AE65" s="653"/>
      <c r="AF65" s="654"/>
      <c r="AG65" s="655"/>
      <c r="AH65" s="656"/>
      <c r="AI65" s="653"/>
      <c r="AJ65" s="654"/>
      <c r="AK65" s="657"/>
      <c r="AL65" s="656"/>
      <c r="AM65" s="659"/>
      <c r="AN65" s="660"/>
      <c r="AO65" s="657"/>
      <c r="AP65" s="656"/>
      <c r="AQ65" s="653"/>
      <c r="AR65" s="654"/>
      <c r="AS65" s="657"/>
      <c r="AT65" s="656"/>
      <c r="AU65" s="659"/>
      <c r="AV65" s="660"/>
      <c r="AW65" s="657"/>
      <c r="AX65" s="658"/>
      <c r="AY65" s="656"/>
      <c r="AZ65" s="656"/>
      <c r="BA65" s="658"/>
    </row>
    <row r="66" spans="1:53" s="161" customFormat="1" ht="91.5" customHeight="1" x14ac:dyDescent="0.3">
      <c r="A66" s="237" t="s">
        <v>218</v>
      </c>
      <c r="B66" s="490" t="s">
        <v>325</v>
      </c>
      <c r="C66" s="629" t="s">
        <v>289</v>
      </c>
      <c r="D66" s="661">
        <v>5</v>
      </c>
      <c r="E66" s="662">
        <f t="shared" ref="E66" si="31">D66*30</f>
        <v>150</v>
      </c>
      <c r="F66" s="662">
        <f t="shared" ref="F66" si="32">G66+H66+I66</f>
        <v>16</v>
      </c>
      <c r="G66" s="663">
        <v>8</v>
      </c>
      <c r="H66" s="662"/>
      <c r="I66" s="663">
        <v>8</v>
      </c>
      <c r="J66" s="662">
        <f t="shared" ref="J66" si="33">E66-F66</f>
        <v>134</v>
      </c>
      <c r="K66" s="641"/>
      <c r="L66" s="643"/>
      <c r="M66" s="639"/>
      <c r="N66" s="665"/>
      <c r="O66" s="641"/>
      <c r="P66" s="643"/>
      <c r="Q66" s="639"/>
      <c r="R66" s="667"/>
      <c r="S66" s="645"/>
      <c r="T66" s="643"/>
      <c r="U66" s="639"/>
      <c r="V66" s="651"/>
      <c r="W66" s="645"/>
      <c r="X66" s="643"/>
      <c r="Y66" s="639"/>
      <c r="Z66" s="651"/>
      <c r="AA66" s="645"/>
      <c r="AB66" s="643"/>
      <c r="AC66" s="639"/>
      <c r="AD66" s="637"/>
      <c r="AE66" s="641"/>
      <c r="AF66" s="643"/>
      <c r="AG66" s="649"/>
      <c r="AH66" s="637"/>
      <c r="AI66" s="641"/>
      <c r="AJ66" s="643"/>
      <c r="AK66" s="639"/>
      <c r="AL66" s="637"/>
      <c r="AM66" s="645"/>
      <c r="AN66" s="647"/>
      <c r="AO66" s="639"/>
      <c r="AP66" s="637"/>
      <c r="AQ66" s="641">
        <v>0.5</v>
      </c>
      <c r="AR66" s="643"/>
      <c r="AS66" s="639">
        <v>0.5</v>
      </c>
      <c r="AT66" s="637">
        <v>5</v>
      </c>
      <c r="AU66" s="645"/>
      <c r="AV66" s="647"/>
      <c r="AW66" s="639"/>
      <c r="AX66" s="635"/>
      <c r="AY66" s="637">
        <v>9</v>
      </c>
      <c r="AZ66" s="637"/>
      <c r="BA66" s="635"/>
    </row>
    <row r="67" spans="1:53" s="161" customFormat="1" ht="88.5" customHeight="1" thickBot="1" x14ac:dyDescent="0.35">
      <c r="A67" s="237" t="s">
        <v>219</v>
      </c>
      <c r="B67" s="496" t="s">
        <v>326</v>
      </c>
      <c r="C67" s="630"/>
      <c r="D67" s="637"/>
      <c r="E67" s="635"/>
      <c r="F67" s="635"/>
      <c r="G67" s="670"/>
      <c r="H67" s="635"/>
      <c r="I67" s="670"/>
      <c r="J67" s="635"/>
      <c r="K67" s="653"/>
      <c r="L67" s="654"/>
      <c r="M67" s="657"/>
      <c r="N67" s="703"/>
      <c r="O67" s="653"/>
      <c r="P67" s="654"/>
      <c r="Q67" s="657"/>
      <c r="R67" s="702"/>
      <c r="S67" s="659"/>
      <c r="T67" s="654"/>
      <c r="U67" s="657"/>
      <c r="V67" s="669"/>
      <c r="W67" s="659"/>
      <c r="X67" s="654"/>
      <c r="Y67" s="657"/>
      <c r="Z67" s="669"/>
      <c r="AA67" s="659"/>
      <c r="AB67" s="654"/>
      <c r="AC67" s="657"/>
      <c r="AD67" s="656"/>
      <c r="AE67" s="653"/>
      <c r="AF67" s="654"/>
      <c r="AG67" s="655"/>
      <c r="AH67" s="656"/>
      <c r="AI67" s="653"/>
      <c r="AJ67" s="654"/>
      <c r="AK67" s="657"/>
      <c r="AL67" s="656"/>
      <c r="AM67" s="659"/>
      <c r="AN67" s="660"/>
      <c r="AO67" s="657"/>
      <c r="AP67" s="656"/>
      <c r="AQ67" s="653"/>
      <c r="AR67" s="654"/>
      <c r="AS67" s="657"/>
      <c r="AT67" s="656"/>
      <c r="AU67" s="659"/>
      <c r="AV67" s="660"/>
      <c r="AW67" s="657"/>
      <c r="AX67" s="658"/>
      <c r="AY67" s="656"/>
      <c r="AZ67" s="656"/>
      <c r="BA67" s="658"/>
    </row>
    <row r="68" spans="1:53" s="161" customFormat="1" ht="78" customHeight="1" x14ac:dyDescent="0.3">
      <c r="A68" s="237" t="s">
        <v>259</v>
      </c>
      <c r="B68" s="326" t="s">
        <v>327</v>
      </c>
      <c r="C68" s="629" t="s">
        <v>289</v>
      </c>
      <c r="D68" s="661">
        <v>5</v>
      </c>
      <c r="E68" s="662">
        <f t="shared" ref="E68" si="34">D68*30</f>
        <v>150</v>
      </c>
      <c r="F68" s="662">
        <f t="shared" ref="F68" si="35">G68+H68+I68</f>
        <v>16</v>
      </c>
      <c r="G68" s="663">
        <v>8</v>
      </c>
      <c r="H68" s="662"/>
      <c r="I68" s="663">
        <v>8</v>
      </c>
      <c r="J68" s="662">
        <f t="shared" ref="J68" si="36">E68-F68</f>
        <v>134</v>
      </c>
      <c r="K68" s="641"/>
      <c r="L68" s="643"/>
      <c r="M68" s="639"/>
      <c r="N68" s="665"/>
      <c r="O68" s="641"/>
      <c r="P68" s="643"/>
      <c r="Q68" s="639"/>
      <c r="R68" s="667"/>
      <c r="S68" s="645"/>
      <c r="T68" s="643"/>
      <c r="U68" s="639"/>
      <c r="V68" s="651"/>
      <c r="W68" s="645"/>
      <c r="X68" s="643"/>
      <c r="Y68" s="639"/>
      <c r="Z68" s="651"/>
      <c r="AA68" s="645"/>
      <c r="AB68" s="643"/>
      <c r="AC68" s="639"/>
      <c r="AD68" s="637"/>
      <c r="AE68" s="641"/>
      <c r="AF68" s="643"/>
      <c r="AG68" s="649"/>
      <c r="AH68" s="637"/>
      <c r="AI68" s="641"/>
      <c r="AJ68" s="643"/>
      <c r="AK68" s="639"/>
      <c r="AL68" s="637"/>
      <c r="AM68" s="645"/>
      <c r="AN68" s="647"/>
      <c r="AO68" s="639"/>
      <c r="AP68" s="637"/>
      <c r="AQ68" s="641">
        <v>0.5</v>
      </c>
      <c r="AR68" s="643"/>
      <c r="AS68" s="639">
        <v>0.5</v>
      </c>
      <c r="AT68" s="637">
        <v>5</v>
      </c>
      <c r="AU68" s="645"/>
      <c r="AV68" s="647"/>
      <c r="AW68" s="639"/>
      <c r="AX68" s="635"/>
      <c r="AY68" s="637">
        <v>9</v>
      </c>
      <c r="AZ68" s="637"/>
      <c r="BA68" s="635"/>
    </row>
    <row r="69" spans="1:53" s="161" customFormat="1" ht="78.75" customHeight="1" thickBot="1" x14ac:dyDescent="0.35">
      <c r="A69" s="237" t="s">
        <v>260</v>
      </c>
      <c r="B69" s="327" t="s">
        <v>328</v>
      </c>
      <c r="C69" s="631"/>
      <c r="D69" s="638"/>
      <c r="E69" s="636"/>
      <c r="F69" s="636"/>
      <c r="G69" s="664"/>
      <c r="H69" s="636"/>
      <c r="I69" s="664"/>
      <c r="J69" s="636"/>
      <c r="K69" s="642"/>
      <c r="L69" s="644"/>
      <c r="M69" s="640"/>
      <c r="N69" s="666"/>
      <c r="O69" s="642"/>
      <c r="P69" s="644"/>
      <c r="Q69" s="640"/>
      <c r="R69" s="668"/>
      <c r="S69" s="646"/>
      <c r="T69" s="644"/>
      <c r="U69" s="640"/>
      <c r="V69" s="652"/>
      <c r="W69" s="646"/>
      <c r="X69" s="644"/>
      <c r="Y69" s="640"/>
      <c r="Z69" s="652"/>
      <c r="AA69" s="646"/>
      <c r="AB69" s="644"/>
      <c r="AC69" s="640"/>
      <c r="AD69" s="638"/>
      <c r="AE69" s="642"/>
      <c r="AF69" s="644"/>
      <c r="AG69" s="650"/>
      <c r="AH69" s="638"/>
      <c r="AI69" s="642"/>
      <c r="AJ69" s="644"/>
      <c r="AK69" s="640"/>
      <c r="AL69" s="638"/>
      <c r="AM69" s="646"/>
      <c r="AN69" s="648"/>
      <c r="AO69" s="640"/>
      <c r="AP69" s="638"/>
      <c r="AQ69" s="642"/>
      <c r="AR69" s="644"/>
      <c r="AS69" s="640"/>
      <c r="AT69" s="638"/>
      <c r="AU69" s="646"/>
      <c r="AV69" s="648"/>
      <c r="AW69" s="640"/>
      <c r="AX69" s="636"/>
      <c r="AY69" s="638"/>
      <c r="AZ69" s="638"/>
      <c r="BA69" s="636"/>
    </row>
    <row r="70" spans="1:53" ht="42.75" customHeight="1" x14ac:dyDescent="0.2">
      <c r="A70" s="264"/>
      <c r="B70" s="264"/>
      <c r="C70" s="264"/>
      <c r="D70" s="264"/>
      <c r="E70" s="264"/>
      <c r="F70" s="264"/>
      <c r="G70" s="264"/>
      <c r="H70" s="264"/>
      <c r="I70" s="264"/>
      <c r="J70" s="264"/>
      <c r="K70" s="264"/>
      <c r="L70" s="264"/>
      <c r="M70" s="264"/>
      <c r="N70" s="264"/>
      <c r="O70" s="264"/>
      <c r="P70" s="264"/>
      <c r="Q70" s="264"/>
      <c r="R70" s="264"/>
      <c r="S70" s="264"/>
      <c r="T70" s="264"/>
      <c r="U70" s="264"/>
      <c r="V70" s="264"/>
      <c r="W70" s="264"/>
      <c r="X70" s="264"/>
      <c r="Y70" s="264"/>
      <c r="Z70" s="264"/>
      <c r="AA70" s="264"/>
      <c r="AB70" s="264"/>
      <c r="AC70" s="264"/>
      <c r="AD70" s="264"/>
      <c r="AE70" s="264"/>
      <c r="AF70" s="264"/>
      <c r="AG70" s="264"/>
      <c r="AH70" s="264"/>
      <c r="AI70" s="264"/>
      <c r="AJ70" s="264"/>
      <c r="AK70" s="264"/>
      <c r="AL70" s="264"/>
      <c r="AM70" s="264"/>
      <c r="AN70" s="264"/>
      <c r="AO70" s="264"/>
      <c r="AP70" s="264"/>
      <c r="AQ70" s="264"/>
      <c r="AR70" s="264"/>
      <c r="AS70" s="264"/>
      <c r="AT70" s="264"/>
      <c r="AU70" s="264"/>
      <c r="AV70" s="264"/>
      <c r="AW70" s="264"/>
      <c r="AX70" s="264"/>
      <c r="AY70" s="264"/>
      <c r="AZ70" s="264"/>
      <c r="BA70" s="264"/>
    </row>
    <row r="71" spans="1:53" ht="20.25" customHeight="1" x14ac:dyDescent="0.2">
      <c r="A71" s="730" t="s">
        <v>329</v>
      </c>
      <c r="B71" s="730"/>
      <c r="C71" s="730"/>
      <c r="D71" s="730" t="s">
        <v>166</v>
      </c>
      <c r="E71" s="730"/>
      <c r="F71" s="730"/>
      <c r="G71" s="730"/>
      <c r="H71" s="730"/>
      <c r="I71" s="730"/>
      <c r="J71" s="730"/>
      <c r="K71" s="730"/>
      <c r="L71" s="730"/>
      <c r="M71" s="460"/>
      <c r="N71" s="460"/>
      <c r="O71" s="460"/>
      <c r="P71" s="460"/>
      <c r="Q71" s="480"/>
      <c r="R71" s="480"/>
      <c r="S71" s="480"/>
      <c r="U71" s="480"/>
      <c r="V71" s="279"/>
      <c r="W71" s="279"/>
      <c r="X71" s="279"/>
      <c r="Y71" s="279"/>
      <c r="Z71" s="279"/>
      <c r="AA71" s="279"/>
      <c r="AB71" s="279"/>
      <c r="AC71" s="279"/>
      <c r="AD71" s="279"/>
      <c r="AE71" s="279"/>
      <c r="AF71" s="279"/>
      <c r="AG71" s="279"/>
      <c r="AH71" s="279"/>
      <c r="AI71" s="279"/>
      <c r="AJ71" s="279"/>
      <c r="AK71" s="279"/>
      <c r="AL71" s="279"/>
      <c r="AM71" s="279"/>
      <c r="AN71" s="279"/>
      <c r="AO71" s="279"/>
      <c r="AP71" s="279"/>
      <c r="AQ71" s="279"/>
      <c r="AR71" s="279"/>
      <c r="AS71" s="279"/>
      <c r="AT71" s="279"/>
      <c r="AU71" s="279"/>
      <c r="AV71" s="279"/>
      <c r="AW71" s="279"/>
      <c r="AX71" s="279"/>
      <c r="AY71" s="279"/>
      <c r="AZ71" s="279"/>
      <c r="BA71" s="279"/>
    </row>
    <row r="72" spans="1:53" s="3" customFormat="1" ht="18.75" customHeight="1" x14ac:dyDescent="0.3">
      <c r="A72" s="738" t="s">
        <v>330</v>
      </c>
      <c r="B72" s="738"/>
      <c r="C72" s="738"/>
      <c r="D72" s="100" t="s">
        <v>331</v>
      </c>
      <c r="E72" s="100"/>
      <c r="F72" s="118"/>
      <c r="G72" s="118"/>
      <c r="I72" s="118"/>
      <c r="K72" s="118"/>
      <c r="L72" s="118"/>
      <c r="M72" s="84"/>
      <c r="O72" s="1"/>
      <c r="P72" s="100"/>
      <c r="Q72" s="100"/>
      <c r="S72" s="100" t="s">
        <v>332</v>
      </c>
      <c r="T72" s="100"/>
      <c r="U72" s="100"/>
      <c r="V72" s="100"/>
      <c r="W72" s="100"/>
      <c r="X72" s="100"/>
      <c r="Y72" s="100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</row>
    <row r="73" spans="1:53" ht="32.25" customHeight="1" x14ac:dyDescent="0.3">
      <c r="H73" s="95"/>
      <c r="P73" s="95"/>
    </row>
    <row r="74" spans="1:53" ht="20.25" customHeight="1" x14ac:dyDescent="0.2">
      <c r="A74" s="730"/>
      <c r="B74" s="730"/>
      <c r="C74" s="730"/>
      <c r="D74" s="730"/>
      <c r="E74" s="730"/>
      <c r="F74" s="730"/>
      <c r="G74" s="264"/>
      <c r="H74" s="264"/>
      <c r="I74" s="264"/>
      <c r="J74" s="264"/>
      <c r="K74" s="264"/>
      <c r="L74" s="264"/>
      <c r="M74" s="264"/>
      <c r="N74" s="264"/>
      <c r="O74" s="264"/>
      <c r="P74" s="264"/>
      <c r="Q74" s="731"/>
      <c r="R74" s="731"/>
      <c r="S74" s="731"/>
      <c r="T74" s="731"/>
      <c r="U74" s="731"/>
      <c r="V74" s="731"/>
      <c r="W74" s="731"/>
      <c r="X74" s="731"/>
      <c r="Y74" s="731"/>
      <c r="Z74" s="731"/>
      <c r="AA74" s="731"/>
      <c r="AB74" s="731"/>
      <c r="AC74" s="731"/>
      <c r="AD74" s="731"/>
      <c r="AE74" s="731"/>
      <c r="AF74" s="731"/>
      <c r="AG74" s="731"/>
      <c r="AH74" s="731"/>
      <c r="AI74" s="731"/>
      <c r="AJ74" s="731"/>
      <c r="AK74" s="731"/>
      <c r="AL74" s="731"/>
      <c r="AM74" s="731"/>
      <c r="AN74" s="731"/>
      <c r="AO74" s="731"/>
      <c r="AP74" s="731"/>
      <c r="AQ74" s="731"/>
      <c r="AR74" s="731"/>
      <c r="AS74" s="731"/>
      <c r="AT74" s="731"/>
      <c r="AU74" s="731"/>
      <c r="AV74" s="731"/>
      <c r="AW74" s="731"/>
      <c r="AX74" s="731"/>
      <c r="AY74" s="731"/>
      <c r="AZ74" s="731"/>
      <c r="BA74" s="731"/>
    </row>
    <row r="75" spans="1:53" s="3" customFormat="1" ht="18.75" customHeight="1" x14ac:dyDescent="0.3">
      <c r="A75" s="95"/>
      <c r="B75" s="95"/>
      <c r="C75" s="95"/>
      <c r="D75" s="95"/>
      <c r="E75" s="95"/>
      <c r="F75" s="96"/>
      <c r="G75" s="96"/>
      <c r="I75" s="96"/>
      <c r="K75" s="96"/>
      <c r="L75" s="96"/>
      <c r="M75" s="84"/>
      <c r="O75" s="97"/>
      <c r="P75" s="95"/>
      <c r="Q75" s="104"/>
      <c r="R75" s="103"/>
      <c r="S75" s="95"/>
      <c r="T75" s="95"/>
      <c r="U75" s="97"/>
      <c r="V75" s="95"/>
      <c r="W75" s="100"/>
      <c r="X75" s="100"/>
      <c r="Y75" s="95"/>
      <c r="Z75" s="100"/>
      <c r="AA75" s="100"/>
      <c r="AB75" s="100"/>
      <c r="AC75" s="100"/>
      <c r="AD75" s="100"/>
      <c r="AE75" s="101"/>
      <c r="AF75" s="101"/>
      <c r="AG75" s="102"/>
      <c r="AH75" s="102"/>
      <c r="AI75" s="102"/>
      <c r="AJ75" s="102"/>
      <c r="AK75" s="101"/>
      <c r="AL75" s="101"/>
      <c r="AM75" s="101"/>
      <c r="AN75" s="101"/>
      <c r="AO75" s="101"/>
      <c r="AP75" s="101"/>
      <c r="AQ75" s="102"/>
      <c r="AR75" s="102"/>
      <c r="AS75" s="101"/>
      <c r="AT75" s="101"/>
      <c r="AU75" s="101"/>
      <c r="AV75" s="101"/>
      <c r="AW75" s="101"/>
      <c r="AX75" s="101"/>
      <c r="AY75" s="101"/>
      <c r="AZ75" s="101"/>
      <c r="BA75" s="101"/>
    </row>
    <row r="76" spans="1:53" ht="19.5" customHeight="1" x14ac:dyDescent="0.3">
      <c r="A76" s="608"/>
      <c r="B76" s="608"/>
      <c r="C76" s="608"/>
      <c r="D76" s="608"/>
      <c r="E76" s="608"/>
      <c r="F76" s="608"/>
      <c r="G76" s="608"/>
      <c r="H76" s="608"/>
      <c r="M76" s="95"/>
    </row>
  </sheetData>
  <dataConsolidate/>
  <mergeCells count="703">
    <mergeCell ref="AY12:AY20"/>
    <mergeCell ref="AZ12:AZ20"/>
    <mergeCell ref="BA12:BA20"/>
    <mergeCell ref="AS66:AS67"/>
    <mergeCell ref="AT66:AT67"/>
    <mergeCell ref="AU66:AU67"/>
    <mergeCell ref="AV66:AV67"/>
    <mergeCell ref="AW66:AW67"/>
    <mergeCell ref="AX66:AX67"/>
    <mergeCell ref="AY66:AY67"/>
    <mergeCell ref="AZ66:AZ67"/>
    <mergeCell ref="BA66:BA67"/>
    <mergeCell ref="AX12:AX20"/>
    <mergeCell ref="BA58:BA59"/>
    <mergeCell ref="BA30:BA32"/>
    <mergeCell ref="AQ23:AS23"/>
    <mergeCell ref="AU23:AW23"/>
    <mergeCell ref="AQ29:AS29"/>
    <mergeCell ref="AU29:AW29"/>
    <mergeCell ref="AQ30:AQ32"/>
    <mergeCell ref="AR30:AR32"/>
    <mergeCell ref="AS30:AS32"/>
    <mergeCell ref="AT30:AT32"/>
    <mergeCell ref="AU30:AU32"/>
    <mergeCell ref="AJ66:AJ67"/>
    <mergeCell ref="AK66:AK67"/>
    <mergeCell ref="AL66:AL67"/>
    <mergeCell ref="AM66:AM67"/>
    <mergeCell ref="AN66:AN67"/>
    <mergeCell ref="AO66:AO67"/>
    <mergeCell ref="AP66:AP67"/>
    <mergeCell ref="AQ66:AQ67"/>
    <mergeCell ref="AR66:AR67"/>
    <mergeCell ref="AA66:AA67"/>
    <mergeCell ref="AB66:AB67"/>
    <mergeCell ref="AC66:AC67"/>
    <mergeCell ref="AD66:AD67"/>
    <mergeCell ref="AE66:AE67"/>
    <mergeCell ref="AF66:AF67"/>
    <mergeCell ref="AG66:AG67"/>
    <mergeCell ref="AH66:AH67"/>
    <mergeCell ref="AI66:AI67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K62:K63"/>
    <mergeCell ref="L62:L63"/>
    <mergeCell ref="M62:M63"/>
    <mergeCell ref="N62:N63"/>
    <mergeCell ref="O62:O63"/>
    <mergeCell ref="P62:P63"/>
    <mergeCell ref="Q62:Q63"/>
    <mergeCell ref="R62:R63"/>
    <mergeCell ref="M66:M67"/>
    <mergeCell ref="N66:N67"/>
    <mergeCell ref="O66:O67"/>
    <mergeCell ref="P66:P67"/>
    <mergeCell ref="Q66:Q67"/>
    <mergeCell ref="R66:R67"/>
    <mergeCell ref="M64:M65"/>
    <mergeCell ref="N64:N65"/>
    <mergeCell ref="O64:O65"/>
    <mergeCell ref="P64:P65"/>
    <mergeCell ref="Q64:Q65"/>
    <mergeCell ref="V66:V67"/>
    <mergeCell ref="W66:W67"/>
    <mergeCell ref="X66:X67"/>
    <mergeCell ref="Y66:Y67"/>
    <mergeCell ref="Z66:Z67"/>
    <mergeCell ref="R12:R20"/>
    <mergeCell ref="V12:V20"/>
    <mergeCell ref="Z12:Z20"/>
    <mergeCell ref="X60:X61"/>
    <mergeCell ref="S66:S67"/>
    <mergeCell ref="T66:T67"/>
    <mergeCell ref="U66:U67"/>
    <mergeCell ref="S62:S63"/>
    <mergeCell ref="T62:T63"/>
    <mergeCell ref="U62:U63"/>
    <mergeCell ref="V62:V63"/>
    <mergeCell ref="W62:W63"/>
    <mergeCell ref="X62:X63"/>
    <mergeCell ref="Y62:Y63"/>
    <mergeCell ref="Z62:Z63"/>
    <mergeCell ref="S35:U35"/>
    <mergeCell ref="W35:Y35"/>
    <mergeCell ref="R64:R65"/>
    <mergeCell ref="S64:S65"/>
    <mergeCell ref="AP12:AP20"/>
    <mergeCell ref="AT12:AT20"/>
    <mergeCell ref="O13:O20"/>
    <mergeCell ref="P13:P20"/>
    <mergeCell ref="Q13:Q20"/>
    <mergeCell ref="D12:D20"/>
    <mergeCell ref="N12:N20"/>
    <mergeCell ref="E13:E20"/>
    <mergeCell ref="F13:F20"/>
    <mergeCell ref="G13:G20"/>
    <mergeCell ref="H13:H20"/>
    <mergeCell ref="I13:I20"/>
    <mergeCell ref="J13:J20"/>
    <mergeCell ref="K13:K20"/>
    <mergeCell ref="L13:L20"/>
    <mergeCell ref="M13:M20"/>
    <mergeCell ref="A71:C71"/>
    <mergeCell ref="D71:L71"/>
    <mergeCell ref="A72:C72"/>
    <mergeCell ref="AJ58:AJ59"/>
    <mergeCell ref="AK58:AK59"/>
    <mergeCell ref="AL58:AL59"/>
    <mergeCell ref="AM58:AM59"/>
    <mergeCell ref="AN58:AN59"/>
    <mergeCell ref="AO58:AO59"/>
    <mergeCell ref="R58:R59"/>
    <mergeCell ref="AK60:AK61"/>
    <mergeCell ref="AM60:AM61"/>
    <mergeCell ref="Z60:Z61"/>
    <mergeCell ref="AA60:AA61"/>
    <mergeCell ref="AB60:AB61"/>
    <mergeCell ref="AC60:AC61"/>
    <mergeCell ref="AD60:AD61"/>
    <mergeCell ref="AE60:AE61"/>
    <mergeCell ref="AF60:AF61"/>
    <mergeCell ref="AG60:AG61"/>
    <mergeCell ref="AH60:AH61"/>
    <mergeCell ref="U60:U61"/>
    <mergeCell ref="V60:V61"/>
    <mergeCell ref="W60:W61"/>
    <mergeCell ref="AP58:AP59"/>
    <mergeCell ref="AY58:AY59"/>
    <mergeCell ref="AZ58:AZ59"/>
    <mergeCell ref="AA58:AA59"/>
    <mergeCell ref="AB58:AB59"/>
    <mergeCell ref="AC58:AC59"/>
    <mergeCell ref="AD58:AD59"/>
    <mergeCell ref="AE58:AE59"/>
    <mergeCell ref="AF58:AF59"/>
    <mergeCell ref="AG58:AG59"/>
    <mergeCell ref="AH58:AH59"/>
    <mergeCell ref="AI58:AI59"/>
    <mergeCell ref="AP56:AP57"/>
    <mergeCell ref="AY56:AY57"/>
    <mergeCell ref="AZ56:AZ57"/>
    <mergeCell ref="BA56:BA57"/>
    <mergeCell ref="AI56:AI57"/>
    <mergeCell ref="AJ56:AJ57"/>
    <mergeCell ref="AK56:AK57"/>
    <mergeCell ref="AN54:AN55"/>
    <mergeCell ref="AO54:AO55"/>
    <mergeCell ref="AI54:AI55"/>
    <mergeCell ref="AJ54:AJ55"/>
    <mergeCell ref="AK54:AK55"/>
    <mergeCell ref="AL54:AL55"/>
    <mergeCell ref="AP54:AP55"/>
    <mergeCell ref="AY54:AY55"/>
    <mergeCell ref="AZ54:AZ55"/>
    <mergeCell ref="BA54:BA55"/>
    <mergeCell ref="AQ56:AQ57"/>
    <mergeCell ref="AR56:AR57"/>
    <mergeCell ref="AS56:AS57"/>
    <mergeCell ref="AT56:AT57"/>
    <mergeCell ref="AU56:AU57"/>
    <mergeCell ref="AV56:AV57"/>
    <mergeCell ref="AW56:AW57"/>
    <mergeCell ref="AX30:AX32"/>
    <mergeCell ref="AQ34:AS34"/>
    <mergeCell ref="AU34:AW34"/>
    <mergeCell ref="C2:BA3"/>
    <mergeCell ref="AY30:AY32"/>
    <mergeCell ref="AZ30:AZ32"/>
    <mergeCell ref="AE11:AG11"/>
    <mergeCell ref="AI11:AK11"/>
    <mergeCell ref="AM11:AO11"/>
    <mergeCell ref="AF30:AF32"/>
    <mergeCell ref="AG30:AG32"/>
    <mergeCell ref="AA30:AA32"/>
    <mergeCell ref="K10:M10"/>
    <mergeCell ref="O10:Q10"/>
    <mergeCell ref="S10:U10"/>
    <mergeCell ref="W10:Y10"/>
    <mergeCell ref="AA10:AC10"/>
    <mergeCell ref="AE10:AG10"/>
    <mergeCell ref="AI10:AK10"/>
    <mergeCell ref="AM10:AO10"/>
    <mergeCell ref="O11:Q11"/>
    <mergeCell ref="AD12:AD20"/>
    <mergeCell ref="AH12:AH20"/>
    <mergeCell ref="AL12:AL20"/>
    <mergeCell ref="A74:F74"/>
    <mergeCell ref="Q74:BA74"/>
    <mergeCell ref="V30:V32"/>
    <mergeCell ref="Z30:Z32"/>
    <mergeCell ref="AD30:AD32"/>
    <mergeCell ref="AH30:AH32"/>
    <mergeCell ref="AL30:AL32"/>
    <mergeCell ref="AP30:AP32"/>
    <mergeCell ref="K30:K32"/>
    <mergeCell ref="L30:L32"/>
    <mergeCell ref="M30:M32"/>
    <mergeCell ref="O30:O32"/>
    <mergeCell ref="P30:P32"/>
    <mergeCell ref="Q30:Q32"/>
    <mergeCell ref="T30:T32"/>
    <mergeCell ref="D60:D61"/>
    <mergeCell ref="E60:E61"/>
    <mergeCell ref="F60:F61"/>
    <mergeCell ref="G60:G61"/>
    <mergeCell ref="H60:H61"/>
    <mergeCell ref="I60:I61"/>
    <mergeCell ref="J60:J61"/>
    <mergeCell ref="AN30:AN32"/>
    <mergeCell ref="AO30:AO32"/>
    <mergeCell ref="AF56:AF57"/>
    <mergeCell ref="AG56:AG57"/>
    <mergeCell ref="AH56:AH57"/>
    <mergeCell ref="K60:K61"/>
    <mergeCell ref="L60:L61"/>
    <mergeCell ref="M60:M61"/>
    <mergeCell ref="N60:N61"/>
    <mergeCell ref="O60:O61"/>
    <mergeCell ref="P60:P61"/>
    <mergeCell ref="Q60:Q61"/>
    <mergeCell ref="R60:R61"/>
    <mergeCell ref="S60:S61"/>
    <mergeCell ref="S58:S59"/>
    <mergeCell ref="T58:T59"/>
    <mergeCell ref="U58:U59"/>
    <mergeCell ref="V58:V59"/>
    <mergeCell ref="W58:W59"/>
    <mergeCell ref="X58:X59"/>
    <mergeCell ref="Y58:Y59"/>
    <mergeCell ref="Z58:Z59"/>
    <mergeCell ref="N58:N59"/>
    <mergeCell ref="O58:O59"/>
    <mergeCell ref="P58:P59"/>
    <mergeCell ref="Q58:Q59"/>
    <mergeCell ref="AM29:AO29"/>
    <mergeCell ref="AM23:AO23"/>
    <mergeCell ref="O29:Q29"/>
    <mergeCell ref="S29:U29"/>
    <mergeCell ref="AC30:AC32"/>
    <mergeCell ref="AJ30:AJ32"/>
    <mergeCell ref="AK30:AK32"/>
    <mergeCell ref="AM30:AM32"/>
    <mergeCell ref="AN56:AN57"/>
    <mergeCell ref="AO56:AO57"/>
    <mergeCell ref="AE56:AE57"/>
    <mergeCell ref="T54:T55"/>
    <mergeCell ref="U54:U55"/>
    <mergeCell ref="V54:V55"/>
    <mergeCell ref="W54:W55"/>
    <mergeCell ref="X54:X55"/>
    <mergeCell ref="Y54:Y55"/>
    <mergeCell ref="Z54:Z55"/>
    <mergeCell ref="AA54:AA55"/>
    <mergeCell ref="AE30:AE32"/>
    <mergeCell ref="AB54:AB55"/>
    <mergeCell ref="AE54:AE55"/>
    <mergeCell ref="AF54:AF55"/>
    <mergeCell ref="AB52:AB53"/>
    <mergeCell ref="AL60:AL61"/>
    <mergeCell ref="A76:H76"/>
    <mergeCell ref="K34:M34"/>
    <mergeCell ref="O34:Q34"/>
    <mergeCell ref="S34:U34"/>
    <mergeCell ref="W34:Y34"/>
    <mergeCell ref="S30:S32"/>
    <mergeCell ref="U30:U32"/>
    <mergeCell ref="W30:W32"/>
    <mergeCell ref="X30:X32"/>
    <mergeCell ref="Y30:Y32"/>
    <mergeCell ref="D58:D59"/>
    <mergeCell ref="E58:E59"/>
    <mergeCell ref="F58:F59"/>
    <mergeCell ref="G58:G59"/>
    <mergeCell ref="H58:H59"/>
    <mergeCell ref="I58:I59"/>
    <mergeCell ref="J58:J59"/>
    <mergeCell ref="K58:K59"/>
    <mergeCell ref="L58:L59"/>
    <mergeCell ref="M58:M59"/>
    <mergeCell ref="N30:N32"/>
    <mergeCell ref="R30:R32"/>
    <mergeCell ref="D30:D32"/>
    <mergeCell ref="AN62:AN63"/>
    <mergeCell ref="AO62:AO63"/>
    <mergeCell ref="AP62:AP63"/>
    <mergeCell ref="AH62:AH63"/>
    <mergeCell ref="AI62:AI63"/>
    <mergeCell ref="AJ62:AJ63"/>
    <mergeCell ref="AK62:AK63"/>
    <mergeCell ref="AL62:AL63"/>
    <mergeCell ref="AM62:AM63"/>
    <mergeCell ref="AY62:AY63"/>
    <mergeCell ref="AZ62:AZ63"/>
    <mergeCell ref="BA62:BA63"/>
    <mergeCell ref="AA34:AC34"/>
    <mergeCell ref="AE34:AG34"/>
    <mergeCell ref="AI34:AK34"/>
    <mergeCell ref="AM34:AO34"/>
    <mergeCell ref="AA35:AC35"/>
    <mergeCell ref="AE35:AG35"/>
    <mergeCell ref="AI35:AK35"/>
    <mergeCell ref="AM35:AO35"/>
    <mergeCell ref="AI60:AI61"/>
    <mergeCell ref="AJ60:AJ61"/>
    <mergeCell ref="AN60:AN61"/>
    <mergeCell ref="AO60:AO61"/>
    <mergeCell ref="AP60:AP61"/>
    <mergeCell ref="AY60:AY61"/>
    <mergeCell ref="AZ60:AZ61"/>
    <mergeCell ref="BA60:BA61"/>
    <mergeCell ref="AL56:AL57"/>
    <mergeCell ref="AM56:AM57"/>
    <mergeCell ref="AE62:AE63"/>
    <mergeCell ref="AF62:AF63"/>
    <mergeCell ref="AG62:AG63"/>
    <mergeCell ref="AC56:AC57"/>
    <mergeCell ref="AD56:AD57"/>
    <mergeCell ref="AA62:AA63"/>
    <mergeCell ref="AB62:AB63"/>
    <mergeCell ref="AB56:AB57"/>
    <mergeCell ref="AC62:AC63"/>
    <mergeCell ref="AD62:AD63"/>
    <mergeCell ref="Y60:Y61"/>
    <mergeCell ref="T56:T57"/>
    <mergeCell ref="U56:U57"/>
    <mergeCell ref="V56:V57"/>
    <mergeCell ref="W56:W57"/>
    <mergeCell ref="X56:X57"/>
    <mergeCell ref="Y56:Y57"/>
    <mergeCell ref="Z56:Z57"/>
    <mergeCell ref="AA56:AA57"/>
    <mergeCell ref="T60:T61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K54:K55"/>
    <mergeCell ref="L54:L55"/>
    <mergeCell ref="M54:M55"/>
    <mergeCell ref="N54:N55"/>
    <mergeCell ref="O54:O55"/>
    <mergeCell ref="P54:P55"/>
    <mergeCell ref="Q54:Q55"/>
    <mergeCell ref="R54:R55"/>
    <mergeCell ref="S54:S55"/>
    <mergeCell ref="AP52:AP53"/>
    <mergeCell ref="AY52:AY53"/>
    <mergeCell ref="AZ52:AZ53"/>
    <mergeCell ref="BA52:BA53"/>
    <mergeCell ref="AM54:AM55"/>
    <mergeCell ref="AG54:AG55"/>
    <mergeCell ref="AH54:AH55"/>
    <mergeCell ref="AX52:AX53"/>
    <mergeCell ref="AQ54:AQ55"/>
    <mergeCell ref="AR54:AR55"/>
    <mergeCell ref="AS54:AS55"/>
    <mergeCell ref="AT54:AT55"/>
    <mergeCell ref="AU54:AU55"/>
    <mergeCell ref="AV54:AV55"/>
    <mergeCell ref="AW54:AW55"/>
    <mergeCell ref="AX54:AX55"/>
    <mergeCell ref="AK52:AK53"/>
    <mergeCell ref="AL52:AL53"/>
    <mergeCell ref="AM52:AM53"/>
    <mergeCell ref="AC52:AC53"/>
    <mergeCell ref="AD52:AD53"/>
    <mergeCell ref="AE52:AE53"/>
    <mergeCell ref="AF52:AF53"/>
    <mergeCell ref="AG52:AG53"/>
    <mergeCell ref="AH52:AH53"/>
    <mergeCell ref="AI52:AI53"/>
    <mergeCell ref="AJ52:AJ53"/>
    <mergeCell ref="S52:S53"/>
    <mergeCell ref="T52:T53"/>
    <mergeCell ref="U52:U53"/>
    <mergeCell ref="V52:V53"/>
    <mergeCell ref="W52:W53"/>
    <mergeCell ref="X52:X53"/>
    <mergeCell ref="Y52:Y53"/>
    <mergeCell ref="AA52:AA53"/>
    <mergeCell ref="Z52:Z53"/>
    <mergeCell ref="AN7:AN8"/>
    <mergeCell ref="AO7:AO8"/>
    <mergeCell ref="AJ7:AJ8"/>
    <mergeCell ref="AE7:AE8"/>
    <mergeCell ref="B9:BA9"/>
    <mergeCell ref="AP7:AP8"/>
    <mergeCell ref="AY7:AY8"/>
    <mergeCell ref="AZ7:AZ8"/>
    <mergeCell ref="BA7:BA8"/>
    <mergeCell ref="AL7:AL8"/>
    <mergeCell ref="AM7:AM8"/>
    <mergeCell ref="AI7:AI8"/>
    <mergeCell ref="Z7:Z8"/>
    <mergeCell ref="AA7:AA8"/>
    <mergeCell ref="AB7:AB8"/>
    <mergeCell ref="AK7:AK8"/>
    <mergeCell ref="V7:V8"/>
    <mergeCell ref="W7:W8"/>
    <mergeCell ref="X7:X8"/>
    <mergeCell ref="Y7:Y8"/>
    <mergeCell ref="AF7:AF8"/>
    <mergeCell ref="AG7:AG8"/>
    <mergeCell ref="AH7:AH8"/>
    <mergeCell ref="AC7:AC8"/>
    <mergeCell ref="K11:M11"/>
    <mergeCell ref="AI30:AI32"/>
    <mergeCell ref="W29:Y29"/>
    <mergeCell ref="S11:U11"/>
    <mergeCell ref="W11:Y11"/>
    <mergeCell ref="AA11:AC11"/>
    <mergeCell ref="O23:Q23"/>
    <mergeCell ref="S23:U23"/>
    <mergeCell ref="W23:Y23"/>
    <mergeCell ref="AA23:AC23"/>
    <mergeCell ref="AE23:AG23"/>
    <mergeCell ref="AI23:AK23"/>
    <mergeCell ref="K29:M29"/>
    <mergeCell ref="AB30:AB32"/>
    <mergeCell ref="K23:M23"/>
    <mergeCell ref="S22:U22"/>
    <mergeCell ref="W22:Y22"/>
    <mergeCell ref="AA22:AC22"/>
    <mergeCell ref="AE22:AG22"/>
    <mergeCell ref="AI22:AK22"/>
    <mergeCell ref="AD7:AD8"/>
    <mergeCell ref="AA29:AC29"/>
    <mergeCell ref="AE29:AG29"/>
    <mergeCell ref="K5:R5"/>
    <mergeCell ref="S5:Z5"/>
    <mergeCell ref="AA5:AH5"/>
    <mergeCell ref="AI5:AP5"/>
    <mergeCell ref="AY5:BA6"/>
    <mergeCell ref="AM6:AP6"/>
    <mergeCell ref="AI6:AL6"/>
    <mergeCell ref="K7:K8"/>
    <mergeCell ref="S6:V6"/>
    <mergeCell ref="W6:Z6"/>
    <mergeCell ref="AA6:AD6"/>
    <mergeCell ref="AE6:AH6"/>
    <mergeCell ref="K6:N6"/>
    <mergeCell ref="O6:R6"/>
    <mergeCell ref="L7:L8"/>
    <mergeCell ref="M7:M8"/>
    <mergeCell ref="N7:N8"/>
    <mergeCell ref="O7:O8"/>
    <mergeCell ref="P7:P8"/>
    <mergeCell ref="Q7:Q8"/>
    <mergeCell ref="R7:R8"/>
    <mergeCell ref="A5:A8"/>
    <mergeCell ref="B5:B8"/>
    <mergeCell ref="C5:C8"/>
    <mergeCell ref="D5:E7"/>
    <mergeCell ref="F5:J5"/>
    <mergeCell ref="G7:G8"/>
    <mergeCell ref="H7:H8"/>
    <mergeCell ref="I7:I8"/>
    <mergeCell ref="F6:F8"/>
    <mergeCell ref="G6:I6"/>
    <mergeCell ref="J6:J8"/>
    <mergeCell ref="D54:D55"/>
    <mergeCell ref="D56:D57"/>
    <mergeCell ref="D62:D63"/>
    <mergeCell ref="E52:E53"/>
    <mergeCell ref="E54:E55"/>
    <mergeCell ref="E56:E57"/>
    <mergeCell ref="E62:E63"/>
    <mergeCell ref="A10:B10"/>
    <mergeCell ref="A34:B34"/>
    <mergeCell ref="B21:BA21"/>
    <mergeCell ref="B33:BA33"/>
    <mergeCell ref="AN52:AN53"/>
    <mergeCell ref="AO52:AO53"/>
    <mergeCell ref="K51:M51"/>
    <mergeCell ref="O51:Q51"/>
    <mergeCell ref="S51:U51"/>
    <mergeCell ref="W51:Y51"/>
    <mergeCell ref="AA51:AC51"/>
    <mergeCell ref="AE51:AG51"/>
    <mergeCell ref="AI51:AK51"/>
    <mergeCell ref="AC54:AC55"/>
    <mergeCell ref="AD54:AD55"/>
    <mergeCell ref="AM51:AO51"/>
    <mergeCell ref="AI29:AK29"/>
    <mergeCell ref="F54:F55"/>
    <mergeCell ref="G54:G55"/>
    <mergeCell ref="H54:H55"/>
    <mergeCell ref="I54:I55"/>
    <mergeCell ref="J54:J55"/>
    <mergeCell ref="F52:F53"/>
    <mergeCell ref="G52:G53"/>
    <mergeCell ref="H52:H53"/>
    <mergeCell ref="I52:I53"/>
    <mergeCell ref="J52:J53"/>
    <mergeCell ref="F62:F63"/>
    <mergeCell ref="G62:G63"/>
    <mergeCell ref="H62:H63"/>
    <mergeCell ref="I62:I63"/>
    <mergeCell ref="J62:J63"/>
    <mergeCell ref="F56:F57"/>
    <mergeCell ref="G56:G57"/>
    <mergeCell ref="H56:H57"/>
    <mergeCell ref="I56:I57"/>
    <mergeCell ref="J56:J57"/>
    <mergeCell ref="P52:P53"/>
    <mergeCell ref="Q52:Q53"/>
    <mergeCell ref="R52:R53"/>
    <mergeCell ref="K52:K53"/>
    <mergeCell ref="L52:L53"/>
    <mergeCell ref="M52:M53"/>
    <mergeCell ref="N52:N53"/>
    <mergeCell ref="O52:O53"/>
    <mergeCell ref="A22:B22"/>
    <mergeCell ref="K22:M22"/>
    <mergeCell ref="O22:Q22"/>
    <mergeCell ref="D52:D53"/>
    <mergeCell ref="K35:M35"/>
    <mergeCell ref="O35:Q35"/>
    <mergeCell ref="E30:E32"/>
    <mergeCell ref="F30:F32"/>
    <mergeCell ref="G30:G32"/>
    <mergeCell ref="H30:H32"/>
    <mergeCell ref="I30:I32"/>
    <mergeCell ref="J30:J32"/>
    <mergeCell ref="C31:C32"/>
    <mergeCell ref="C52:C53"/>
    <mergeCell ref="AM22:AO22"/>
    <mergeCell ref="S17:S20"/>
    <mergeCell ref="T17:T20"/>
    <mergeCell ref="U17:U20"/>
    <mergeCell ref="AQ5:AX5"/>
    <mergeCell ref="AQ6:AT6"/>
    <mergeCell ref="AU6:AX6"/>
    <mergeCell ref="AQ7:AQ8"/>
    <mergeCell ref="AR7:AR8"/>
    <mergeCell ref="AS7:AS8"/>
    <mergeCell ref="AT7:AT8"/>
    <mergeCell ref="AU7:AU8"/>
    <mergeCell ref="AV7:AV8"/>
    <mergeCell ref="AW7:AW8"/>
    <mergeCell ref="AX7:AX8"/>
    <mergeCell ref="AQ10:AS10"/>
    <mergeCell ref="AU10:AW10"/>
    <mergeCell ref="AQ11:AS11"/>
    <mergeCell ref="AU11:AW11"/>
    <mergeCell ref="AQ22:AS22"/>
    <mergeCell ref="AU22:AW22"/>
    <mergeCell ref="S7:S8"/>
    <mergeCell ref="T7:T8"/>
    <mergeCell ref="U7:U8"/>
    <mergeCell ref="AV30:AV32"/>
    <mergeCell ref="AW30:AW32"/>
    <mergeCell ref="AQ35:AS35"/>
    <mergeCell ref="AU35:AW35"/>
    <mergeCell ref="AQ51:AS51"/>
    <mergeCell ref="AU51:AW51"/>
    <mergeCell ref="AQ52:AQ53"/>
    <mergeCell ref="AR52:AR53"/>
    <mergeCell ref="AS52:AS53"/>
    <mergeCell ref="AT52:AT53"/>
    <mergeCell ref="AU52:AU53"/>
    <mergeCell ref="AV52:AV53"/>
    <mergeCell ref="AW52:AW53"/>
    <mergeCell ref="AX56:AX57"/>
    <mergeCell ref="AQ58:AQ59"/>
    <mergeCell ref="AR58:AR59"/>
    <mergeCell ref="AS58:AS59"/>
    <mergeCell ref="AT58:AT59"/>
    <mergeCell ref="AU58:AU59"/>
    <mergeCell ref="AV58:AV59"/>
    <mergeCell ref="AW58:AW59"/>
    <mergeCell ref="AX58:AX59"/>
    <mergeCell ref="AQ60:AQ61"/>
    <mergeCell ref="AR60:AR61"/>
    <mergeCell ref="AS60:AS61"/>
    <mergeCell ref="AT60:AT61"/>
    <mergeCell ref="AU60:AU61"/>
    <mergeCell ref="AV60:AV61"/>
    <mergeCell ref="AW60:AW61"/>
    <mergeCell ref="AX60:AX61"/>
    <mergeCell ref="AQ62:AQ63"/>
    <mergeCell ref="AR62:AR63"/>
    <mergeCell ref="AS62:AS63"/>
    <mergeCell ref="AT62:AT63"/>
    <mergeCell ref="AU62:AU63"/>
    <mergeCell ref="AV62:AV63"/>
    <mergeCell ref="AW62:AW63"/>
    <mergeCell ref="AX62:AX63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V64:V65"/>
    <mergeCell ref="W64:W65"/>
    <mergeCell ref="X64:X65"/>
    <mergeCell ref="Y64:Y65"/>
    <mergeCell ref="Z64:Z65"/>
    <mergeCell ref="AA64:AA65"/>
    <mergeCell ref="AB64:AB65"/>
    <mergeCell ref="AC64:AC65"/>
    <mergeCell ref="AD64:AD65"/>
    <mergeCell ref="AZ64:AZ65"/>
    <mergeCell ref="BA64:BA65"/>
    <mergeCell ref="D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Q69"/>
    <mergeCell ref="R68:R69"/>
    <mergeCell ref="S68:S69"/>
    <mergeCell ref="T68:T69"/>
    <mergeCell ref="U68:U69"/>
    <mergeCell ref="V68:V69"/>
    <mergeCell ref="AN64:AN65"/>
    <mergeCell ref="T64:T65"/>
    <mergeCell ref="U64:U65"/>
    <mergeCell ref="AE64:AE65"/>
    <mergeCell ref="AF64:AF65"/>
    <mergeCell ref="AG64:AG65"/>
    <mergeCell ref="AH64:AH65"/>
    <mergeCell ref="AI64:AI65"/>
    <mergeCell ref="AJ64:AJ65"/>
    <mergeCell ref="AK64:AK65"/>
    <mergeCell ref="AX64:AX65"/>
    <mergeCell ref="AY64:AY65"/>
    <mergeCell ref="AL64:AL65"/>
    <mergeCell ref="AM64:AM65"/>
    <mergeCell ref="AW64:AW65"/>
    <mergeCell ref="AO64:AO65"/>
    <mergeCell ref="AP64:AP65"/>
    <mergeCell ref="AQ64:AQ65"/>
    <mergeCell ref="AR64:AR65"/>
    <mergeCell ref="AS64:AS65"/>
    <mergeCell ref="AT64:AT65"/>
    <mergeCell ref="AU64:AU65"/>
    <mergeCell ref="AV64:AV65"/>
    <mergeCell ref="W68:W69"/>
    <mergeCell ref="X68:X69"/>
    <mergeCell ref="Y68:Y69"/>
    <mergeCell ref="Z68:Z69"/>
    <mergeCell ref="AA68:AA69"/>
    <mergeCell ref="AB68:AB69"/>
    <mergeCell ref="AC68:AC69"/>
    <mergeCell ref="AD68:AD69"/>
    <mergeCell ref="AE68:AE69"/>
    <mergeCell ref="AF68:AF69"/>
    <mergeCell ref="AG68:AG69"/>
    <mergeCell ref="AH68:AH69"/>
    <mergeCell ref="AI68:AI69"/>
    <mergeCell ref="AJ68:AJ69"/>
    <mergeCell ref="AK68:AK69"/>
    <mergeCell ref="AL68:AL69"/>
    <mergeCell ref="AM68:AM69"/>
    <mergeCell ref="AN68:AN69"/>
    <mergeCell ref="AX68:AX69"/>
    <mergeCell ref="AY68:AY69"/>
    <mergeCell ref="AZ68:AZ69"/>
    <mergeCell ref="BA68:BA69"/>
    <mergeCell ref="AO68:AO69"/>
    <mergeCell ref="AP68:AP69"/>
    <mergeCell ref="AQ68:AQ69"/>
    <mergeCell ref="AR68:AR69"/>
    <mergeCell ref="AS68:AS69"/>
    <mergeCell ref="AT68:AT69"/>
    <mergeCell ref="AU68:AU69"/>
    <mergeCell ref="AV68:AV69"/>
    <mergeCell ref="AW68:AW69"/>
    <mergeCell ref="C54:C55"/>
    <mergeCell ref="C56:C57"/>
    <mergeCell ref="C58:C59"/>
    <mergeCell ref="C60:C61"/>
    <mergeCell ref="C62:C63"/>
    <mergeCell ref="C64:C65"/>
    <mergeCell ref="C66:C67"/>
    <mergeCell ref="C68:C69"/>
    <mergeCell ref="C16:C20"/>
  </mergeCells>
  <printOptions horizontalCentered="1" gridLinesSet="0"/>
  <pageMargins left="0" right="0" top="0.59055118110236227" bottom="0" header="0.19685039370078741" footer="0"/>
  <pageSetup paperSize="9" scale="34" fitToWidth="420" fitToHeight="297" orientation="landscape" blackAndWhite="1" r:id="rId1"/>
  <headerFooter alignWithMargins="0">
    <oddFooter>&amp;R&amp;P</oddFooter>
  </headerFooter>
  <rowBreaks count="2" manualBreakCount="2">
    <brk id="32" max="52" man="1"/>
    <brk id="50" max="4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6"/>
  <sheetViews>
    <sheetView topLeftCell="A64" zoomScale="80" zoomScaleNormal="80" workbookViewId="0">
      <selection activeCell="C68" sqref="C68:C69"/>
    </sheetView>
  </sheetViews>
  <sheetFormatPr defaultRowHeight="12.75" x14ac:dyDescent="0.2"/>
  <cols>
    <col min="1" max="1" width="14.7109375" style="82" customWidth="1"/>
    <col min="2" max="2" width="79.85546875" style="82" customWidth="1"/>
    <col min="3" max="3" width="14.7109375" style="82" customWidth="1"/>
    <col min="4" max="4" width="6.7109375" style="82" customWidth="1"/>
    <col min="5" max="5" width="9.5703125" style="82" customWidth="1"/>
    <col min="6" max="10" width="6.7109375" style="82" customWidth="1"/>
    <col min="11" max="11" width="8.42578125" style="82" customWidth="1"/>
    <col min="12" max="12" width="6.140625" style="82" customWidth="1"/>
    <col min="13" max="13" width="9.85546875" style="82" customWidth="1"/>
    <col min="14" max="14" width="4.7109375" style="82" customWidth="1"/>
    <col min="15" max="15" width="7.85546875" style="82" customWidth="1"/>
    <col min="16" max="16" width="6.5703125" style="82" customWidth="1"/>
    <col min="17" max="17" width="8.28515625" style="82" customWidth="1"/>
    <col min="18" max="18" width="4.7109375" style="82" customWidth="1"/>
    <col min="19" max="19" width="6.5703125" style="82" customWidth="1"/>
    <col min="20" max="21" width="6.28515625" style="82" customWidth="1"/>
    <col min="22" max="22" width="4.7109375" style="82" customWidth="1"/>
    <col min="23" max="23" width="6.5703125" style="82" customWidth="1"/>
    <col min="24" max="24" width="6.7109375" style="82" customWidth="1"/>
    <col min="25" max="25" width="6.140625" style="82" customWidth="1"/>
    <col min="26" max="26" width="4.7109375" style="82" customWidth="1"/>
    <col min="27" max="29" width="6.140625" style="82" customWidth="1"/>
    <col min="30" max="30" width="4.7109375" style="82" customWidth="1"/>
    <col min="31" max="32" width="6" style="82" customWidth="1"/>
    <col min="33" max="33" width="6.5703125" style="82" customWidth="1"/>
    <col min="34" max="34" width="4.7109375" style="82" customWidth="1"/>
    <col min="35" max="35" width="6.140625" style="82" customWidth="1"/>
    <col min="36" max="37" width="6.5703125" style="82" customWidth="1"/>
    <col min="38" max="38" width="4.7109375" style="82" customWidth="1"/>
    <col min="39" max="39" width="6.5703125" style="82" customWidth="1"/>
    <col min="40" max="40" width="6.7109375" style="82" customWidth="1"/>
    <col min="41" max="41" width="6.28515625" style="82" customWidth="1"/>
    <col min="42" max="42" width="4.7109375" style="82" customWidth="1"/>
    <col min="43" max="43" width="6.28515625" style="82" customWidth="1"/>
    <col min="44" max="44" width="4.7109375" style="82" customWidth="1"/>
    <col min="45" max="45" width="6.5703125" style="82" customWidth="1"/>
    <col min="46" max="50" width="4.7109375" style="82" customWidth="1"/>
    <col min="51" max="51" width="8.5703125" style="82" customWidth="1"/>
    <col min="52" max="52" width="5.7109375" style="82" customWidth="1"/>
    <col min="53" max="53" width="7.85546875" style="82" customWidth="1"/>
    <col min="54" max="16384" width="9.140625" style="82"/>
  </cols>
  <sheetData>
    <row r="1" spans="1:53" ht="22.5" x14ac:dyDescent="0.3">
      <c r="C1" s="86"/>
    </row>
    <row r="2" spans="1:53" ht="23.25" customHeight="1" x14ac:dyDescent="0.2">
      <c r="C2" s="733" t="s">
        <v>333</v>
      </c>
      <c r="D2" s="733"/>
      <c r="E2" s="733"/>
      <c r="F2" s="733"/>
      <c r="G2" s="733"/>
      <c r="H2" s="733"/>
      <c r="I2" s="733"/>
      <c r="J2" s="733"/>
      <c r="K2" s="733"/>
      <c r="L2" s="733"/>
      <c r="M2" s="733"/>
      <c r="N2" s="733"/>
      <c r="O2" s="733"/>
      <c r="P2" s="733"/>
      <c r="Q2" s="733"/>
      <c r="R2" s="733"/>
      <c r="S2" s="733"/>
      <c r="T2" s="733"/>
      <c r="U2" s="733"/>
      <c r="V2" s="733"/>
      <c r="W2" s="733"/>
      <c r="X2" s="733"/>
      <c r="Y2" s="733"/>
      <c r="Z2" s="733"/>
      <c r="AA2" s="733"/>
      <c r="AB2" s="733"/>
      <c r="AC2" s="733"/>
      <c r="AD2" s="733"/>
      <c r="AE2" s="733"/>
      <c r="AF2" s="733"/>
      <c r="AG2" s="733"/>
      <c r="AH2" s="733"/>
      <c r="AI2" s="733"/>
      <c r="AJ2" s="733"/>
      <c r="AK2" s="733"/>
      <c r="AL2" s="733"/>
      <c r="AM2" s="733"/>
      <c r="AN2" s="733"/>
      <c r="AO2" s="733"/>
      <c r="AP2" s="733"/>
      <c r="AQ2" s="733"/>
      <c r="AR2" s="733"/>
      <c r="AS2" s="733"/>
      <c r="AT2" s="733"/>
      <c r="AU2" s="733"/>
      <c r="AV2" s="733"/>
      <c r="AW2" s="733"/>
      <c r="AX2" s="733"/>
      <c r="AY2" s="733"/>
      <c r="AZ2" s="733"/>
      <c r="BA2" s="733"/>
    </row>
    <row r="3" spans="1:53" ht="24.75" customHeight="1" x14ac:dyDescent="0.3">
      <c r="B3" s="88"/>
      <c r="C3" s="733"/>
      <c r="D3" s="733"/>
      <c r="E3" s="733"/>
      <c r="F3" s="733"/>
      <c r="G3" s="733"/>
      <c r="H3" s="733"/>
      <c r="I3" s="733"/>
      <c r="J3" s="733"/>
      <c r="K3" s="733"/>
      <c r="L3" s="733"/>
      <c r="M3" s="733"/>
      <c r="N3" s="733"/>
      <c r="O3" s="733"/>
      <c r="P3" s="733"/>
      <c r="Q3" s="733"/>
      <c r="R3" s="733"/>
      <c r="S3" s="733"/>
      <c r="T3" s="733"/>
      <c r="U3" s="733"/>
      <c r="V3" s="733"/>
      <c r="W3" s="733"/>
      <c r="X3" s="733"/>
      <c r="Y3" s="733"/>
      <c r="Z3" s="733"/>
      <c r="AA3" s="733"/>
      <c r="AB3" s="733"/>
      <c r="AC3" s="733"/>
      <c r="AD3" s="733"/>
      <c r="AE3" s="733"/>
      <c r="AF3" s="733"/>
      <c r="AG3" s="733"/>
      <c r="AH3" s="733"/>
      <c r="AI3" s="733"/>
      <c r="AJ3" s="733"/>
      <c r="AK3" s="733"/>
      <c r="AL3" s="733"/>
      <c r="AM3" s="733"/>
      <c r="AN3" s="733"/>
      <c r="AO3" s="733"/>
      <c r="AP3" s="733"/>
      <c r="AQ3" s="733"/>
      <c r="AR3" s="733"/>
      <c r="AS3" s="733"/>
      <c r="AT3" s="733"/>
      <c r="AU3" s="733"/>
      <c r="AV3" s="733"/>
      <c r="AW3" s="733"/>
      <c r="AX3" s="733"/>
      <c r="AY3" s="733"/>
      <c r="AZ3" s="733"/>
      <c r="BA3" s="733"/>
    </row>
    <row r="4" spans="1:53" ht="24.75" customHeight="1" thickBot="1" x14ac:dyDescent="0.25">
      <c r="U4" s="27"/>
      <c r="V4" s="87"/>
    </row>
    <row r="5" spans="1:53" s="85" customFormat="1" ht="55.5" customHeight="1" thickBot="1" x14ac:dyDescent="0.3">
      <c r="A5" s="587" t="s">
        <v>93</v>
      </c>
      <c r="B5" s="594" t="s">
        <v>107</v>
      </c>
      <c r="C5" s="558" t="s">
        <v>46</v>
      </c>
      <c r="D5" s="574" t="s">
        <v>112</v>
      </c>
      <c r="E5" s="575"/>
      <c r="F5" s="580" t="s">
        <v>82</v>
      </c>
      <c r="G5" s="581"/>
      <c r="H5" s="581"/>
      <c r="I5" s="581"/>
      <c r="J5" s="582"/>
      <c r="K5" s="560" t="s">
        <v>87</v>
      </c>
      <c r="L5" s="561"/>
      <c r="M5" s="561"/>
      <c r="N5" s="561"/>
      <c r="O5" s="561"/>
      <c r="P5" s="561"/>
      <c r="Q5" s="561"/>
      <c r="R5" s="562"/>
      <c r="S5" s="560" t="s">
        <v>88</v>
      </c>
      <c r="T5" s="561"/>
      <c r="U5" s="561"/>
      <c r="V5" s="561"/>
      <c r="W5" s="561"/>
      <c r="X5" s="561"/>
      <c r="Y5" s="561"/>
      <c r="Z5" s="562"/>
      <c r="AA5" s="560" t="s">
        <v>89</v>
      </c>
      <c r="AB5" s="561"/>
      <c r="AC5" s="561"/>
      <c r="AD5" s="561"/>
      <c r="AE5" s="561"/>
      <c r="AF5" s="561"/>
      <c r="AG5" s="561"/>
      <c r="AH5" s="562"/>
      <c r="AI5" s="560" t="s">
        <v>90</v>
      </c>
      <c r="AJ5" s="561"/>
      <c r="AK5" s="561"/>
      <c r="AL5" s="561"/>
      <c r="AM5" s="561"/>
      <c r="AN5" s="561"/>
      <c r="AO5" s="561"/>
      <c r="AP5" s="562"/>
      <c r="AQ5" s="546" t="s">
        <v>215</v>
      </c>
      <c r="AR5" s="547"/>
      <c r="AS5" s="547"/>
      <c r="AT5" s="547"/>
      <c r="AU5" s="547"/>
      <c r="AV5" s="547"/>
      <c r="AW5" s="547"/>
      <c r="AX5" s="548"/>
      <c r="AY5" s="546" t="s">
        <v>99</v>
      </c>
      <c r="AZ5" s="547"/>
      <c r="BA5" s="590"/>
    </row>
    <row r="6" spans="1:53" s="85" customFormat="1" ht="52.5" customHeight="1" thickBot="1" x14ac:dyDescent="0.3">
      <c r="A6" s="588"/>
      <c r="B6" s="595"/>
      <c r="C6" s="559"/>
      <c r="D6" s="576"/>
      <c r="E6" s="577"/>
      <c r="F6" s="583" t="s">
        <v>92</v>
      </c>
      <c r="G6" s="585" t="s">
        <v>83</v>
      </c>
      <c r="H6" s="586"/>
      <c r="I6" s="586"/>
      <c r="J6" s="571" t="s">
        <v>85</v>
      </c>
      <c r="K6" s="549" t="s">
        <v>227</v>
      </c>
      <c r="L6" s="550"/>
      <c r="M6" s="550"/>
      <c r="N6" s="551"/>
      <c r="O6" s="549" t="s">
        <v>228</v>
      </c>
      <c r="P6" s="550"/>
      <c r="Q6" s="550"/>
      <c r="R6" s="551"/>
      <c r="S6" s="549" t="s">
        <v>229</v>
      </c>
      <c r="T6" s="550"/>
      <c r="U6" s="550"/>
      <c r="V6" s="551"/>
      <c r="W6" s="549" t="s">
        <v>230</v>
      </c>
      <c r="X6" s="550"/>
      <c r="Y6" s="550"/>
      <c r="Z6" s="551"/>
      <c r="AA6" s="549" t="s">
        <v>231</v>
      </c>
      <c r="AB6" s="550"/>
      <c r="AC6" s="550"/>
      <c r="AD6" s="551"/>
      <c r="AE6" s="549" t="s">
        <v>232</v>
      </c>
      <c r="AF6" s="550"/>
      <c r="AG6" s="550"/>
      <c r="AH6" s="551"/>
      <c r="AI6" s="549" t="s">
        <v>233</v>
      </c>
      <c r="AJ6" s="550"/>
      <c r="AK6" s="550"/>
      <c r="AL6" s="551"/>
      <c r="AM6" s="549" t="s">
        <v>234</v>
      </c>
      <c r="AN6" s="550"/>
      <c r="AO6" s="550"/>
      <c r="AP6" s="551"/>
      <c r="AQ6" s="549" t="s">
        <v>235</v>
      </c>
      <c r="AR6" s="550"/>
      <c r="AS6" s="550"/>
      <c r="AT6" s="551"/>
      <c r="AU6" s="549" t="s">
        <v>236</v>
      </c>
      <c r="AV6" s="550"/>
      <c r="AW6" s="550"/>
      <c r="AX6" s="551"/>
      <c r="AY6" s="591"/>
      <c r="AZ6" s="592"/>
      <c r="BA6" s="593"/>
    </row>
    <row r="7" spans="1:53" s="85" customFormat="1" ht="32.25" customHeight="1" thickBot="1" x14ac:dyDescent="0.3">
      <c r="A7" s="588"/>
      <c r="B7" s="595"/>
      <c r="C7" s="559"/>
      <c r="D7" s="578"/>
      <c r="E7" s="579"/>
      <c r="F7" s="583"/>
      <c r="G7" s="552" t="s">
        <v>84</v>
      </c>
      <c r="H7" s="554" t="s">
        <v>91</v>
      </c>
      <c r="I7" s="552" t="s">
        <v>86</v>
      </c>
      <c r="J7" s="572"/>
      <c r="K7" s="552" t="s">
        <v>96</v>
      </c>
      <c r="L7" s="554" t="s">
        <v>97</v>
      </c>
      <c r="M7" s="552" t="s">
        <v>98</v>
      </c>
      <c r="N7" s="556" t="s">
        <v>197</v>
      </c>
      <c r="O7" s="552" t="s">
        <v>96</v>
      </c>
      <c r="P7" s="554" t="s">
        <v>97</v>
      </c>
      <c r="Q7" s="552" t="s">
        <v>98</v>
      </c>
      <c r="R7" s="556" t="s">
        <v>197</v>
      </c>
      <c r="S7" s="552" t="s">
        <v>96</v>
      </c>
      <c r="T7" s="554" t="s">
        <v>97</v>
      </c>
      <c r="U7" s="552" t="s">
        <v>98</v>
      </c>
      <c r="V7" s="556" t="s">
        <v>197</v>
      </c>
      <c r="W7" s="552" t="s">
        <v>96</v>
      </c>
      <c r="X7" s="554" t="s">
        <v>97</v>
      </c>
      <c r="Y7" s="552" t="s">
        <v>98</v>
      </c>
      <c r="Z7" s="556" t="s">
        <v>197</v>
      </c>
      <c r="AA7" s="552" t="s">
        <v>96</v>
      </c>
      <c r="AB7" s="554" t="s">
        <v>97</v>
      </c>
      <c r="AC7" s="552" t="s">
        <v>98</v>
      </c>
      <c r="AD7" s="556" t="s">
        <v>197</v>
      </c>
      <c r="AE7" s="552" t="s">
        <v>96</v>
      </c>
      <c r="AF7" s="554" t="s">
        <v>97</v>
      </c>
      <c r="AG7" s="552" t="s">
        <v>98</v>
      </c>
      <c r="AH7" s="556" t="s">
        <v>197</v>
      </c>
      <c r="AI7" s="552" t="s">
        <v>96</v>
      </c>
      <c r="AJ7" s="554" t="s">
        <v>97</v>
      </c>
      <c r="AK7" s="552" t="s">
        <v>98</v>
      </c>
      <c r="AL7" s="556" t="s">
        <v>197</v>
      </c>
      <c r="AM7" s="552" t="s">
        <v>96</v>
      </c>
      <c r="AN7" s="554" t="s">
        <v>97</v>
      </c>
      <c r="AO7" s="552" t="s">
        <v>98</v>
      </c>
      <c r="AP7" s="556" t="s">
        <v>197</v>
      </c>
      <c r="AQ7" s="552" t="s">
        <v>96</v>
      </c>
      <c r="AR7" s="554" t="s">
        <v>97</v>
      </c>
      <c r="AS7" s="552" t="s">
        <v>98</v>
      </c>
      <c r="AT7" s="556" t="s">
        <v>197</v>
      </c>
      <c r="AU7" s="552" t="s">
        <v>96</v>
      </c>
      <c r="AV7" s="554" t="s">
        <v>97</v>
      </c>
      <c r="AW7" s="552" t="s">
        <v>98</v>
      </c>
      <c r="AX7" s="556" t="s">
        <v>197</v>
      </c>
      <c r="AY7" s="559" t="s">
        <v>100</v>
      </c>
      <c r="AZ7" s="558" t="s">
        <v>101</v>
      </c>
      <c r="BA7" s="559" t="s">
        <v>102</v>
      </c>
    </row>
    <row r="8" spans="1:53" s="85" customFormat="1" ht="136.5" customHeight="1" thickBot="1" x14ac:dyDescent="0.3">
      <c r="A8" s="589"/>
      <c r="B8" s="708"/>
      <c r="C8" s="559"/>
      <c r="D8" s="466" t="s">
        <v>203</v>
      </c>
      <c r="E8" s="466" t="s">
        <v>94</v>
      </c>
      <c r="F8" s="584"/>
      <c r="G8" s="553"/>
      <c r="H8" s="555"/>
      <c r="I8" s="553"/>
      <c r="J8" s="573"/>
      <c r="K8" s="553"/>
      <c r="L8" s="555"/>
      <c r="M8" s="553"/>
      <c r="N8" s="557"/>
      <c r="O8" s="553"/>
      <c r="P8" s="555"/>
      <c r="Q8" s="553"/>
      <c r="R8" s="557"/>
      <c r="S8" s="553"/>
      <c r="T8" s="555"/>
      <c r="U8" s="553"/>
      <c r="V8" s="557"/>
      <c r="W8" s="553"/>
      <c r="X8" s="555"/>
      <c r="Y8" s="553"/>
      <c r="Z8" s="557"/>
      <c r="AA8" s="553"/>
      <c r="AB8" s="555"/>
      <c r="AC8" s="553"/>
      <c r="AD8" s="557"/>
      <c r="AE8" s="553"/>
      <c r="AF8" s="555"/>
      <c r="AG8" s="553"/>
      <c r="AH8" s="557"/>
      <c r="AI8" s="553"/>
      <c r="AJ8" s="555"/>
      <c r="AK8" s="553"/>
      <c r="AL8" s="557"/>
      <c r="AM8" s="553"/>
      <c r="AN8" s="555"/>
      <c r="AO8" s="553"/>
      <c r="AP8" s="557"/>
      <c r="AQ8" s="553"/>
      <c r="AR8" s="555"/>
      <c r="AS8" s="553"/>
      <c r="AT8" s="557"/>
      <c r="AU8" s="553"/>
      <c r="AV8" s="555"/>
      <c r="AW8" s="553"/>
      <c r="AX8" s="557"/>
      <c r="AY8" s="559"/>
      <c r="AZ8" s="719"/>
      <c r="BA8" s="559"/>
    </row>
    <row r="9" spans="1:53" s="83" customFormat="1" ht="23.25" customHeight="1" thickBot="1" x14ac:dyDescent="0.35">
      <c r="A9" s="163" t="s">
        <v>114</v>
      </c>
      <c r="B9" s="716" t="s">
        <v>103</v>
      </c>
      <c r="C9" s="717"/>
      <c r="D9" s="717"/>
      <c r="E9" s="717"/>
      <c r="F9" s="717"/>
      <c r="G9" s="717"/>
      <c r="H9" s="717"/>
      <c r="I9" s="717"/>
      <c r="J9" s="717"/>
      <c r="K9" s="717"/>
      <c r="L9" s="717"/>
      <c r="M9" s="717"/>
      <c r="N9" s="717"/>
      <c r="O9" s="717"/>
      <c r="P9" s="717"/>
      <c r="Q9" s="717"/>
      <c r="R9" s="717"/>
      <c r="S9" s="717"/>
      <c r="T9" s="717"/>
      <c r="U9" s="717"/>
      <c r="V9" s="717"/>
      <c r="W9" s="717"/>
      <c r="X9" s="717"/>
      <c r="Y9" s="717"/>
      <c r="Z9" s="717"/>
      <c r="AA9" s="717"/>
      <c r="AB9" s="717"/>
      <c r="AC9" s="717"/>
      <c r="AD9" s="717"/>
      <c r="AE9" s="717"/>
      <c r="AF9" s="717"/>
      <c r="AG9" s="717"/>
      <c r="AH9" s="717"/>
      <c r="AI9" s="717"/>
      <c r="AJ9" s="717"/>
      <c r="AK9" s="717"/>
      <c r="AL9" s="717"/>
      <c r="AM9" s="717"/>
      <c r="AN9" s="717"/>
      <c r="AO9" s="717"/>
      <c r="AP9" s="717"/>
      <c r="AQ9" s="717"/>
      <c r="AR9" s="717"/>
      <c r="AS9" s="717"/>
      <c r="AT9" s="717"/>
      <c r="AU9" s="717"/>
      <c r="AV9" s="717"/>
      <c r="AW9" s="717"/>
      <c r="AX9" s="717"/>
      <c r="AY9" s="717"/>
      <c r="AZ9" s="717"/>
      <c r="BA9" s="718"/>
    </row>
    <row r="10" spans="1:53" s="119" customFormat="1" ht="45.75" customHeight="1" thickBot="1" x14ac:dyDescent="0.35">
      <c r="A10" s="596" t="s">
        <v>110</v>
      </c>
      <c r="B10" s="570"/>
      <c r="C10" s="166"/>
      <c r="D10" s="167">
        <f>D11</f>
        <v>2</v>
      </c>
      <c r="E10" s="164">
        <f>E11</f>
        <v>60</v>
      </c>
      <c r="F10" s="164"/>
      <c r="G10" s="479"/>
      <c r="H10" s="164"/>
      <c r="I10" s="479"/>
      <c r="J10" s="164"/>
      <c r="K10" s="695">
        <f>K11</f>
        <v>0.5</v>
      </c>
      <c r="L10" s="684"/>
      <c r="M10" s="685"/>
      <c r="N10" s="306">
        <f>N11</f>
        <v>2</v>
      </c>
      <c r="O10" s="695">
        <f>O11</f>
        <v>0</v>
      </c>
      <c r="P10" s="684"/>
      <c r="Q10" s="685"/>
      <c r="R10" s="306">
        <f>R11</f>
        <v>0</v>
      </c>
      <c r="S10" s="695">
        <f>S11</f>
        <v>0</v>
      </c>
      <c r="T10" s="684"/>
      <c r="U10" s="685"/>
      <c r="V10" s="306">
        <f>V11</f>
        <v>0</v>
      </c>
      <c r="W10" s="695">
        <f>W11</f>
        <v>0</v>
      </c>
      <c r="X10" s="684"/>
      <c r="Y10" s="685"/>
      <c r="Z10" s="306">
        <f>Z11</f>
        <v>0</v>
      </c>
      <c r="AA10" s="695">
        <f>AA11</f>
        <v>0</v>
      </c>
      <c r="AB10" s="684"/>
      <c r="AC10" s="685"/>
      <c r="AD10" s="306">
        <f>AD11</f>
        <v>0</v>
      </c>
      <c r="AE10" s="695">
        <f>AE11</f>
        <v>0</v>
      </c>
      <c r="AF10" s="684"/>
      <c r="AG10" s="685"/>
      <c r="AH10" s="306">
        <f>AH11</f>
        <v>0</v>
      </c>
      <c r="AI10" s="695">
        <f>AI11</f>
        <v>0</v>
      </c>
      <c r="AJ10" s="684"/>
      <c r="AK10" s="685"/>
      <c r="AL10" s="306">
        <f>AL11</f>
        <v>0</v>
      </c>
      <c r="AM10" s="695">
        <f>AM11</f>
        <v>0</v>
      </c>
      <c r="AN10" s="684"/>
      <c r="AO10" s="685"/>
      <c r="AP10" s="306">
        <f>AP11</f>
        <v>0</v>
      </c>
      <c r="AQ10" s="695">
        <f>AQ11</f>
        <v>0</v>
      </c>
      <c r="AR10" s="684"/>
      <c r="AS10" s="685"/>
      <c r="AT10" s="306">
        <f>AT11</f>
        <v>0</v>
      </c>
      <c r="AU10" s="695">
        <f>AU11</f>
        <v>0</v>
      </c>
      <c r="AV10" s="684"/>
      <c r="AW10" s="685"/>
      <c r="AX10" s="306">
        <f>AX11</f>
        <v>0</v>
      </c>
      <c r="AY10" s="164"/>
      <c r="AZ10" s="165"/>
      <c r="BA10" s="166"/>
    </row>
    <row r="11" spans="1:53" s="118" customFormat="1" ht="30" customHeight="1" thickBot="1" x14ac:dyDescent="0.35">
      <c r="A11" s="311"/>
      <c r="B11" s="400" t="s">
        <v>171</v>
      </c>
      <c r="C11" s="468"/>
      <c r="D11" s="478">
        <f>D12</f>
        <v>2</v>
      </c>
      <c r="E11" s="478">
        <f>D11*30</f>
        <v>60</v>
      </c>
      <c r="F11" s="478"/>
      <c r="G11" s="478"/>
      <c r="H11" s="478"/>
      <c r="I11" s="478"/>
      <c r="J11" s="478"/>
      <c r="K11" s="709">
        <f>SUM(K13:M20)</f>
        <v>0.5</v>
      </c>
      <c r="L11" s="710"/>
      <c r="M11" s="711"/>
      <c r="N11" s="402">
        <f>SUM(N12)</f>
        <v>2</v>
      </c>
      <c r="O11" s="709">
        <f>SUM(O13:Q20)</f>
        <v>0</v>
      </c>
      <c r="P11" s="710"/>
      <c r="Q11" s="711"/>
      <c r="R11" s="402">
        <f>SUM(R12)</f>
        <v>0</v>
      </c>
      <c r="S11" s="699">
        <f>SUM(S15:U20)</f>
        <v>0</v>
      </c>
      <c r="T11" s="700"/>
      <c r="U11" s="701"/>
      <c r="V11" s="467">
        <f>SUM(V15:V20)</f>
        <v>0</v>
      </c>
      <c r="W11" s="699">
        <f>SUM(W17:Y17)</f>
        <v>0</v>
      </c>
      <c r="X11" s="700"/>
      <c r="Y11" s="701"/>
      <c r="Z11" s="467">
        <f>SUM(Z17:Z17)</f>
        <v>0</v>
      </c>
      <c r="AA11" s="699">
        <f>SUM(AA17:AC17)</f>
        <v>0</v>
      </c>
      <c r="AB11" s="700"/>
      <c r="AC11" s="701"/>
      <c r="AD11" s="467">
        <f>SUM(AD17:AD17)</f>
        <v>0</v>
      </c>
      <c r="AE11" s="696">
        <f>SUM(AE17:AG17)</f>
        <v>0</v>
      </c>
      <c r="AF11" s="697"/>
      <c r="AG11" s="698"/>
      <c r="AH11" s="467">
        <f>SUM(AH17:AH17)</f>
        <v>0</v>
      </c>
      <c r="AI11" s="696">
        <f>SUM(AI17:AK17)</f>
        <v>0</v>
      </c>
      <c r="AJ11" s="697"/>
      <c r="AK11" s="698"/>
      <c r="AL11" s="467">
        <f>SUM(AL17:AL17)</f>
        <v>0</v>
      </c>
      <c r="AM11" s="699">
        <f>SUM(AM17:AO17)</f>
        <v>0</v>
      </c>
      <c r="AN11" s="700"/>
      <c r="AO11" s="701"/>
      <c r="AP11" s="395">
        <f>SUM(AP17:AP17)</f>
        <v>0</v>
      </c>
      <c r="AQ11" s="696">
        <f>SUM(AQ17:AS17)</f>
        <v>0</v>
      </c>
      <c r="AR11" s="697"/>
      <c r="AS11" s="698"/>
      <c r="AT11" s="467">
        <f>SUM(AT17:AT17)</f>
        <v>0</v>
      </c>
      <c r="AU11" s="699">
        <f>SUM(AU17:AW17)</f>
        <v>0</v>
      </c>
      <c r="AV11" s="700"/>
      <c r="AW11" s="701"/>
      <c r="AX11" s="395">
        <f>SUM(AX17:AX17)</f>
        <v>0</v>
      </c>
      <c r="AY11" s="467"/>
      <c r="AZ11" s="396"/>
      <c r="BA11" s="468"/>
    </row>
    <row r="12" spans="1:53" s="118" customFormat="1" ht="30" customHeight="1" x14ac:dyDescent="0.3">
      <c r="A12" s="456" t="s">
        <v>129</v>
      </c>
      <c r="B12" s="455" t="s">
        <v>237</v>
      </c>
      <c r="C12" s="385" t="s">
        <v>40</v>
      </c>
      <c r="D12" s="748">
        <v>2</v>
      </c>
      <c r="E12" s="386">
        <v>60</v>
      </c>
      <c r="F12" s="386">
        <f>G12+H12+I12</f>
        <v>4</v>
      </c>
      <c r="G12" s="387"/>
      <c r="H12" s="386"/>
      <c r="I12" s="387">
        <v>4</v>
      </c>
      <c r="J12" s="386">
        <f>E12-F12</f>
        <v>56</v>
      </c>
      <c r="K12" s="388"/>
      <c r="L12" s="389"/>
      <c r="M12" s="415">
        <v>0.25</v>
      </c>
      <c r="N12" s="751">
        <v>2</v>
      </c>
      <c r="O12" s="388"/>
      <c r="P12" s="389"/>
      <c r="Q12" s="415"/>
      <c r="R12" s="751"/>
      <c r="S12" s="411"/>
      <c r="T12" s="404"/>
      <c r="U12" s="413"/>
      <c r="V12" s="735"/>
      <c r="W12" s="411"/>
      <c r="X12" s="404"/>
      <c r="Y12" s="404"/>
      <c r="Z12" s="735"/>
      <c r="AA12" s="404"/>
      <c r="AB12" s="404"/>
      <c r="AC12" s="404"/>
      <c r="AD12" s="735"/>
      <c r="AE12" s="403"/>
      <c r="AF12" s="403"/>
      <c r="AG12" s="403"/>
      <c r="AH12" s="735"/>
      <c r="AI12" s="403"/>
      <c r="AJ12" s="403"/>
      <c r="AK12" s="403"/>
      <c r="AL12" s="735"/>
      <c r="AM12" s="404"/>
      <c r="AN12" s="404"/>
      <c r="AO12" s="404"/>
      <c r="AP12" s="735"/>
      <c r="AQ12" s="403"/>
      <c r="AR12" s="403"/>
      <c r="AS12" s="403"/>
      <c r="AT12" s="735"/>
      <c r="AU12" s="404"/>
      <c r="AV12" s="404"/>
      <c r="AW12" s="404"/>
      <c r="AX12" s="735"/>
      <c r="AY12" s="735">
        <v>2</v>
      </c>
      <c r="AZ12" s="758"/>
      <c r="BA12" s="704"/>
    </row>
    <row r="13" spans="1:53" s="118" customFormat="1" ht="61.5" customHeight="1" x14ac:dyDescent="0.3">
      <c r="A13" s="457" t="s">
        <v>142</v>
      </c>
      <c r="B13" s="354" t="s">
        <v>238</v>
      </c>
      <c r="C13" s="390" t="s">
        <v>239</v>
      </c>
      <c r="D13" s="749"/>
      <c r="E13" s="754">
        <f>D12*30</f>
        <v>60</v>
      </c>
      <c r="F13" s="754">
        <f>G13+H13+I13</f>
        <v>8</v>
      </c>
      <c r="G13" s="754">
        <v>4</v>
      </c>
      <c r="H13" s="754"/>
      <c r="I13" s="754">
        <v>4</v>
      </c>
      <c r="J13" s="754">
        <f>E13-F13</f>
        <v>52</v>
      </c>
      <c r="K13" s="739">
        <v>0.25</v>
      </c>
      <c r="L13" s="742"/>
      <c r="M13" s="745">
        <v>0.25</v>
      </c>
      <c r="N13" s="752"/>
      <c r="O13" s="739"/>
      <c r="P13" s="742"/>
      <c r="Q13" s="745"/>
      <c r="R13" s="752"/>
      <c r="S13" s="412"/>
      <c r="T13" s="399"/>
      <c r="U13" s="414"/>
      <c r="V13" s="736"/>
      <c r="W13" s="412"/>
      <c r="X13" s="399"/>
      <c r="Y13" s="399"/>
      <c r="Z13" s="736"/>
      <c r="AA13" s="399"/>
      <c r="AB13" s="399"/>
      <c r="AC13" s="399"/>
      <c r="AD13" s="736"/>
      <c r="AE13" s="398"/>
      <c r="AF13" s="398"/>
      <c r="AG13" s="398"/>
      <c r="AH13" s="736"/>
      <c r="AI13" s="398"/>
      <c r="AJ13" s="398"/>
      <c r="AK13" s="398"/>
      <c r="AL13" s="736"/>
      <c r="AM13" s="399"/>
      <c r="AN13" s="399"/>
      <c r="AO13" s="399"/>
      <c r="AP13" s="736"/>
      <c r="AQ13" s="398"/>
      <c r="AR13" s="398"/>
      <c r="AS13" s="398"/>
      <c r="AT13" s="736"/>
      <c r="AU13" s="399"/>
      <c r="AV13" s="399"/>
      <c r="AW13" s="399"/>
      <c r="AX13" s="736"/>
      <c r="AY13" s="736"/>
      <c r="AZ13" s="759"/>
      <c r="BA13" s="761"/>
    </row>
    <row r="14" spans="1:53" s="118" customFormat="1" ht="66" customHeight="1" x14ac:dyDescent="0.3">
      <c r="A14" s="457" t="s">
        <v>188</v>
      </c>
      <c r="B14" s="391" t="s">
        <v>240</v>
      </c>
      <c r="C14" s="390" t="s">
        <v>241</v>
      </c>
      <c r="D14" s="749"/>
      <c r="E14" s="749"/>
      <c r="F14" s="749"/>
      <c r="G14" s="749"/>
      <c r="H14" s="749"/>
      <c r="I14" s="749"/>
      <c r="J14" s="749"/>
      <c r="K14" s="740"/>
      <c r="L14" s="743"/>
      <c r="M14" s="746"/>
      <c r="N14" s="752"/>
      <c r="O14" s="740"/>
      <c r="P14" s="743"/>
      <c r="Q14" s="746"/>
      <c r="R14" s="752"/>
      <c r="S14" s="412"/>
      <c r="T14" s="399"/>
      <c r="U14" s="414"/>
      <c r="V14" s="736"/>
      <c r="W14" s="412"/>
      <c r="X14" s="399"/>
      <c r="Y14" s="399"/>
      <c r="Z14" s="736"/>
      <c r="AA14" s="399"/>
      <c r="AB14" s="399"/>
      <c r="AC14" s="399"/>
      <c r="AD14" s="736"/>
      <c r="AE14" s="398"/>
      <c r="AF14" s="398"/>
      <c r="AG14" s="398"/>
      <c r="AH14" s="736"/>
      <c r="AI14" s="398"/>
      <c r="AJ14" s="398"/>
      <c r="AK14" s="398"/>
      <c r="AL14" s="736"/>
      <c r="AM14" s="399"/>
      <c r="AN14" s="399"/>
      <c r="AO14" s="399"/>
      <c r="AP14" s="736"/>
      <c r="AQ14" s="398"/>
      <c r="AR14" s="398"/>
      <c r="AS14" s="398"/>
      <c r="AT14" s="736"/>
      <c r="AU14" s="399"/>
      <c r="AV14" s="399"/>
      <c r="AW14" s="399"/>
      <c r="AX14" s="736"/>
      <c r="AY14" s="736"/>
      <c r="AZ14" s="759"/>
      <c r="BA14" s="761"/>
    </row>
    <row r="15" spans="1:53" s="119" customFormat="1" ht="52.5" customHeight="1" x14ac:dyDescent="0.3">
      <c r="A15" s="457" t="s">
        <v>189</v>
      </c>
      <c r="B15" s="354" t="s">
        <v>243</v>
      </c>
      <c r="C15" s="390" t="s">
        <v>241</v>
      </c>
      <c r="D15" s="749"/>
      <c r="E15" s="749"/>
      <c r="F15" s="749"/>
      <c r="G15" s="749"/>
      <c r="H15" s="749"/>
      <c r="I15" s="749"/>
      <c r="J15" s="749"/>
      <c r="K15" s="740"/>
      <c r="L15" s="743"/>
      <c r="M15" s="746"/>
      <c r="N15" s="752"/>
      <c r="O15" s="740"/>
      <c r="P15" s="743"/>
      <c r="Q15" s="746"/>
      <c r="R15" s="752"/>
      <c r="S15" s="380"/>
      <c r="T15" s="381"/>
      <c r="U15" s="382"/>
      <c r="V15" s="736"/>
      <c r="W15" s="377"/>
      <c r="X15" s="378"/>
      <c r="Y15" s="379"/>
      <c r="Z15" s="736"/>
      <c r="AA15" s="377"/>
      <c r="AB15" s="378"/>
      <c r="AC15" s="383"/>
      <c r="AD15" s="736"/>
      <c r="AE15" s="384"/>
      <c r="AF15" s="378"/>
      <c r="AG15" s="383"/>
      <c r="AH15" s="736"/>
      <c r="AI15" s="384"/>
      <c r="AJ15" s="378"/>
      <c r="AK15" s="383"/>
      <c r="AL15" s="736"/>
      <c r="AM15" s="377"/>
      <c r="AN15" s="378"/>
      <c r="AO15" s="383"/>
      <c r="AP15" s="736"/>
      <c r="AQ15" s="384"/>
      <c r="AR15" s="378"/>
      <c r="AS15" s="383"/>
      <c r="AT15" s="736"/>
      <c r="AU15" s="377"/>
      <c r="AV15" s="378"/>
      <c r="AW15" s="383"/>
      <c r="AX15" s="736"/>
      <c r="AY15" s="736"/>
      <c r="AZ15" s="759"/>
      <c r="BA15" s="761"/>
    </row>
    <row r="16" spans="1:53" s="119" customFormat="1" ht="52.5" customHeight="1" x14ac:dyDescent="0.3">
      <c r="A16" s="457" t="s">
        <v>190</v>
      </c>
      <c r="B16" s="392" t="s">
        <v>242</v>
      </c>
      <c r="C16" s="632" t="s">
        <v>170</v>
      </c>
      <c r="D16" s="749"/>
      <c r="E16" s="749"/>
      <c r="F16" s="749"/>
      <c r="G16" s="749"/>
      <c r="H16" s="749"/>
      <c r="I16" s="749"/>
      <c r="J16" s="749"/>
      <c r="K16" s="740"/>
      <c r="L16" s="743"/>
      <c r="M16" s="746"/>
      <c r="N16" s="752"/>
      <c r="O16" s="740"/>
      <c r="P16" s="743"/>
      <c r="Q16" s="746"/>
      <c r="R16" s="752"/>
      <c r="S16" s="380"/>
      <c r="T16" s="381"/>
      <c r="U16" s="382"/>
      <c r="V16" s="736"/>
      <c r="W16" s="377"/>
      <c r="X16" s="378"/>
      <c r="Y16" s="379"/>
      <c r="Z16" s="736"/>
      <c r="AA16" s="377"/>
      <c r="AB16" s="378"/>
      <c r="AC16" s="383"/>
      <c r="AD16" s="736"/>
      <c r="AE16" s="384"/>
      <c r="AF16" s="378"/>
      <c r="AG16" s="383"/>
      <c r="AH16" s="736"/>
      <c r="AI16" s="384"/>
      <c r="AJ16" s="378"/>
      <c r="AK16" s="383"/>
      <c r="AL16" s="736"/>
      <c r="AM16" s="377"/>
      <c r="AN16" s="378"/>
      <c r="AO16" s="383"/>
      <c r="AP16" s="736"/>
      <c r="AQ16" s="384"/>
      <c r="AR16" s="378"/>
      <c r="AS16" s="383"/>
      <c r="AT16" s="736"/>
      <c r="AU16" s="377"/>
      <c r="AV16" s="378"/>
      <c r="AW16" s="383"/>
      <c r="AX16" s="736"/>
      <c r="AY16" s="736"/>
      <c r="AZ16" s="759"/>
      <c r="BA16" s="761"/>
    </row>
    <row r="17" spans="1:53" s="118" customFormat="1" ht="35.25" customHeight="1" x14ac:dyDescent="0.3">
      <c r="A17" s="457" t="s">
        <v>191</v>
      </c>
      <c r="B17" s="354" t="s">
        <v>244</v>
      </c>
      <c r="C17" s="633"/>
      <c r="D17" s="749"/>
      <c r="E17" s="749"/>
      <c r="F17" s="749"/>
      <c r="G17" s="749"/>
      <c r="H17" s="749"/>
      <c r="I17" s="749"/>
      <c r="J17" s="749"/>
      <c r="K17" s="740"/>
      <c r="L17" s="743"/>
      <c r="M17" s="746"/>
      <c r="N17" s="752"/>
      <c r="O17" s="740"/>
      <c r="P17" s="743"/>
      <c r="Q17" s="746"/>
      <c r="R17" s="752"/>
      <c r="S17" s="686"/>
      <c r="T17" s="689"/>
      <c r="U17" s="692"/>
      <c r="V17" s="736"/>
      <c r="W17" s="232"/>
      <c r="X17" s="180"/>
      <c r="Y17" s="181"/>
      <c r="Z17" s="736"/>
      <c r="AA17" s="182"/>
      <c r="AB17" s="180"/>
      <c r="AC17" s="181"/>
      <c r="AD17" s="736"/>
      <c r="AE17" s="179"/>
      <c r="AF17" s="180"/>
      <c r="AG17" s="183"/>
      <c r="AH17" s="736"/>
      <c r="AI17" s="179"/>
      <c r="AJ17" s="180"/>
      <c r="AK17" s="181"/>
      <c r="AL17" s="736"/>
      <c r="AM17" s="182"/>
      <c r="AN17" s="184"/>
      <c r="AO17" s="181"/>
      <c r="AP17" s="736"/>
      <c r="AQ17" s="179"/>
      <c r="AR17" s="180"/>
      <c r="AS17" s="181"/>
      <c r="AT17" s="736"/>
      <c r="AU17" s="182"/>
      <c r="AV17" s="184"/>
      <c r="AW17" s="181"/>
      <c r="AX17" s="736"/>
      <c r="AY17" s="736"/>
      <c r="AZ17" s="759"/>
      <c r="BA17" s="761"/>
    </row>
    <row r="18" spans="1:53" s="118" customFormat="1" ht="42.75" customHeight="1" x14ac:dyDescent="0.3">
      <c r="A18" s="457" t="s">
        <v>192</v>
      </c>
      <c r="B18" s="354" t="s">
        <v>245</v>
      </c>
      <c r="C18" s="633"/>
      <c r="D18" s="749"/>
      <c r="E18" s="749"/>
      <c r="F18" s="749"/>
      <c r="G18" s="749"/>
      <c r="H18" s="749"/>
      <c r="I18" s="749"/>
      <c r="J18" s="749"/>
      <c r="K18" s="740"/>
      <c r="L18" s="743"/>
      <c r="M18" s="746"/>
      <c r="N18" s="752"/>
      <c r="O18" s="740"/>
      <c r="P18" s="743"/>
      <c r="Q18" s="746"/>
      <c r="R18" s="752"/>
      <c r="S18" s="687"/>
      <c r="T18" s="690"/>
      <c r="U18" s="693"/>
      <c r="V18" s="736"/>
      <c r="W18" s="232"/>
      <c r="X18" s="180"/>
      <c r="Y18" s="233"/>
      <c r="Z18" s="736"/>
      <c r="AA18" s="232"/>
      <c r="AB18" s="180"/>
      <c r="AC18" s="233"/>
      <c r="AD18" s="736"/>
      <c r="AE18" s="179"/>
      <c r="AF18" s="180"/>
      <c r="AG18" s="234"/>
      <c r="AH18" s="736"/>
      <c r="AI18" s="179"/>
      <c r="AJ18" s="180"/>
      <c r="AK18" s="233"/>
      <c r="AL18" s="736"/>
      <c r="AM18" s="232"/>
      <c r="AN18" s="184"/>
      <c r="AO18" s="233"/>
      <c r="AP18" s="736"/>
      <c r="AQ18" s="179"/>
      <c r="AR18" s="180"/>
      <c r="AS18" s="233"/>
      <c r="AT18" s="736"/>
      <c r="AU18" s="232"/>
      <c r="AV18" s="184"/>
      <c r="AW18" s="233"/>
      <c r="AX18" s="736"/>
      <c r="AY18" s="736"/>
      <c r="AZ18" s="759"/>
      <c r="BA18" s="761"/>
    </row>
    <row r="19" spans="1:53" s="118" customFormat="1" ht="23.25" customHeight="1" x14ac:dyDescent="0.3">
      <c r="A19" s="457" t="s">
        <v>246</v>
      </c>
      <c r="B19" s="354" t="s">
        <v>247</v>
      </c>
      <c r="C19" s="633"/>
      <c r="D19" s="749"/>
      <c r="E19" s="749"/>
      <c r="F19" s="749"/>
      <c r="G19" s="749"/>
      <c r="H19" s="749"/>
      <c r="I19" s="749"/>
      <c r="J19" s="749"/>
      <c r="K19" s="740"/>
      <c r="L19" s="743"/>
      <c r="M19" s="746"/>
      <c r="N19" s="752"/>
      <c r="O19" s="740"/>
      <c r="P19" s="743"/>
      <c r="Q19" s="746"/>
      <c r="R19" s="752"/>
      <c r="S19" s="687"/>
      <c r="T19" s="690"/>
      <c r="U19" s="693"/>
      <c r="V19" s="736"/>
      <c r="W19" s="170"/>
      <c r="X19" s="174"/>
      <c r="Y19" s="173"/>
      <c r="Z19" s="736"/>
      <c r="AA19" s="170"/>
      <c r="AB19" s="174"/>
      <c r="AC19" s="173"/>
      <c r="AD19" s="736"/>
      <c r="AE19" s="175"/>
      <c r="AF19" s="174"/>
      <c r="AG19" s="172"/>
      <c r="AH19" s="736"/>
      <c r="AI19" s="175"/>
      <c r="AJ19" s="174"/>
      <c r="AK19" s="173"/>
      <c r="AL19" s="736"/>
      <c r="AM19" s="170"/>
      <c r="AN19" s="171"/>
      <c r="AO19" s="173"/>
      <c r="AP19" s="736"/>
      <c r="AQ19" s="175"/>
      <c r="AR19" s="174"/>
      <c r="AS19" s="173"/>
      <c r="AT19" s="736"/>
      <c r="AU19" s="170"/>
      <c r="AV19" s="171"/>
      <c r="AW19" s="173"/>
      <c r="AX19" s="736"/>
      <c r="AY19" s="736"/>
      <c r="AZ19" s="759"/>
      <c r="BA19" s="761"/>
    </row>
    <row r="20" spans="1:53" s="118" customFormat="1" ht="48" customHeight="1" thickBot="1" x14ac:dyDescent="0.35">
      <c r="A20" s="458" t="s">
        <v>248</v>
      </c>
      <c r="B20" s="393" t="s">
        <v>249</v>
      </c>
      <c r="C20" s="634"/>
      <c r="D20" s="750"/>
      <c r="E20" s="750"/>
      <c r="F20" s="750"/>
      <c r="G20" s="750"/>
      <c r="H20" s="750"/>
      <c r="I20" s="750"/>
      <c r="J20" s="750"/>
      <c r="K20" s="741"/>
      <c r="L20" s="744"/>
      <c r="M20" s="747"/>
      <c r="N20" s="753"/>
      <c r="O20" s="741"/>
      <c r="P20" s="744"/>
      <c r="Q20" s="747"/>
      <c r="R20" s="753"/>
      <c r="S20" s="688"/>
      <c r="T20" s="691"/>
      <c r="U20" s="694"/>
      <c r="V20" s="737"/>
      <c r="W20" s="405"/>
      <c r="X20" s="406"/>
      <c r="Y20" s="407"/>
      <c r="Z20" s="737"/>
      <c r="AA20" s="405"/>
      <c r="AB20" s="406"/>
      <c r="AC20" s="407"/>
      <c r="AD20" s="737"/>
      <c r="AE20" s="408"/>
      <c r="AF20" s="406"/>
      <c r="AG20" s="409"/>
      <c r="AH20" s="737"/>
      <c r="AI20" s="408"/>
      <c r="AJ20" s="406"/>
      <c r="AK20" s="407"/>
      <c r="AL20" s="737"/>
      <c r="AM20" s="405"/>
      <c r="AN20" s="410"/>
      <c r="AO20" s="407"/>
      <c r="AP20" s="737"/>
      <c r="AQ20" s="408"/>
      <c r="AR20" s="406"/>
      <c r="AS20" s="407"/>
      <c r="AT20" s="737"/>
      <c r="AU20" s="405"/>
      <c r="AV20" s="410"/>
      <c r="AW20" s="407"/>
      <c r="AX20" s="737"/>
      <c r="AY20" s="737"/>
      <c r="AZ20" s="760"/>
      <c r="BA20" s="631"/>
    </row>
    <row r="21" spans="1:53" s="186" customFormat="1" ht="21.75" customHeight="1" thickBot="1" x14ac:dyDescent="0.35">
      <c r="A21" s="235" t="s">
        <v>119</v>
      </c>
      <c r="B21" s="566" t="s">
        <v>105</v>
      </c>
      <c r="C21" s="567"/>
      <c r="D21" s="706"/>
      <c r="E21" s="706"/>
      <c r="F21" s="706"/>
      <c r="G21" s="706"/>
      <c r="H21" s="706"/>
      <c r="I21" s="706"/>
      <c r="J21" s="706"/>
      <c r="K21" s="707"/>
      <c r="L21" s="707"/>
      <c r="M21" s="707"/>
      <c r="N21" s="567"/>
      <c r="O21" s="567"/>
      <c r="P21" s="567"/>
      <c r="Q21" s="567"/>
      <c r="R21" s="567"/>
      <c r="S21" s="567"/>
      <c r="T21" s="567"/>
      <c r="U21" s="567"/>
      <c r="V21" s="567"/>
      <c r="W21" s="567"/>
      <c r="X21" s="567"/>
      <c r="Y21" s="567"/>
      <c r="Z21" s="567"/>
      <c r="AA21" s="567"/>
      <c r="AB21" s="567"/>
      <c r="AC21" s="567"/>
      <c r="AD21" s="567"/>
      <c r="AE21" s="567"/>
      <c r="AF21" s="567"/>
      <c r="AG21" s="567"/>
      <c r="AH21" s="567"/>
      <c r="AI21" s="567"/>
      <c r="AJ21" s="567"/>
      <c r="AK21" s="567"/>
      <c r="AL21" s="567"/>
      <c r="AM21" s="567"/>
      <c r="AN21" s="567"/>
      <c r="AO21" s="567"/>
      <c r="AP21" s="567"/>
      <c r="AQ21" s="567"/>
      <c r="AR21" s="567"/>
      <c r="AS21" s="567"/>
      <c r="AT21" s="567"/>
      <c r="AU21" s="567"/>
      <c r="AV21" s="567"/>
      <c r="AW21" s="567"/>
      <c r="AX21" s="567"/>
      <c r="AY21" s="567"/>
      <c r="AZ21" s="567"/>
      <c r="BA21" s="568"/>
    </row>
    <row r="22" spans="1:53" s="160" customFormat="1" ht="47.25" customHeight="1" thickBot="1" x14ac:dyDescent="0.35">
      <c r="A22" s="596" t="s">
        <v>110</v>
      </c>
      <c r="B22" s="570"/>
      <c r="C22" s="166"/>
      <c r="D22" s="167">
        <f>D23+D29</f>
        <v>25</v>
      </c>
      <c r="E22" s="164">
        <f>E23+E24</f>
        <v>600</v>
      </c>
      <c r="F22" s="164"/>
      <c r="G22" s="479"/>
      <c r="H22" s="164"/>
      <c r="I22" s="479"/>
      <c r="J22" s="164"/>
      <c r="K22" s="683">
        <f>K23+K29</f>
        <v>1</v>
      </c>
      <c r="L22" s="684"/>
      <c r="M22" s="685"/>
      <c r="N22" s="306">
        <f>N23+N29</f>
        <v>5</v>
      </c>
      <c r="O22" s="683">
        <f>O23+O29</f>
        <v>3.25</v>
      </c>
      <c r="P22" s="684"/>
      <c r="Q22" s="685"/>
      <c r="R22" s="306">
        <f>R23+R29</f>
        <v>15</v>
      </c>
      <c r="S22" s="683">
        <f>S23+S29</f>
        <v>1</v>
      </c>
      <c r="T22" s="684"/>
      <c r="U22" s="685"/>
      <c r="V22" s="306">
        <f>V23+V29</f>
        <v>5</v>
      </c>
      <c r="W22" s="683">
        <f>W23+W29</f>
        <v>0</v>
      </c>
      <c r="X22" s="684"/>
      <c r="Y22" s="685"/>
      <c r="Z22" s="306">
        <f>Z23+Z29</f>
        <v>0</v>
      </c>
      <c r="AA22" s="683">
        <f>AA23+AA29</f>
        <v>0</v>
      </c>
      <c r="AB22" s="684"/>
      <c r="AC22" s="685"/>
      <c r="AD22" s="306">
        <f>AD23+AD29</f>
        <v>0</v>
      </c>
      <c r="AE22" s="683">
        <f>AE23+AE29</f>
        <v>0</v>
      </c>
      <c r="AF22" s="684"/>
      <c r="AG22" s="685"/>
      <c r="AH22" s="306">
        <f>AH23+AH29</f>
        <v>0</v>
      </c>
      <c r="AI22" s="683">
        <f>AI23+AI29</f>
        <v>0</v>
      </c>
      <c r="AJ22" s="684"/>
      <c r="AK22" s="685"/>
      <c r="AL22" s="306">
        <f>AL23+AL29</f>
        <v>0</v>
      </c>
      <c r="AM22" s="683">
        <f>AM23+AM29</f>
        <v>0</v>
      </c>
      <c r="AN22" s="684"/>
      <c r="AO22" s="685"/>
      <c r="AP22" s="306">
        <f>AP23+AP29</f>
        <v>0</v>
      </c>
      <c r="AQ22" s="683">
        <f>AQ23+AQ29</f>
        <v>0</v>
      </c>
      <c r="AR22" s="684"/>
      <c r="AS22" s="685"/>
      <c r="AT22" s="306">
        <f>AT23+AT29</f>
        <v>0</v>
      </c>
      <c r="AU22" s="683">
        <f>AU23+AU29</f>
        <v>0</v>
      </c>
      <c r="AV22" s="684"/>
      <c r="AW22" s="685"/>
      <c r="AX22" s="306">
        <f>AX23+AX29</f>
        <v>0</v>
      </c>
      <c r="AY22" s="164"/>
      <c r="AZ22" s="165"/>
      <c r="BA22" s="166"/>
    </row>
    <row r="23" spans="1:53" s="161" customFormat="1" ht="40.5" customHeight="1" thickBot="1" x14ac:dyDescent="0.35">
      <c r="A23" s="308"/>
      <c r="B23" s="309" t="s">
        <v>42</v>
      </c>
      <c r="C23" s="166"/>
      <c r="D23" s="482">
        <f>SUM(D25:D28)</f>
        <v>20</v>
      </c>
      <c r="E23" s="482">
        <f>SUM(E25:E28)</f>
        <v>600</v>
      </c>
      <c r="F23" s="482"/>
      <c r="G23" s="482"/>
      <c r="H23" s="482"/>
      <c r="I23" s="482"/>
      <c r="J23" s="482"/>
      <c r="K23" s="713">
        <f>SUM(K25:M28)</f>
        <v>1</v>
      </c>
      <c r="L23" s="714"/>
      <c r="M23" s="715"/>
      <c r="N23" s="482">
        <f>SUM(N25:N28)</f>
        <v>5</v>
      </c>
      <c r="O23" s="713">
        <f>SUM(O25:Q28)</f>
        <v>3.25</v>
      </c>
      <c r="P23" s="714"/>
      <c r="Q23" s="715"/>
      <c r="R23" s="482">
        <f>SUM(R25:R28)</f>
        <v>15</v>
      </c>
      <c r="S23" s="713">
        <f>SUM(S25:U28)</f>
        <v>0</v>
      </c>
      <c r="T23" s="714"/>
      <c r="U23" s="715"/>
      <c r="V23" s="482">
        <f>SUM(V25:V28)</f>
        <v>0</v>
      </c>
      <c r="W23" s="713">
        <f>SUM(W25:Y28)</f>
        <v>0</v>
      </c>
      <c r="X23" s="714"/>
      <c r="Y23" s="715"/>
      <c r="Z23" s="482">
        <f>SUM(Z25:Z28)</f>
        <v>0</v>
      </c>
      <c r="AA23" s="713">
        <f>SUM(AA25:AC28)</f>
        <v>0</v>
      </c>
      <c r="AB23" s="714"/>
      <c r="AC23" s="715"/>
      <c r="AD23" s="482">
        <f>SUM(AD25:AD28)</f>
        <v>0</v>
      </c>
      <c r="AE23" s="713">
        <f>SUM(AE25:AG28)</f>
        <v>0</v>
      </c>
      <c r="AF23" s="714"/>
      <c r="AG23" s="715"/>
      <c r="AH23" s="482">
        <f>SUM(AH25:AH28)</f>
        <v>0</v>
      </c>
      <c r="AI23" s="713">
        <f>SUM(AI25:AK28)</f>
        <v>0</v>
      </c>
      <c r="AJ23" s="714"/>
      <c r="AK23" s="715"/>
      <c r="AL23" s="482">
        <f>SUM(AL25:AL28)</f>
        <v>0</v>
      </c>
      <c r="AM23" s="713">
        <f>SUM(AM25:AO28)</f>
        <v>0</v>
      </c>
      <c r="AN23" s="714"/>
      <c r="AO23" s="715"/>
      <c r="AP23" s="482">
        <f>SUM(AP25:AP28)</f>
        <v>0</v>
      </c>
      <c r="AQ23" s="713">
        <f>SUM(AQ25:AS28)</f>
        <v>0</v>
      </c>
      <c r="AR23" s="714"/>
      <c r="AS23" s="715"/>
      <c r="AT23" s="482">
        <f>SUM(AT25:AT28)</f>
        <v>0</v>
      </c>
      <c r="AU23" s="713">
        <f>SUM(AU25:AW28)</f>
        <v>0</v>
      </c>
      <c r="AV23" s="714"/>
      <c r="AW23" s="715"/>
      <c r="AX23" s="482">
        <f>SUM(AX25:AX28)</f>
        <v>0</v>
      </c>
      <c r="AY23" s="167"/>
      <c r="AZ23" s="115"/>
      <c r="BA23" s="166"/>
    </row>
    <row r="24" spans="1:53" s="161" customFormat="1" ht="1.5" customHeight="1" thickBot="1" x14ac:dyDescent="0.35">
      <c r="A24" s="189"/>
      <c r="B24" s="313"/>
      <c r="C24" s="149"/>
      <c r="D24" s="146"/>
      <c r="E24" s="143"/>
      <c r="F24" s="195"/>
      <c r="G24" s="129"/>
      <c r="H24" s="129"/>
      <c r="I24" s="129"/>
      <c r="J24" s="196"/>
      <c r="K24" s="197"/>
      <c r="L24" s="198"/>
      <c r="M24" s="196"/>
      <c r="N24" s="285"/>
      <c r="O24" s="199"/>
      <c r="P24" s="198"/>
      <c r="Q24" s="200"/>
      <c r="R24" s="300"/>
      <c r="S24" s="199"/>
      <c r="T24" s="198"/>
      <c r="U24" s="200"/>
      <c r="V24" s="300"/>
      <c r="W24" s="195"/>
      <c r="X24" s="198"/>
      <c r="Y24" s="200"/>
      <c r="Z24" s="147"/>
      <c r="AA24" s="195"/>
      <c r="AB24" s="198"/>
      <c r="AC24" s="200"/>
      <c r="AD24" s="147"/>
      <c r="AE24" s="197"/>
      <c r="AF24" s="198"/>
      <c r="AG24" s="201"/>
      <c r="AH24" s="147"/>
      <c r="AI24" s="197"/>
      <c r="AJ24" s="198"/>
      <c r="AK24" s="200"/>
      <c r="AL24" s="147"/>
      <c r="AM24" s="195"/>
      <c r="AN24" s="129"/>
      <c r="AO24" s="200"/>
      <c r="AP24" s="143"/>
      <c r="AQ24" s="197"/>
      <c r="AR24" s="198"/>
      <c r="AS24" s="200"/>
      <c r="AT24" s="147"/>
      <c r="AU24" s="195"/>
      <c r="AV24" s="129"/>
      <c r="AW24" s="200"/>
      <c r="AX24" s="143"/>
      <c r="AY24" s="202"/>
      <c r="AZ24" s="203"/>
      <c r="BA24" s="204"/>
    </row>
    <row r="25" spans="1:53" s="160" customFormat="1" ht="37.5" customHeight="1" x14ac:dyDescent="0.3">
      <c r="A25" s="416" t="s">
        <v>175</v>
      </c>
      <c r="B25" s="417" t="s">
        <v>252</v>
      </c>
      <c r="C25" s="418" t="s">
        <v>173</v>
      </c>
      <c r="D25" s="367">
        <v>5</v>
      </c>
      <c r="E25" s="419">
        <f t="shared" ref="E25:E28" si="0">D25*30</f>
        <v>150</v>
      </c>
      <c r="F25" s="187">
        <f>G25+H25+I25</f>
        <v>16</v>
      </c>
      <c r="G25" s="473">
        <v>8</v>
      </c>
      <c r="H25" s="473"/>
      <c r="I25" s="473">
        <v>8</v>
      </c>
      <c r="J25" s="188">
        <f>E25-F25</f>
        <v>134</v>
      </c>
      <c r="K25" s="131"/>
      <c r="L25" s="109"/>
      <c r="M25" s="132"/>
      <c r="N25" s="283"/>
      <c r="O25" s="428">
        <v>0.5</v>
      </c>
      <c r="P25" s="109"/>
      <c r="Q25" s="132">
        <v>0.5</v>
      </c>
      <c r="R25" s="283">
        <v>5</v>
      </c>
      <c r="S25" s="131"/>
      <c r="T25" s="109"/>
      <c r="U25" s="132"/>
      <c r="V25" s="283"/>
      <c r="W25" s="110"/>
      <c r="X25" s="109"/>
      <c r="Y25" s="130"/>
      <c r="Z25" s="283"/>
      <c r="AA25" s="131"/>
      <c r="AB25" s="109"/>
      <c r="AC25" s="132"/>
      <c r="AD25" s="283"/>
      <c r="AE25" s="133"/>
      <c r="AF25" s="109"/>
      <c r="AG25" s="132"/>
      <c r="AH25" s="283"/>
      <c r="AI25" s="133"/>
      <c r="AJ25" s="109"/>
      <c r="AK25" s="132"/>
      <c r="AL25" s="283"/>
      <c r="AM25" s="131"/>
      <c r="AN25" s="109"/>
      <c r="AO25" s="132"/>
      <c r="AP25" s="283"/>
      <c r="AQ25" s="133"/>
      <c r="AR25" s="109"/>
      <c r="AS25" s="132"/>
      <c r="AT25" s="283"/>
      <c r="AU25" s="131"/>
      <c r="AV25" s="109"/>
      <c r="AW25" s="132"/>
      <c r="AX25" s="283"/>
      <c r="AY25" s="471">
        <v>2</v>
      </c>
      <c r="AZ25" s="134"/>
      <c r="BA25" s="471"/>
    </row>
    <row r="26" spans="1:53" s="160" customFormat="1" ht="33" customHeight="1" x14ac:dyDescent="0.3">
      <c r="A26" s="420" t="s">
        <v>176</v>
      </c>
      <c r="B26" s="421" t="s">
        <v>253</v>
      </c>
      <c r="C26" s="422" t="s">
        <v>174</v>
      </c>
      <c r="D26" s="339">
        <v>5</v>
      </c>
      <c r="E26" s="340">
        <f t="shared" si="0"/>
        <v>150</v>
      </c>
      <c r="F26" s="190">
        <f>G26+H26+I26</f>
        <v>20</v>
      </c>
      <c r="G26" s="143">
        <v>8</v>
      </c>
      <c r="H26" s="143">
        <v>8</v>
      </c>
      <c r="I26" s="143">
        <v>4</v>
      </c>
      <c r="J26" s="191">
        <f>E26-F26</f>
        <v>130</v>
      </c>
      <c r="K26" s="145"/>
      <c r="L26" s="136"/>
      <c r="M26" s="141"/>
      <c r="N26" s="178"/>
      <c r="O26" s="428">
        <v>0.5</v>
      </c>
      <c r="P26" s="428">
        <v>0.5</v>
      </c>
      <c r="Q26" s="431">
        <v>0.25</v>
      </c>
      <c r="R26" s="178">
        <v>5</v>
      </c>
      <c r="S26" s="133"/>
      <c r="T26" s="131"/>
      <c r="U26" s="138"/>
      <c r="V26" s="283"/>
      <c r="W26" s="131"/>
      <c r="X26" s="131"/>
      <c r="Y26" s="139"/>
      <c r="Z26" s="283"/>
      <c r="AA26" s="131"/>
      <c r="AB26" s="131"/>
      <c r="AC26" s="139"/>
      <c r="AD26" s="283"/>
      <c r="AE26" s="140"/>
      <c r="AF26" s="136"/>
      <c r="AG26" s="141"/>
      <c r="AH26" s="178"/>
      <c r="AI26" s="140"/>
      <c r="AJ26" s="136"/>
      <c r="AK26" s="141"/>
      <c r="AL26" s="178"/>
      <c r="AM26" s="131"/>
      <c r="AN26" s="131"/>
      <c r="AO26" s="139"/>
      <c r="AP26" s="283"/>
      <c r="AQ26" s="140"/>
      <c r="AR26" s="136"/>
      <c r="AS26" s="141"/>
      <c r="AT26" s="178"/>
      <c r="AU26" s="131"/>
      <c r="AV26" s="131"/>
      <c r="AW26" s="139"/>
      <c r="AX26" s="283"/>
      <c r="AY26" s="471">
        <v>2</v>
      </c>
      <c r="AZ26" s="142"/>
      <c r="BA26" s="177"/>
    </row>
    <row r="27" spans="1:53" s="160" customFormat="1" ht="143.25" customHeight="1" x14ac:dyDescent="0.3">
      <c r="A27" s="423" t="s">
        <v>177</v>
      </c>
      <c r="B27" s="429" t="s">
        <v>281</v>
      </c>
      <c r="C27" s="425" t="s">
        <v>282</v>
      </c>
      <c r="D27" s="426">
        <v>5</v>
      </c>
      <c r="E27" s="427">
        <f t="shared" si="0"/>
        <v>150</v>
      </c>
      <c r="F27" s="192">
        <f>G27+H27+I27</f>
        <v>16</v>
      </c>
      <c r="G27" s="477">
        <v>8</v>
      </c>
      <c r="H27" s="477"/>
      <c r="I27" s="477">
        <v>8</v>
      </c>
      <c r="J27" s="193">
        <f>E27-F27</f>
        <v>134</v>
      </c>
      <c r="K27" s="140"/>
      <c r="L27" s="136"/>
      <c r="M27" s="440"/>
      <c r="N27" s="216"/>
      <c r="O27" s="428">
        <v>0.5</v>
      </c>
      <c r="P27" s="136"/>
      <c r="Q27" s="428">
        <v>0.5</v>
      </c>
      <c r="R27" s="290">
        <v>5</v>
      </c>
      <c r="S27" s="151"/>
      <c r="T27" s="152"/>
      <c r="U27" s="155"/>
      <c r="V27" s="216"/>
      <c r="W27" s="151"/>
      <c r="X27" s="152"/>
      <c r="Y27" s="155"/>
      <c r="Z27" s="216"/>
      <c r="AA27" s="151"/>
      <c r="AB27" s="152"/>
      <c r="AC27" s="155"/>
      <c r="AD27" s="216"/>
      <c r="AE27" s="156"/>
      <c r="AF27" s="152"/>
      <c r="AG27" s="155"/>
      <c r="AH27" s="216"/>
      <c r="AI27" s="156"/>
      <c r="AJ27" s="152"/>
      <c r="AK27" s="155"/>
      <c r="AL27" s="216"/>
      <c r="AM27" s="151"/>
      <c r="AN27" s="152"/>
      <c r="AO27" s="155"/>
      <c r="AP27" s="216"/>
      <c r="AQ27" s="156"/>
      <c r="AR27" s="152"/>
      <c r="AS27" s="155"/>
      <c r="AT27" s="216"/>
      <c r="AU27" s="151"/>
      <c r="AV27" s="152"/>
      <c r="AW27" s="155"/>
      <c r="AX27" s="216"/>
      <c r="AY27" s="471">
        <v>2</v>
      </c>
      <c r="AZ27" s="150"/>
      <c r="BA27" s="476"/>
    </row>
    <row r="28" spans="1:53" s="160" customFormat="1" ht="97.5" customHeight="1" thickBot="1" x14ac:dyDescent="0.35">
      <c r="A28" s="423" t="s">
        <v>177</v>
      </c>
      <c r="B28" s="430" t="s">
        <v>254</v>
      </c>
      <c r="C28" s="425" t="s">
        <v>178</v>
      </c>
      <c r="D28" s="426">
        <v>5</v>
      </c>
      <c r="E28" s="427">
        <f t="shared" si="0"/>
        <v>150</v>
      </c>
      <c r="F28" s="192">
        <f>G28+H28+I28</f>
        <v>16</v>
      </c>
      <c r="G28" s="477">
        <v>8</v>
      </c>
      <c r="H28" s="477">
        <v>8</v>
      </c>
      <c r="I28" s="477"/>
      <c r="J28" s="193">
        <f>E28-F28</f>
        <v>134</v>
      </c>
      <c r="K28" s="428">
        <v>0.5</v>
      </c>
      <c r="L28" s="428">
        <v>0.5</v>
      </c>
      <c r="M28" s="153"/>
      <c r="N28" s="290">
        <v>5</v>
      </c>
      <c r="O28" s="428"/>
      <c r="P28" s="428"/>
      <c r="Q28" s="153"/>
      <c r="R28" s="290"/>
      <c r="S28" s="151"/>
      <c r="T28" s="152"/>
      <c r="U28" s="155"/>
      <c r="V28" s="216"/>
      <c r="W28" s="151"/>
      <c r="X28" s="152"/>
      <c r="Y28" s="155"/>
      <c r="Z28" s="216"/>
      <c r="AA28" s="151"/>
      <c r="AB28" s="152"/>
      <c r="AC28" s="155"/>
      <c r="AD28" s="216"/>
      <c r="AE28" s="156"/>
      <c r="AF28" s="152"/>
      <c r="AG28" s="155"/>
      <c r="AH28" s="216"/>
      <c r="AI28" s="156"/>
      <c r="AJ28" s="152"/>
      <c r="AK28" s="155"/>
      <c r="AL28" s="216"/>
      <c r="AM28" s="151"/>
      <c r="AN28" s="152"/>
      <c r="AO28" s="155"/>
      <c r="AP28" s="216"/>
      <c r="AQ28" s="156"/>
      <c r="AR28" s="152"/>
      <c r="AS28" s="155"/>
      <c r="AT28" s="216"/>
      <c r="AU28" s="151"/>
      <c r="AV28" s="152"/>
      <c r="AW28" s="155"/>
      <c r="AX28" s="216"/>
      <c r="AY28" s="470">
        <v>2</v>
      </c>
      <c r="AZ28" s="150"/>
      <c r="BA28" s="476"/>
    </row>
    <row r="29" spans="1:53" s="161" customFormat="1" ht="29.25" customHeight="1" thickBot="1" x14ac:dyDescent="0.35">
      <c r="A29" s="314"/>
      <c r="B29" s="312" t="s">
        <v>171</v>
      </c>
      <c r="C29" s="157"/>
      <c r="D29" s="463">
        <v>5</v>
      </c>
      <c r="E29" s="158">
        <f>E30*1</f>
        <v>150</v>
      </c>
      <c r="F29" s="315"/>
      <c r="G29" s="461"/>
      <c r="H29" s="317"/>
      <c r="I29" s="317"/>
      <c r="J29" s="462"/>
      <c r="K29" s="542">
        <f>SUM(K31:M32)</f>
        <v>0</v>
      </c>
      <c r="L29" s="543"/>
      <c r="M29" s="544"/>
      <c r="N29" s="281">
        <f>SUM(N31)</f>
        <v>0</v>
      </c>
      <c r="O29" s="542">
        <f>SUM(O30:Q32)</f>
        <v>0</v>
      </c>
      <c r="P29" s="543"/>
      <c r="Q29" s="544"/>
      <c r="R29" s="292">
        <f>SUM(R30)</f>
        <v>0</v>
      </c>
      <c r="S29" s="539">
        <f>SUM(S30:U32)</f>
        <v>1</v>
      </c>
      <c r="T29" s="540"/>
      <c r="U29" s="541"/>
      <c r="V29" s="158">
        <f>SUM(V30)</f>
        <v>5</v>
      </c>
      <c r="W29" s="539">
        <f>SUM(W31:Y32)</f>
        <v>0</v>
      </c>
      <c r="X29" s="540"/>
      <c r="Y29" s="541"/>
      <c r="Z29" s="158">
        <f>SUM(Z31)</f>
        <v>0</v>
      </c>
      <c r="AA29" s="539">
        <f>SUM(AA31:AC32)</f>
        <v>0</v>
      </c>
      <c r="AB29" s="540"/>
      <c r="AC29" s="541"/>
      <c r="AD29" s="158">
        <f>SUM(AD31)</f>
        <v>0</v>
      </c>
      <c r="AE29" s="542">
        <f>SUM(AE31:AG32)</f>
        <v>0</v>
      </c>
      <c r="AF29" s="543"/>
      <c r="AG29" s="544"/>
      <c r="AH29" s="158">
        <f>SUM(AH31)</f>
        <v>0</v>
      </c>
      <c r="AI29" s="542">
        <f>SUM(AI31:AK32)</f>
        <v>0</v>
      </c>
      <c r="AJ29" s="543"/>
      <c r="AK29" s="544"/>
      <c r="AL29" s="158">
        <f>SUM(AL31)</f>
        <v>0</v>
      </c>
      <c r="AM29" s="539">
        <f>SUM(AM31:AO32)</f>
        <v>0</v>
      </c>
      <c r="AN29" s="540"/>
      <c r="AO29" s="541"/>
      <c r="AP29" s="111">
        <f>SUM(AP31)</f>
        <v>0</v>
      </c>
      <c r="AQ29" s="542">
        <f>SUM(AQ31:AS32)</f>
        <v>0</v>
      </c>
      <c r="AR29" s="543"/>
      <c r="AS29" s="544"/>
      <c r="AT29" s="158">
        <f>SUM(AT31)</f>
        <v>0</v>
      </c>
      <c r="AU29" s="539">
        <f>SUM(AU31:AW32)</f>
        <v>0</v>
      </c>
      <c r="AV29" s="540"/>
      <c r="AW29" s="541"/>
      <c r="AX29" s="111">
        <f>SUM(AX31)</f>
        <v>0</v>
      </c>
      <c r="AY29" s="205"/>
      <c r="AZ29" s="206"/>
      <c r="BA29" s="207"/>
    </row>
    <row r="30" spans="1:53" s="161" customFormat="1" ht="0.75" customHeight="1" x14ac:dyDescent="0.3">
      <c r="A30" s="162"/>
      <c r="B30" s="319"/>
      <c r="C30" s="282"/>
      <c r="D30" s="637">
        <v>5</v>
      </c>
      <c r="E30" s="635">
        <f>D30*30</f>
        <v>150</v>
      </c>
      <c r="F30" s="645">
        <f>SUM(G30:I32)</f>
        <v>16</v>
      </c>
      <c r="G30" s="647">
        <v>8</v>
      </c>
      <c r="H30" s="643"/>
      <c r="I30" s="647">
        <v>8</v>
      </c>
      <c r="J30" s="639">
        <f>E30-F30</f>
        <v>134</v>
      </c>
      <c r="K30" s="641"/>
      <c r="L30" s="732"/>
      <c r="M30" s="649"/>
      <c r="N30" s="727"/>
      <c r="O30" s="712"/>
      <c r="P30" s="643"/>
      <c r="Q30" s="649"/>
      <c r="R30" s="728"/>
      <c r="S30" s="712">
        <v>0.5</v>
      </c>
      <c r="T30" s="643"/>
      <c r="U30" s="649">
        <v>0.5</v>
      </c>
      <c r="V30" s="728">
        <v>5</v>
      </c>
      <c r="W30" s="726"/>
      <c r="X30" s="647"/>
      <c r="Y30" s="676"/>
      <c r="Z30" s="637"/>
      <c r="AA30" s="726"/>
      <c r="AB30" s="647"/>
      <c r="AC30" s="676"/>
      <c r="AD30" s="637"/>
      <c r="AE30" s="712"/>
      <c r="AF30" s="643"/>
      <c r="AG30" s="729"/>
      <c r="AH30" s="637"/>
      <c r="AI30" s="712"/>
      <c r="AJ30" s="643"/>
      <c r="AK30" s="729"/>
      <c r="AL30" s="637"/>
      <c r="AM30" s="726"/>
      <c r="AN30" s="647"/>
      <c r="AO30" s="676"/>
      <c r="AP30" s="635"/>
      <c r="AQ30" s="712"/>
      <c r="AR30" s="643"/>
      <c r="AS30" s="729"/>
      <c r="AT30" s="637"/>
      <c r="AU30" s="726"/>
      <c r="AV30" s="647"/>
      <c r="AW30" s="676"/>
      <c r="AX30" s="635"/>
      <c r="AY30" s="635">
        <v>3</v>
      </c>
      <c r="AZ30" s="734"/>
      <c r="BA30" s="762"/>
    </row>
    <row r="31" spans="1:53" s="160" customFormat="1" ht="87.75" customHeight="1" x14ac:dyDescent="0.3">
      <c r="A31" s="237" t="s">
        <v>130</v>
      </c>
      <c r="B31" s="487" t="s">
        <v>283</v>
      </c>
      <c r="C31" s="629" t="s">
        <v>285</v>
      </c>
      <c r="D31" s="637"/>
      <c r="E31" s="635"/>
      <c r="F31" s="645"/>
      <c r="G31" s="647"/>
      <c r="H31" s="643"/>
      <c r="I31" s="647"/>
      <c r="J31" s="639"/>
      <c r="K31" s="641"/>
      <c r="L31" s="732"/>
      <c r="M31" s="649"/>
      <c r="N31" s="727"/>
      <c r="O31" s="712"/>
      <c r="P31" s="643"/>
      <c r="Q31" s="649"/>
      <c r="R31" s="728"/>
      <c r="S31" s="712"/>
      <c r="T31" s="643"/>
      <c r="U31" s="649"/>
      <c r="V31" s="728"/>
      <c r="W31" s="726"/>
      <c r="X31" s="647"/>
      <c r="Y31" s="676"/>
      <c r="Z31" s="637"/>
      <c r="AA31" s="726"/>
      <c r="AB31" s="647"/>
      <c r="AC31" s="676"/>
      <c r="AD31" s="637"/>
      <c r="AE31" s="712"/>
      <c r="AF31" s="643"/>
      <c r="AG31" s="729"/>
      <c r="AH31" s="637"/>
      <c r="AI31" s="712"/>
      <c r="AJ31" s="643"/>
      <c r="AK31" s="729"/>
      <c r="AL31" s="637"/>
      <c r="AM31" s="726"/>
      <c r="AN31" s="647"/>
      <c r="AO31" s="676"/>
      <c r="AP31" s="635"/>
      <c r="AQ31" s="712"/>
      <c r="AR31" s="643"/>
      <c r="AS31" s="729"/>
      <c r="AT31" s="637"/>
      <c r="AU31" s="726"/>
      <c r="AV31" s="647"/>
      <c r="AW31" s="676"/>
      <c r="AX31" s="635"/>
      <c r="AY31" s="635"/>
      <c r="AZ31" s="734"/>
      <c r="BA31" s="762"/>
    </row>
    <row r="32" spans="1:53" s="161" customFormat="1" ht="72" customHeight="1" thickBot="1" x14ac:dyDescent="0.35">
      <c r="A32" s="237" t="s">
        <v>150</v>
      </c>
      <c r="B32" s="488" t="s">
        <v>284</v>
      </c>
      <c r="C32" s="631"/>
      <c r="D32" s="637"/>
      <c r="E32" s="635"/>
      <c r="F32" s="645"/>
      <c r="G32" s="647"/>
      <c r="H32" s="643"/>
      <c r="I32" s="647"/>
      <c r="J32" s="639"/>
      <c r="K32" s="641"/>
      <c r="L32" s="732"/>
      <c r="M32" s="649"/>
      <c r="N32" s="727"/>
      <c r="O32" s="712"/>
      <c r="P32" s="643"/>
      <c r="Q32" s="649"/>
      <c r="R32" s="728"/>
      <c r="S32" s="712"/>
      <c r="T32" s="643"/>
      <c r="U32" s="649"/>
      <c r="V32" s="728"/>
      <c r="W32" s="726"/>
      <c r="X32" s="647"/>
      <c r="Y32" s="676"/>
      <c r="Z32" s="637"/>
      <c r="AA32" s="726"/>
      <c r="AB32" s="647"/>
      <c r="AC32" s="676"/>
      <c r="AD32" s="637"/>
      <c r="AE32" s="712"/>
      <c r="AF32" s="643"/>
      <c r="AG32" s="729"/>
      <c r="AH32" s="637"/>
      <c r="AI32" s="712"/>
      <c r="AJ32" s="643"/>
      <c r="AK32" s="729"/>
      <c r="AL32" s="637"/>
      <c r="AM32" s="726"/>
      <c r="AN32" s="647"/>
      <c r="AO32" s="676"/>
      <c r="AP32" s="635"/>
      <c r="AQ32" s="712"/>
      <c r="AR32" s="643"/>
      <c r="AS32" s="729"/>
      <c r="AT32" s="637"/>
      <c r="AU32" s="726"/>
      <c r="AV32" s="647"/>
      <c r="AW32" s="676"/>
      <c r="AX32" s="635"/>
      <c r="AY32" s="635"/>
      <c r="AZ32" s="734"/>
      <c r="BA32" s="762"/>
    </row>
    <row r="33" spans="1:53" s="186" customFormat="1" ht="23.25" customHeight="1" thickBot="1" x14ac:dyDescent="0.35">
      <c r="A33" s="112" t="s">
        <v>124</v>
      </c>
      <c r="B33" s="566" t="s">
        <v>47</v>
      </c>
      <c r="C33" s="567"/>
      <c r="D33" s="567"/>
      <c r="E33" s="567"/>
      <c r="F33" s="567"/>
      <c r="G33" s="567"/>
      <c r="H33" s="567"/>
      <c r="I33" s="567"/>
      <c r="J33" s="567"/>
      <c r="K33" s="567"/>
      <c r="L33" s="567"/>
      <c r="M33" s="567"/>
      <c r="N33" s="567"/>
      <c r="O33" s="567"/>
      <c r="P33" s="567"/>
      <c r="Q33" s="567"/>
      <c r="R33" s="567"/>
      <c r="S33" s="567"/>
      <c r="T33" s="567"/>
      <c r="U33" s="567"/>
      <c r="V33" s="567"/>
      <c r="W33" s="567"/>
      <c r="X33" s="567"/>
      <c r="Y33" s="567"/>
      <c r="Z33" s="567"/>
      <c r="AA33" s="567"/>
      <c r="AB33" s="567"/>
      <c r="AC33" s="567"/>
      <c r="AD33" s="567"/>
      <c r="AE33" s="567"/>
      <c r="AF33" s="567"/>
      <c r="AG33" s="567"/>
      <c r="AH33" s="567"/>
      <c r="AI33" s="567"/>
      <c r="AJ33" s="567"/>
      <c r="AK33" s="567"/>
      <c r="AL33" s="567"/>
      <c r="AM33" s="567"/>
      <c r="AN33" s="567"/>
      <c r="AO33" s="567"/>
      <c r="AP33" s="567"/>
      <c r="AQ33" s="567"/>
      <c r="AR33" s="567"/>
      <c r="AS33" s="567"/>
      <c r="AT33" s="567"/>
      <c r="AU33" s="567"/>
      <c r="AV33" s="567"/>
      <c r="AW33" s="567"/>
      <c r="AX33" s="567"/>
      <c r="AY33" s="567"/>
      <c r="AZ33" s="567"/>
      <c r="BA33" s="568"/>
    </row>
    <row r="34" spans="1:53" s="160" customFormat="1" ht="19.5" customHeight="1" thickBot="1" x14ac:dyDescent="0.35">
      <c r="A34" s="596" t="s">
        <v>110</v>
      </c>
      <c r="B34" s="570"/>
      <c r="C34" s="157"/>
      <c r="D34" s="158">
        <f>D35+D51</f>
        <v>120</v>
      </c>
      <c r="E34" s="111">
        <f>E35+E51</f>
        <v>3150</v>
      </c>
      <c r="F34" s="111"/>
      <c r="G34" s="465"/>
      <c r="H34" s="111"/>
      <c r="I34" s="465"/>
      <c r="J34" s="111"/>
      <c r="K34" s="539">
        <f>K35+K51</f>
        <v>0</v>
      </c>
      <c r="L34" s="540"/>
      <c r="M34" s="541"/>
      <c r="N34" s="111">
        <f>N35+N51</f>
        <v>0</v>
      </c>
      <c r="O34" s="539">
        <f>O35+O51</f>
        <v>0</v>
      </c>
      <c r="P34" s="540"/>
      <c r="Q34" s="541"/>
      <c r="R34" s="294">
        <f>R35+R51</f>
        <v>0</v>
      </c>
      <c r="S34" s="539">
        <f>S35+S51</f>
        <v>2</v>
      </c>
      <c r="T34" s="540"/>
      <c r="U34" s="541"/>
      <c r="V34" s="111">
        <f>V35+V51</f>
        <v>10</v>
      </c>
      <c r="W34" s="539">
        <f>W35+W51</f>
        <v>3</v>
      </c>
      <c r="X34" s="540"/>
      <c r="Y34" s="541"/>
      <c r="Z34" s="111">
        <f>Z35+Z51</f>
        <v>15</v>
      </c>
      <c r="AA34" s="539">
        <f>AA35+AA51</f>
        <v>3</v>
      </c>
      <c r="AB34" s="540"/>
      <c r="AC34" s="541"/>
      <c r="AD34" s="111">
        <f>AD35+AD51</f>
        <v>15</v>
      </c>
      <c r="AE34" s="539">
        <f>AE35+AE51</f>
        <v>4</v>
      </c>
      <c r="AF34" s="540"/>
      <c r="AG34" s="541"/>
      <c r="AH34" s="111">
        <f>AH35+AH51</f>
        <v>20</v>
      </c>
      <c r="AI34" s="539">
        <f>AI35+AI51</f>
        <v>5</v>
      </c>
      <c r="AJ34" s="540"/>
      <c r="AK34" s="541"/>
      <c r="AL34" s="111">
        <f>AL35+AL51</f>
        <v>25</v>
      </c>
      <c r="AM34" s="539">
        <f>AM35+AM51</f>
        <v>4</v>
      </c>
      <c r="AN34" s="540"/>
      <c r="AO34" s="541"/>
      <c r="AP34" s="111">
        <f>AP35+AP51</f>
        <v>25</v>
      </c>
      <c r="AQ34" s="539">
        <f>AQ35+AQ51</f>
        <v>0</v>
      </c>
      <c r="AR34" s="540"/>
      <c r="AS34" s="541"/>
      <c r="AT34" s="111">
        <f>AT35+AT51</f>
        <v>10</v>
      </c>
      <c r="AU34" s="539">
        <f>AU35+AU51</f>
        <v>0</v>
      </c>
      <c r="AV34" s="540"/>
      <c r="AW34" s="541"/>
      <c r="AX34" s="111">
        <f>AX35+AX51</f>
        <v>0</v>
      </c>
      <c r="AY34" s="111"/>
      <c r="AZ34" s="463"/>
      <c r="BA34" s="111"/>
    </row>
    <row r="35" spans="1:53" s="161" customFormat="1" ht="50.25" customHeight="1" thickBot="1" x14ac:dyDescent="0.35">
      <c r="A35" s="314"/>
      <c r="B35" s="320" t="s">
        <v>42</v>
      </c>
      <c r="C35" s="157"/>
      <c r="D35" s="464">
        <f>SUM(D36:D50)</f>
        <v>75</v>
      </c>
      <c r="E35" s="464">
        <f>SUM(E36:E50)</f>
        <v>2250</v>
      </c>
      <c r="F35" s="464"/>
      <c r="G35" s="464"/>
      <c r="H35" s="464"/>
      <c r="I35" s="464"/>
      <c r="J35" s="464"/>
      <c r="K35" s="539">
        <f>SUM(K36:M50)</f>
        <v>0</v>
      </c>
      <c r="L35" s="540"/>
      <c r="M35" s="541"/>
      <c r="N35" s="111">
        <f>SUM(N36:N50)</f>
        <v>0</v>
      </c>
      <c r="O35" s="539">
        <f>SUM(O36:Q50)</f>
        <v>0</v>
      </c>
      <c r="P35" s="540"/>
      <c r="Q35" s="541"/>
      <c r="R35" s="294">
        <f>SUM(R36:R50)</f>
        <v>0</v>
      </c>
      <c r="S35" s="539">
        <f>SUM(S36:U50)</f>
        <v>2</v>
      </c>
      <c r="T35" s="540"/>
      <c r="U35" s="541"/>
      <c r="V35" s="111">
        <f>SUM(V36:V50)</f>
        <v>10</v>
      </c>
      <c r="W35" s="539">
        <f>SUM(W36:Y50)</f>
        <v>3</v>
      </c>
      <c r="X35" s="540"/>
      <c r="Y35" s="541"/>
      <c r="Z35" s="111">
        <f>SUM(Z36:Z50)</f>
        <v>15</v>
      </c>
      <c r="AA35" s="539">
        <f>SUM(AA36:AC50)</f>
        <v>3</v>
      </c>
      <c r="AB35" s="540"/>
      <c r="AC35" s="541"/>
      <c r="AD35" s="111">
        <f>SUM(AD36:AD50)</f>
        <v>15</v>
      </c>
      <c r="AE35" s="539">
        <f>SUM(AE36:AG50)</f>
        <v>2</v>
      </c>
      <c r="AF35" s="540"/>
      <c r="AG35" s="541"/>
      <c r="AH35" s="111">
        <f>SUM(AH36:AH50)</f>
        <v>10</v>
      </c>
      <c r="AI35" s="539">
        <f>SUM(AI36:AK50)</f>
        <v>3</v>
      </c>
      <c r="AJ35" s="540"/>
      <c r="AK35" s="541"/>
      <c r="AL35" s="111">
        <f>SUM(AL36:AL50)</f>
        <v>15</v>
      </c>
      <c r="AM35" s="539">
        <f>SUM(AM36:AO50)</f>
        <v>2</v>
      </c>
      <c r="AN35" s="540"/>
      <c r="AO35" s="541"/>
      <c r="AP35" s="111">
        <f>SUM(AP36:AP50)</f>
        <v>10</v>
      </c>
      <c r="AQ35" s="539">
        <f>SUM(AQ36:AS50)</f>
        <v>0</v>
      </c>
      <c r="AR35" s="540"/>
      <c r="AS35" s="541"/>
      <c r="AT35" s="111">
        <f>SUM(AT36:AT50)</f>
        <v>0</v>
      </c>
      <c r="AU35" s="539">
        <f>SUM(AU36:AW50)</f>
        <v>0</v>
      </c>
      <c r="AV35" s="540"/>
      <c r="AW35" s="541"/>
      <c r="AX35" s="111">
        <f>SUM(AX36:AX50)</f>
        <v>0</v>
      </c>
      <c r="AY35" s="158"/>
      <c r="AZ35" s="464"/>
      <c r="BA35" s="111"/>
    </row>
    <row r="36" spans="1:53" s="161" customFormat="1" ht="51" customHeight="1" x14ac:dyDescent="0.3">
      <c r="A36" s="135" t="s">
        <v>131</v>
      </c>
      <c r="B36" s="489" t="s">
        <v>286</v>
      </c>
      <c r="C36" s="492" t="s">
        <v>287</v>
      </c>
      <c r="D36" s="134">
        <v>5</v>
      </c>
      <c r="E36" s="473">
        <f>D36*30</f>
        <v>150</v>
      </c>
      <c r="F36" s="473">
        <f>G36+H36+I36</f>
        <v>16</v>
      </c>
      <c r="G36" s="483">
        <v>8</v>
      </c>
      <c r="H36" s="473">
        <v>8</v>
      </c>
      <c r="I36" s="483"/>
      <c r="J36" s="473">
        <f>E36-F36</f>
        <v>134</v>
      </c>
      <c r="K36" s="475"/>
      <c r="L36" s="474"/>
      <c r="M36" s="469"/>
      <c r="N36" s="284"/>
      <c r="O36" s="211"/>
      <c r="P36" s="474"/>
      <c r="Q36" s="210"/>
      <c r="R36" s="481"/>
      <c r="S36" s="209">
        <v>0.5</v>
      </c>
      <c r="T36" s="474">
        <v>0.5</v>
      </c>
      <c r="U36" s="210"/>
      <c r="V36" s="284">
        <v>5</v>
      </c>
      <c r="W36" s="209"/>
      <c r="X36" s="474"/>
      <c r="Y36" s="210"/>
      <c r="Z36" s="471"/>
      <c r="AA36" s="209"/>
      <c r="AB36" s="474"/>
      <c r="AC36" s="210"/>
      <c r="AD36" s="471"/>
      <c r="AE36" s="475"/>
      <c r="AF36" s="474"/>
      <c r="AG36" s="212"/>
      <c r="AH36" s="471"/>
      <c r="AI36" s="475"/>
      <c r="AJ36" s="474"/>
      <c r="AK36" s="210"/>
      <c r="AL36" s="471"/>
      <c r="AM36" s="209"/>
      <c r="AN36" s="472"/>
      <c r="AO36" s="210"/>
      <c r="AP36" s="473"/>
      <c r="AQ36" s="475"/>
      <c r="AR36" s="474"/>
      <c r="AS36" s="210"/>
      <c r="AT36" s="471"/>
      <c r="AU36" s="209"/>
      <c r="AV36" s="472"/>
      <c r="AW36" s="210"/>
      <c r="AX36" s="473"/>
      <c r="AY36" s="471">
        <v>3</v>
      </c>
      <c r="AZ36" s="134"/>
      <c r="BA36" s="473"/>
    </row>
    <row r="37" spans="1:53" s="161" customFormat="1" ht="87.75" customHeight="1" x14ac:dyDescent="0.3">
      <c r="A37" s="237" t="s">
        <v>151</v>
      </c>
      <c r="B37" s="324" t="s">
        <v>288</v>
      </c>
      <c r="C37" s="168" t="s">
        <v>289</v>
      </c>
      <c r="D37" s="169">
        <v>5</v>
      </c>
      <c r="E37" s="143">
        <f t="shared" ref="E37:E50" si="1">D37*30</f>
        <v>150</v>
      </c>
      <c r="F37" s="143">
        <f t="shared" ref="F37:F50" si="2">G37+H37+I37</f>
        <v>16</v>
      </c>
      <c r="G37" s="144">
        <v>8</v>
      </c>
      <c r="H37" s="143">
        <v>8</v>
      </c>
      <c r="I37" s="144"/>
      <c r="J37" s="143">
        <f t="shared" ref="J37:J50" si="3">E37-F37</f>
        <v>134</v>
      </c>
      <c r="K37" s="197"/>
      <c r="L37" s="198"/>
      <c r="M37" s="196"/>
      <c r="N37" s="285"/>
      <c r="O37" s="199"/>
      <c r="P37" s="198"/>
      <c r="Q37" s="200"/>
      <c r="R37" s="300"/>
      <c r="S37" s="195">
        <v>0.5</v>
      </c>
      <c r="T37" s="198">
        <v>0.5</v>
      </c>
      <c r="U37" s="200"/>
      <c r="V37" s="147">
        <v>5</v>
      </c>
      <c r="W37" s="195"/>
      <c r="X37" s="198"/>
      <c r="Y37" s="200"/>
      <c r="Z37" s="147"/>
      <c r="AA37" s="195"/>
      <c r="AB37" s="198"/>
      <c r="AC37" s="200"/>
      <c r="AD37" s="147"/>
      <c r="AE37" s="197"/>
      <c r="AF37" s="198"/>
      <c r="AG37" s="201"/>
      <c r="AH37" s="147"/>
      <c r="AI37" s="197"/>
      <c r="AJ37" s="198"/>
      <c r="AK37" s="201"/>
      <c r="AL37" s="147"/>
      <c r="AM37" s="195"/>
      <c r="AN37" s="129"/>
      <c r="AO37" s="200"/>
      <c r="AP37" s="143"/>
      <c r="AQ37" s="197"/>
      <c r="AR37" s="198"/>
      <c r="AS37" s="201"/>
      <c r="AT37" s="147"/>
      <c r="AU37" s="195"/>
      <c r="AV37" s="129"/>
      <c r="AW37" s="200"/>
      <c r="AX37" s="143"/>
      <c r="AY37" s="471">
        <v>3</v>
      </c>
      <c r="AZ37" s="146"/>
      <c r="BA37" s="143"/>
    </row>
    <row r="38" spans="1:53" s="161" customFormat="1" ht="126" customHeight="1" x14ac:dyDescent="0.3">
      <c r="A38" s="237" t="s">
        <v>152</v>
      </c>
      <c r="B38" s="322" t="s">
        <v>290</v>
      </c>
      <c r="C38" s="168" t="s">
        <v>291</v>
      </c>
      <c r="D38" s="146">
        <v>5</v>
      </c>
      <c r="E38" s="143">
        <f t="shared" si="1"/>
        <v>150</v>
      </c>
      <c r="F38" s="143">
        <f t="shared" si="2"/>
        <v>16</v>
      </c>
      <c r="G38" s="144">
        <v>8</v>
      </c>
      <c r="H38" s="143">
        <v>8</v>
      </c>
      <c r="I38" s="144"/>
      <c r="J38" s="143">
        <f t="shared" si="3"/>
        <v>134</v>
      </c>
      <c r="K38" s="197"/>
      <c r="L38" s="198"/>
      <c r="M38" s="196"/>
      <c r="N38" s="285"/>
      <c r="O38" s="199"/>
      <c r="P38" s="198"/>
      <c r="Q38" s="200"/>
      <c r="R38" s="300"/>
      <c r="S38" s="195"/>
      <c r="T38" s="198"/>
      <c r="U38" s="200"/>
      <c r="V38" s="147"/>
      <c r="W38" s="195">
        <v>0.5</v>
      </c>
      <c r="X38" s="198">
        <v>0.5</v>
      </c>
      <c r="Y38" s="200"/>
      <c r="Z38" s="147">
        <v>5</v>
      </c>
      <c r="AA38" s="195"/>
      <c r="AB38" s="198"/>
      <c r="AC38" s="200"/>
      <c r="AD38" s="147"/>
      <c r="AE38" s="197"/>
      <c r="AF38" s="198"/>
      <c r="AG38" s="201"/>
      <c r="AH38" s="147"/>
      <c r="AI38" s="197"/>
      <c r="AJ38" s="198"/>
      <c r="AK38" s="200"/>
      <c r="AL38" s="147"/>
      <c r="AM38" s="195"/>
      <c r="AN38" s="129"/>
      <c r="AO38" s="200"/>
      <c r="AP38" s="143"/>
      <c r="AQ38" s="197"/>
      <c r="AR38" s="198"/>
      <c r="AS38" s="200"/>
      <c r="AT38" s="147"/>
      <c r="AU38" s="195"/>
      <c r="AV38" s="129"/>
      <c r="AW38" s="200"/>
      <c r="AX38" s="143"/>
      <c r="AY38" s="471">
        <v>4</v>
      </c>
      <c r="AZ38" s="146"/>
      <c r="BA38" s="143"/>
    </row>
    <row r="39" spans="1:53" s="161" customFormat="1" ht="102" customHeight="1" x14ac:dyDescent="0.3">
      <c r="A39" s="237" t="s">
        <v>153</v>
      </c>
      <c r="B39" s="323" t="s">
        <v>292</v>
      </c>
      <c r="C39" s="168" t="s">
        <v>293</v>
      </c>
      <c r="D39" s="146">
        <v>5</v>
      </c>
      <c r="E39" s="143">
        <f t="shared" si="1"/>
        <v>150</v>
      </c>
      <c r="F39" s="143">
        <f t="shared" si="2"/>
        <v>16</v>
      </c>
      <c r="G39" s="144"/>
      <c r="H39" s="143"/>
      <c r="I39" s="144">
        <v>16</v>
      </c>
      <c r="J39" s="143">
        <f t="shared" si="3"/>
        <v>134</v>
      </c>
      <c r="K39" s="197"/>
      <c r="L39" s="198"/>
      <c r="M39" s="196"/>
      <c r="N39" s="285"/>
      <c r="O39" s="199"/>
      <c r="P39" s="198"/>
      <c r="Q39" s="200"/>
      <c r="R39" s="300"/>
      <c r="S39" s="195"/>
      <c r="T39" s="198"/>
      <c r="U39" s="200"/>
      <c r="V39" s="147"/>
      <c r="W39" s="195"/>
      <c r="X39" s="198"/>
      <c r="Y39" s="200">
        <v>1</v>
      </c>
      <c r="Z39" s="147">
        <v>5</v>
      </c>
      <c r="AA39" s="195"/>
      <c r="AB39" s="198"/>
      <c r="AC39" s="200"/>
      <c r="AD39" s="147"/>
      <c r="AE39" s="197"/>
      <c r="AF39" s="198"/>
      <c r="AG39" s="201"/>
      <c r="AH39" s="147"/>
      <c r="AI39" s="197"/>
      <c r="AJ39" s="198"/>
      <c r="AK39" s="200"/>
      <c r="AL39" s="147"/>
      <c r="AM39" s="195"/>
      <c r="AN39" s="129"/>
      <c r="AO39" s="200"/>
      <c r="AP39" s="143"/>
      <c r="AQ39" s="197"/>
      <c r="AR39" s="198"/>
      <c r="AS39" s="200"/>
      <c r="AT39" s="147"/>
      <c r="AU39" s="195"/>
      <c r="AV39" s="129"/>
      <c r="AW39" s="200"/>
      <c r="AX39" s="143"/>
      <c r="AY39" s="471">
        <v>4</v>
      </c>
      <c r="AZ39" s="146"/>
      <c r="BA39" s="143"/>
    </row>
    <row r="40" spans="1:53" s="161" customFormat="1" ht="71.25" customHeight="1" x14ac:dyDescent="0.3">
      <c r="A40" s="237" t="s">
        <v>154</v>
      </c>
      <c r="B40" s="323" t="s">
        <v>294</v>
      </c>
      <c r="C40" s="168" t="s">
        <v>295</v>
      </c>
      <c r="D40" s="146">
        <v>5</v>
      </c>
      <c r="E40" s="143">
        <f t="shared" si="1"/>
        <v>150</v>
      </c>
      <c r="F40" s="143">
        <f t="shared" si="2"/>
        <v>16</v>
      </c>
      <c r="G40" s="144">
        <v>8</v>
      </c>
      <c r="H40" s="143">
        <v>8</v>
      </c>
      <c r="I40" s="144"/>
      <c r="J40" s="143">
        <f t="shared" si="3"/>
        <v>134</v>
      </c>
      <c r="K40" s="197"/>
      <c r="L40" s="198"/>
      <c r="M40" s="196"/>
      <c r="N40" s="285"/>
      <c r="O40" s="199"/>
      <c r="P40" s="198"/>
      <c r="Q40" s="200"/>
      <c r="R40" s="300"/>
      <c r="S40" s="195"/>
      <c r="T40" s="198"/>
      <c r="U40" s="200"/>
      <c r="V40" s="147"/>
      <c r="W40" s="195">
        <v>0.5</v>
      </c>
      <c r="X40" s="198">
        <v>0.5</v>
      </c>
      <c r="Y40" s="200"/>
      <c r="Z40" s="147">
        <v>5</v>
      </c>
      <c r="AA40" s="195"/>
      <c r="AB40" s="198"/>
      <c r="AC40" s="200"/>
      <c r="AD40" s="147"/>
      <c r="AE40" s="197"/>
      <c r="AF40" s="198"/>
      <c r="AG40" s="201"/>
      <c r="AH40" s="147"/>
      <c r="AI40" s="197"/>
      <c r="AJ40" s="198"/>
      <c r="AK40" s="200"/>
      <c r="AL40" s="147"/>
      <c r="AM40" s="195"/>
      <c r="AN40" s="129"/>
      <c r="AO40" s="200"/>
      <c r="AP40" s="143"/>
      <c r="AQ40" s="197"/>
      <c r="AR40" s="198"/>
      <c r="AS40" s="200"/>
      <c r="AT40" s="147"/>
      <c r="AU40" s="195"/>
      <c r="AV40" s="129"/>
      <c r="AW40" s="200"/>
      <c r="AX40" s="143"/>
      <c r="AY40" s="471">
        <v>4</v>
      </c>
      <c r="AZ40" s="146"/>
      <c r="BA40" s="143"/>
    </row>
    <row r="41" spans="1:53" s="161" customFormat="1" ht="69" customHeight="1" x14ac:dyDescent="0.3">
      <c r="A41" s="237" t="s">
        <v>155</v>
      </c>
      <c r="B41" s="322" t="s">
        <v>296</v>
      </c>
      <c r="C41" s="168" t="s">
        <v>289</v>
      </c>
      <c r="D41" s="146">
        <v>5</v>
      </c>
      <c r="E41" s="143">
        <f t="shared" si="1"/>
        <v>150</v>
      </c>
      <c r="F41" s="143">
        <f t="shared" si="2"/>
        <v>16</v>
      </c>
      <c r="G41" s="144">
        <v>8</v>
      </c>
      <c r="H41" s="143"/>
      <c r="I41" s="144">
        <v>8</v>
      </c>
      <c r="J41" s="143">
        <f t="shared" si="3"/>
        <v>134</v>
      </c>
      <c r="K41" s="197"/>
      <c r="L41" s="198"/>
      <c r="M41" s="196"/>
      <c r="N41" s="285"/>
      <c r="O41" s="199"/>
      <c r="P41" s="198"/>
      <c r="Q41" s="200"/>
      <c r="R41" s="300"/>
      <c r="S41" s="195"/>
      <c r="T41" s="198"/>
      <c r="U41" s="200"/>
      <c r="V41" s="147"/>
      <c r="W41" s="195"/>
      <c r="X41" s="198"/>
      <c r="Y41" s="200"/>
      <c r="Z41" s="147"/>
      <c r="AA41" s="195">
        <v>0.5</v>
      </c>
      <c r="AB41" s="198"/>
      <c r="AC41" s="200">
        <v>0.5</v>
      </c>
      <c r="AD41" s="147">
        <v>5</v>
      </c>
      <c r="AE41" s="197"/>
      <c r="AF41" s="198"/>
      <c r="AG41" s="201"/>
      <c r="AH41" s="147"/>
      <c r="AI41" s="197"/>
      <c r="AJ41" s="198"/>
      <c r="AK41" s="200"/>
      <c r="AL41" s="147"/>
      <c r="AM41" s="195"/>
      <c r="AN41" s="129"/>
      <c r="AO41" s="200"/>
      <c r="AP41" s="143"/>
      <c r="AQ41" s="197"/>
      <c r="AR41" s="198"/>
      <c r="AS41" s="200"/>
      <c r="AT41" s="147"/>
      <c r="AU41" s="195"/>
      <c r="AV41" s="129"/>
      <c r="AW41" s="200"/>
      <c r="AX41" s="143"/>
      <c r="AY41" s="471">
        <v>5</v>
      </c>
      <c r="AZ41" s="146"/>
      <c r="BA41" s="143"/>
    </row>
    <row r="42" spans="1:53" s="161" customFormat="1" ht="83.25" customHeight="1" x14ac:dyDescent="0.3">
      <c r="A42" s="237" t="s">
        <v>156</v>
      </c>
      <c r="B42" s="322" t="s">
        <v>297</v>
      </c>
      <c r="C42" s="168" t="s">
        <v>298</v>
      </c>
      <c r="D42" s="146">
        <v>5</v>
      </c>
      <c r="E42" s="143">
        <f t="shared" si="1"/>
        <v>150</v>
      </c>
      <c r="F42" s="143">
        <f t="shared" si="2"/>
        <v>16</v>
      </c>
      <c r="G42" s="144">
        <v>8</v>
      </c>
      <c r="H42" s="143">
        <v>8</v>
      </c>
      <c r="I42" s="144"/>
      <c r="J42" s="143">
        <f t="shared" si="3"/>
        <v>134</v>
      </c>
      <c r="K42" s="197"/>
      <c r="L42" s="198"/>
      <c r="M42" s="196"/>
      <c r="N42" s="285"/>
      <c r="O42" s="199"/>
      <c r="P42" s="198"/>
      <c r="Q42" s="200"/>
      <c r="R42" s="300"/>
      <c r="S42" s="195"/>
      <c r="T42" s="198"/>
      <c r="U42" s="200"/>
      <c r="V42" s="147"/>
      <c r="W42" s="195"/>
      <c r="X42" s="198"/>
      <c r="Y42" s="200"/>
      <c r="Z42" s="147"/>
      <c r="AA42" s="195">
        <v>0.5</v>
      </c>
      <c r="AB42" s="198">
        <v>0.5</v>
      </c>
      <c r="AC42" s="200"/>
      <c r="AD42" s="147">
        <v>5</v>
      </c>
      <c r="AE42" s="197"/>
      <c r="AF42" s="198"/>
      <c r="AG42" s="201"/>
      <c r="AH42" s="147"/>
      <c r="AI42" s="197"/>
      <c r="AJ42" s="198"/>
      <c r="AK42" s="200"/>
      <c r="AL42" s="147"/>
      <c r="AM42" s="195"/>
      <c r="AN42" s="129"/>
      <c r="AO42" s="200"/>
      <c r="AP42" s="143"/>
      <c r="AQ42" s="197"/>
      <c r="AR42" s="198"/>
      <c r="AS42" s="200"/>
      <c r="AT42" s="147"/>
      <c r="AU42" s="195"/>
      <c r="AV42" s="129"/>
      <c r="AW42" s="200"/>
      <c r="AX42" s="143"/>
      <c r="AY42" s="471">
        <v>5</v>
      </c>
      <c r="AZ42" s="146"/>
      <c r="BA42" s="143"/>
    </row>
    <row r="43" spans="1:53" s="161" customFormat="1" ht="51" customHeight="1" x14ac:dyDescent="0.3">
      <c r="A43" s="237" t="s">
        <v>157</v>
      </c>
      <c r="B43" s="322" t="s">
        <v>299</v>
      </c>
      <c r="C43" s="168" t="s">
        <v>300</v>
      </c>
      <c r="D43" s="146">
        <v>5</v>
      </c>
      <c r="E43" s="143">
        <f t="shared" si="1"/>
        <v>150</v>
      </c>
      <c r="F43" s="143">
        <f t="shared" si="2"/>
        <v>16</v>
      </c>
      <c r="G43" s="144">
        <v>8</v>
      </c>
      <c r="H43" s="143">
        <v>8</v>
      </c>
      <c r="I43" s="144"/>
      <c r="J43" s="143">
        <f t="shared" si="3"/>
        <v>134</v>
      </c>
      <c r="K43" s="197"/>
      <c r="L43" s="198"/>
      <c r="M43" s="196"/>
      <c r="N43" s="285"/>
      <c r="O43" s="199"/>
      <c r="P43" s="198"/>
      <c r="Q43" s="200"/>
      <c r="R43" s="300"/>
      <c r="S43" s="195"/>
      <c r="T43" s="198"/>
      <c r="U43" s="200"/>
      <c r="V43" s="147"/>
      <c r="W43" s="195"/>
      <c r="X43" s="198"/>
      <c r="Y43" s="200"/>
      <c r="Z43" s="147"/>
      <c r="AA43" s="195">
        <v>0.5</v>
      </c>
      <c r="AB43" s="198">
        <v>0.5</v>
      </c>
      <c r="AC43" s="200"/>
      <c r="AD43" s="147">
        <v>5</v>
      </c>
      <c r="AE43" s="197"/>
      <c r="AF43" s="198"/>
      <c r="AG43" s="201"/>
      <c r="AH43" s="147"/>
      <c r="AI43" s="197"/>
      <c r="AJ43" s="198"/>
      <c r="AK43" s="200"/>
      <c r="AL43" s="147"/>
      <c r="AM43" s="195"/>
      <c r="AN43" s="129"/>
      <c r="AO43" s="200"/>
      <c r="AP43" s="143"/>
      <c r="AQ43" s="197"/>
      <c r="AR43" s="198"/>
      <c r="AS43" s="200"/>
      <c r="AT43" s="147"/>
      <c r="AU43" s="195"/>
      <c r="AV43" s="129"/>
      <c r="AW43" s="200"/>
      <c r="AX43" s="143"/>
      <c r="AY43" s="471">
        <v>5</v>
      </c>
      <c r="AZ43" s="146"/>
      <c r="BA43" s="143"/>
    </row>
    <row r="44" spans="1:53" s="161" customFormat="1" ht="51" customHeight="1" x14ac:dyDescent="0.3">
      <c r="A44" s="237" t="s">
        <v>158</v>
      </c>
      <c r="B44" s="323" t="s">
        <v>301</v>
      </c>
      <c r="C44" s="168" t="s">
        <v>302</v>
      </c>
      <c r="D44" s="169">
        <v>5</v>
      </c>
      <c r="E44" s="143">
        <f t="shared" si="1"/>
        <v>150</v>
      </c>
      <c r="F44" s="143">
        <f t="shared" si="2"/>
        <v>16</v>
      </c>
      <c r="G44" s="144">
        <v>8</v>
      </c>
      <c r="H44" s="143"/>
      <c r="I44" s="144">
        <v>8</v>
      </c>
      <c r="J44" s="143">
        <f t="shared" si="3"/>
        <v>134</v>
      </c>
      <c r="K44" s="197"/>
      <c r="L44" s="198"/>
      <c r="M44" s="196"/>
      <c r="N44" s="285"/>
      <c r="O44" s="199"/>
      <c r="P44" s="198"/>
      <c r="Q44" s="200"/>
      <c r="R44" s="300"/>
      <c r="S44" s="195"/>
      <c r="T44" s="198"/>
      <c r="U44" s="200"/>
      <c r="V44" s="147"/>
      <c r="W44" s="195"/>
      <c r="X44" s="198"/>
      <c r="Y44" s="200"/>
      <c r="Z44" s="147"/>
      <c r="AA44" s="195"/>
      <c r="AB44" s="198"/>
      <c r="AC44" s="200"/>
      <c r="AD44" s="147"/>
      <c r="AE44" s="197">
        <v>0.5</v>
      </c>
      <c r="AF44" s="198"/>
      <c r="AG44" s="201">
        <v>0.5</v>
      </c>
      <c r="AH44" s="147">
        <v>5</v>
      </c>
      <c r="AI44" s="197"/>
      <c r="AJ44" s="198"/>
      <c r="AK44" s="200"/>
      <c r="AL44" s="147"/>
      <c r="AM44" s="195"/>
      <c r="AN44" s="129"/>
      <c r="AO44" s="200"/>
      <c r="AP44" s="143"/>
      <c r="AQ44" s="197"/>
      <c r="AR44" s="198"/>
      <c r="AS44" s="200"/>
      <c r="AT44" s="147"/>
      <c r="AU44" s="195"/>
      <c r="AV44" s="129"/>
      <c r="AW44" s="200"/>
      <c r="AX44" s="143"/>
      <c r="AY44" s="471">
        <v>6</v>
      </c>
      <c r="AZ44" s="146"/>
      <c r="BA44" s="143"/>
    </row>
    <row r="45" spans="1:53" s="161" customFormat="1" ht="105.75" customHeight="1" x14ac:dyDescent="0.3">
      <c r="A45" s="237" t="s">
        <v>159</v>
      </c>
      <c r="B45" s="323" t="s">
        <v>303</v>
      </c>
      <c r="C45" s="168" t="s">
        <v>304</v>
      </c>
      <c r="D45" s="169">
        <v>5</v>
      </c>
      <c r="E45" s="143">
        <f t="shared" si="1"/>
        <v>150</v>
      </c>
      <c r="F45" s="143">
        <f t="shared" si="2"/>
        <v>16</v>
      </c>
      <c r="G45" s="144">
        <v>8</v>
      </c>
      <c r="H45" s="143"/>
      <c r="I45" s="144">
        <v>8</v>
      </c>
      <c r="J45" s="143">
        <f t="shared" si="3"/>
        <v>134</v>
      </c>
      <c r="K45" s="197"/>
      <c r="L45" s="198"/>
      <c r="M45" s="196"/>
      <c r="N45" s="285"/>
      <c r="O45" s="199"/>
      <c r="P45" s="198"/>
      <c r="Q45" s="200"/>
      <c r="R45" s="300"/>
      <c r="S45" s="195"/>
      <c r="T45" s="198"/>
      <c r="U45" s="200"/>
      <c r="V45" s="147"/>
      <c r="W45" s="195"/>
      <c r="X45" s="198"/>
      <c r="Y45" s="200"/>
      <c r="Z45" s="147"/>
      <c r="AA45" s="195"/>
      <c r="AB45" s="198"/>
      <c r="AC45" s="200"/>
      <c r="AD45" s="147"/>
      <c r="AE45" s="197">
        <v>0.5</v>
      </c>
      <c r="AF45" s="198"/>
      <c r="AG45" s="201">
        <v>0.5</v>
      </c>
      <c r="AH45" s="147">
        <v>5</v>
      </c>
      <c r="AI45" s="197"/>
      <c r="AJ45" s="198"/>
      <c r="AK45" s="200"/>
      <c r="AL45" s="147"/>
      <c r="AM45" s="195"/>
      <c r="AN45" s="129"/>
      <c r="AO45" s="200"/>
      <c r="AP45" s="143"/>
      <c r="AQ45" s="197"/>
      <c r="AR45" s="198"/>
      <c r="AS45" s="200"/>
      <c r="AT45" s="147"/>
      <c r="AU45" s="195"/>
      <c r="AV45" s="129"/>
      <c r="AW45" s="200"/>
      <c r="AX45" s="143"/>
      <c r="AY45" s="471">
        <v>6</v>
      </c>
      <c r="AZ45" s="146"/>
      <c r="BA45" s="143"/>
    </row>
    <row r="46" spans="1:53" s="161" customFormat="1" ht="90.75" customHeight="1" x14ac:dyDescent="0.3">
      <c r="A46" s="237" t="s">
        <v>160</v>
      </c>
      <c r="B46" s="323" t="s">
        <v>305</v>
      </c>
      <c r="C46" s="168" t="s">
        <v>306</v>
      </c>
      <c r="D46" s="169">
        <v>5</v>
      </c>
      <c r="E46" s="143">
        <f t="shared" si="1"/>
        <v>150</v>
      </c>
      <c r="F46" s="143">
        <f t="shared" si="2"/>
        <v>16</v>
      </c>
      <c r="G46" s="144">
        <v>8</v>
      </c>
      <c r="H46" s="143"/>
      <c r="I46" s="144">
        <v>8</v>
      </c>
      <c r="J46" s="143">
        <f t="shared" si="3"/>
        <v>134</v>
      </c>
      <c r="K46" s="197"/>
      <c r="L46" s="198"/>
      <c r="M46" s="196"/>
      <c r="N46" s="285"/>
      <c r="O46" s="199"/>
      <c r="P46" s="198"/>
      <c r="Q46" s="200"/>
      <c r="R46" s="300"/>
      <c r="S46" s="195"/>
      <c r="T46" s="198"/>
      <c r="U46" s="200"/>
      <c r="V46" s="147"/>
      <c r="W46" s="195"/>
      <c r="X46" s="198"/>
      <c r="Y46" s="200"/>
      <c r="Z46" s="147"/>
      <c r="AA46" s="195"/>
      <c r="AB46" s="198"/>
      <c r="AC46" s="200"/>
      <c r="AD46" s="147"/>
      <c r="AE46" s="197"/>
      <c r="AF46" s="198"/>
      <c r="AG46" s="201"/>
      <c r="AH46" s="147"/>
      <c r="AI46" s="197">
        <v>0.5</v>
      </c>
      <c r="AJ46" s="198"/>
      <c r="AK46" s="201">
        <v>0.5</v>
      </c>
      <c r="AL46" s="147">
        <v>5</v>
      </c>
      <c r="AM46" s="195"/>
      <c r="AN46" s="129"/>
      <c r="AO46" s="200"/>
      <c r="AP46" s="143"/>
      <c r="AQ46" s="197"/>
      <c r="AR46" s="198"/>
      <c r="AS46" s="201"/>
      <c r="AT46" s="147"/>
      <c r="AU46" s="195"/>
      <c r="AV46" s="129"/>
      <c r="AW46" s="200"/>
      <c r="AX46" s="143"/>
      <c r="AY46" s="471">
        <v>7</v>
      </c>
      <c r="AZ46" s="146"/>
      <c r="BA46" s="143"/>
    </row>
    <row r="47" spans="1:53" s="161" customFormat="1" ht="51" customHeight="1" x14ac:dyDescent="0.3">
      <c r="A47" s="237" t="s">
        <v>161</v>
      </c>
      <c r="B47" s="323" t="s">
        <v>307</v>
      </c>
      <c r="C47" s="168" t="s">
        <v>300</v>
      </c>
      <c r="D47" s="169">
        <v>5</v>
      </c>
      <c r="E47" s="143">
        <f t="shared" si="1"/>
        <v>150</v>
      </c>
      <c r="F47" s="143">
        <f t="shared" si="2"/>
        <v>16</v>
      </c>
      <c r="G47" s="144">
        <v>8</v>
      </c>
      <c r="H47" s="143"/>
      <c r="I47" s="144">
        <v>8</v>
      </c>
      <c r="J47" s="143">
        <f t="shared" si="3"/>
        <v>134</v>
      </c>
      <c r="K47" s="197"/>
      <c r="L47" s="198"/>
      <c r="M47" s="196"/>
      <c r="N47" s="285"/>
      <c r="O47" s="199"/>
      <c r="P47" s="198"/>
      <c r="Q47" s="200"/>
      <c r="R47" s="300"/>
      <c r="S47" s="195"/>
      <c r="T47" s="198"/>
      <c r="U47" s="200"/>
      <c r="V47" s="147"/>
      <c r="W47" s="195"/>
      <c r="X47" s="198"/>
      <c r="Y47" s="200"/>
      <c r="Z47" s="147"/>
      <c r="AA47" s="195"/>
      <c r="AB47" s="198"/>
      <c r="AC47" s="200"/>
      <c r="AD47" s="147"/>
      <c r="AE47" s="197"/>
      <c r="AF47" s="198"/>
      <c r="AG47" s="201"/>
      <c r="AH47" s="147"/>
      <c r="AI47" s="197">
        <v>0.5</v>
      </c>
      <c r="AJ47" s="198"/>
      <c r="AK47" s="200">
        <v>0.5</v>
      </c>
      <c r="AL47" s="147">
        <v>5</v>
      </c>
      <c r="AM47" s="195"/>
      <c r="AN47" s="129"/>
      <c r="AO47" s="200"/>
      <c r="AP47" s="143"/>
      <c r="AQ47" s="197"/>
      <c r="AR47" s="198"/>
      <c r="AS47" s="200"/>
      <c r="AT47" s="147"/>
      <c r="AU47" s="195"/>
      <c r="AV47" s="129"/>
      <c r="AW47" s="200"/>
      <c r="AX47" s="143"/>
      <c r="AY47" s="471">
        <v>7</v>
      </c>
      <c r="AZ47" s="146"/>
      <c r="BA47" s="143"/>
    </row>
    <row r="48" spans="1:53" s="161" customFormat="1" ht="51" customHeight="1" x14ac:dyDescent="0.3">
      <c r="A48" s="237" t="s">
        <v>162</v>
      </c>
      <c r="B48" s="324" t="s">
        <v>308</v>
      </c>
      <c r="C48" s="168" t="s">
        <v>302</v>
      </c>
      <c r="D48" s="169">
        <v>5</v>
      </c>
      <c r="E48" s="143">
        <f t="shared" si="1"/>
        <v>150</v>
      </c>
      <c r="F48" s="143">
        <f t="shared" si="2"/>
        <v>16</v>
      </c>
      <c r="G48" s="144">
        <v>8</v>
      </c>
      <c r="H48" s="143"/>
      <c r="I48" s="144">
        <v>8</v>
      </c>
      <c r="J48" s="143">
        <f t="shared" si="3"/>
        <v>134</v>
      </c>
      <c r="K48" s="197"/>
      <c r="L48" s="198"/>
      <c r="M48" s="196"/>
      <c r="N48" s="285"/>
      <c r="O48" s="199"/>
      <c r="P48" s="198"/>
      <c r="Q48" s="200"/>
      <c r="R48" s="300"/>
      <c r="S48" s="195"/>
      <c r="T48" s="198"/>
      <c r="U48" s="200"/>
      <c r="V48" s="147"/>
      <c r="W48" s="195"/>
      <c r="X48" s="198"/>
      <c r="Y48" s="200"/>
      <c r="Z48" s="147"/>
      <c r="AA48" s="195"/>
      <c r="AB48" s="198"/>
      <c r="AC48" s="200"/>
      <c r="AD48" s="147"/>
      <c r="AE48" s="197"/>
      <c r="AF48" s="198"/>
      <c r="AG48" s="201"/>
      <c r="AH48" s="147"/>
      <c r="AI48" s="197">
        <v>0.5</v>
      </c>
      <c r="AJ48" s="198"/>
      <c r="AK48" s="200">
        <v>0.5</v>
      </c>
      <c r="AL48" s="147">
        <v>5</v>
      </c>
      <c r="AM48" s="195"/>
      <c r="AN48" s="129"/>
      <c r="AO48" s="200"/>
      <c r="AP48" s="147"/>
      <c r="AQ48" s="197"/>
      <c r="AR48" s="198"/>
      <c r="AS48" s="200"/>
      <c r="AT48" s="147"/>
      <c r="AU48" s="195"/>
      <c r="AV48" s="129"/>
      <c r="AW48" s="200"/>
      <c r="AX48" s="143"/>
      <c r="AY48" s="471">
        <v>7</v>
      </c>
      <c r="AZ48" s="146"/>
      <c r="BA48" s="143"/>
    </row>
    <row r="49" spans="1:53" s="161" customFormat="1" ht="107.25" customHeight="1" x14ac:dyDescent="0.3">
      <c r="A49" s="237" t="s">
        <v>163</v>
      </c>
      <c r="B49" s="323" t="s">
        <v>309</v>
      </c>
      <c r="C49" s="168" t="s">
        <v>304</v>
      </c>
      <c r="D49" s="169">
        <v>5</v>
      </c>
      <c r="E49" s="143">
        <f t="shared" si="1"/>
        <v>150</v>
      </c>
      <c r="F49" s="143">
        <f t="shared" si="2"/>
        <v>16</v>
      </c>
      <c r="G49" s="144">
        <v>8</v>
      </c>
      <c r="H49" s="143"/>
      <c r="I49" s="144">
        <v>8</v>
      </c>
      <c r="J49" s="143">
        <f t="shared" si="3"/>
        <v>134</v>
      </c>
      <c r="K49" s="197"/>
      <c r="L49" s="198"/>
      <c r="M49" s="196"/>
      <c r="N49" s="285"/>
      <c r="O49" s="199"/>
      <c r="P49" s="198"/>
      <c r="Q49" s="200"/>
      <c r="R49" s="300"/>
      <c r="S49" s="195"/>
      <c r="T49" s="198"/>
      <c r="U49" s="200"/>
      <c r="V49" s="147"/>
      <c r="W49" s="195"/>
      <c r="X49" s="198"/>
      <c r="Y49" s="200"/>
      <c r="Z49" s="147"/>
      <c r="AA49" s="195"/>
      <c r="AB49" s="198"/>
      <c r="AC49" s="200"/>
      <c r="AD49" s="147"/>
      <c r="AE49" s="197"/>
      <c r="AF49" s="198"/>
      <c r="AG49" s="201"/>
      <c r="AH49" s="147"/>
      <c r="AI49" s="197"/>
      <c r="AJ49" s="198"/>
      <c r="AK49" s="200"/>
      <c r="AL49" s="147"/>
      <c r="AM49" s="195">
        <v>0.5</v>
      </c>
      <c r="AN49" s="129"/>
      <c r="AO49" s="200">
        <v>0.5</v>
      </c>
      <c r="AP49" s="147">
        <v>5</v>
      </c>
      <c r="AQ49" s="197"/>
      <c r="AR49" s="198"/>
      <c r="AS49" s="200"/>
      <c r="AT49" s="147"/>
      <c r="AU49" s="195"/>
      <c r="AV49" s="129"/>
      <c r="AW49" s="200"/>
      <c r="AX49" s="143"/>
      <c r="AY49" s="471">
        <v>8</v>
      </c>
      <c r="AZ49" s="146"/>
      <c r="BA49" s="143"/>
    </row>
    <row r="50" spans="1:53" s="161" customFormat="1" ht="70.5" customHeight="1" thickBot="1" x14ac:dyDescent="0.35">
      <c r="A50" s="237" t="s">
        <v>164</v>
      </c>
      <c r="B50" s="323" t="s">
        <v>310</v>
      </c>
      <c r="C50" s="168" t="s">
        <v>293</v>
      </c>
      <c r="D50" s="169">
        <v>5</v>
      </c>
      <c r="E50" s="143">
        <f t="shared" si="1"/>
        <v>150</v>
      </c>
      <c r="F50" s="143">
        <f t="shared" si="2"/>
        <v>16</v>
      </c>
      <c r="G50" s="144">
        <v>8</v>
      </c>
      <c r="H50" s="143"/>
      <c r="I50" s="144">
        <v>8</v>
      </c>
      <c r="J50" s="143">
        <f t="shared" si="3"/>
        <v>134</v>
      </c>
      <c r="K50" s="197"/>
      <c r="L50" s="198"/>
      <c r="M50" s="196"/>
      <c r="N50" s="285"/>
      <c r="O50" s="199"/>
      <c r="P50" s="198"/>
      <c r="Q50" s="200"/>
      <c r="R50" s="300"/>
      <c r="S50" s="195"/>
      <c r="T50" s="198"/>
      <c r="U50" s="200"/>
      <c r="V50" s="147"/>
      <c r="W50" s="195"/>
      <c r="X50" s="198"/>
      <c r="Y50" s="200"/>
      <c r="Z50" s="147"/>
      <c r="AA50" s="195"/>
      <c r="AB50" s="198"/>
      <c r="AC50" s="200"/>
      <c r="AD50" s="147"/>
      <c r="AE50" s="197"/>
      <c r="AF50" s="198"/>
      <c r="AG50" s="201"/>
      <c r="AH50" s="147"/>
      <c r="AI50" s="197"/>
      <c r="AJ50" s="198"/>
      <c r="AK50" s="200"/>
      <c r="AL50" s="147"/>
      <c r="AM50" s="195">
        <v>0.5</v>
      </c>
      <c r="AN50" s="129"/>
      <c r="AO50" s="200">
        <v>0.5</v>
      </c>
      <c r="AP50" s="147">
        <v>5</v>
      </c>
      <c r="AQ50" s="197"/>
      <c r="AR50" s="198"/>
      <c r="AS50" s="200"/>
      <c r="AT50" s="147"/>
      <c r="AU50" s="195"/>
      <c r="AV50" s="129"/>
      <c r="AW50" s="200"/>
      <c r="AX50" s="143"/>
      <c r="AY50" s="147">
        <v>8</v>
      </c>
      <c r="AZ50" s="146"/>
      <c r="BA50" s="143"/>
    </row>
    <row r="51" spans="1:53" s="161" customFormat="1" ht="19.5" customHeight="1" thickBot="1" x14ac:dyDescent="0.35">
      <c r="A51" s="325"/>
      <c r="B51" s="312" t="s">
        <v>171</v>
      </c>
      <c r="C51" s="157"/>
      <c r="D51" s="463">
        <f>SUM(D52:D69)</f>
        <v>45</v>
      </c>
      <c r="E51" s="111">
        <f>SUM(E52:E63)</f>
        <v>900</v>
      </c>
      <c r="F51" s="111"/>
      <c r="G51" s="465"/>
      <c r="H51" s="111"/>
      <c r="I51" s="465"/>
      <c r="J51" s="111"/>
      <c r="K51" s="542">
        <f>SUM(K52:M63)</f>
        <v>0</v>
      </c>
      <c r="L51" s="543"/>
      <c r="M51" s="544"/>
      <c r="N51" s="281">
        <f>SUM(N52:N69)</f>
        <v>0</v>
      </c>
      <c r="O51" s="542">
        <f>SUM(O52:Q63)</f>
        <v>0</v>
      </c>
      <c r="P51" s="543"/>
      <c r="Q51" s="544"/>
      <c r="R51" s="281">
        <f>SUM(R52:R69)</f>
        <v>0</v>
      </c>
      <c r="S51" s="539">
        <f>SUM(S52:U63)</f>
        <v>0</v>
      </c>
      <c r="T51" s="540"/>
      <c r="U51" s="541"/>
      <c r="V51" s="281">
        <f>SUM(V52:V69)</f>
        <v>0</v>
      </c>
      <c r="W51" s="539">
        <f>SUM(W52:Y63)</f>
        <v>0</v>
      </c>
      <c r="X51" s="540"/>
      <c r="Y51" s="541"/>
      <c r="Z51" s="281">
        <f>SUM(Z52:Z69)</f>
        <v>0</v>
      </c>
      <c r="AA51" s="539">
        <f>SUM(AA52:AC63)</f>
        <v>0</v>
      </c>
      <c r="AB51" s="540"/>
      <c r="AC51" s="541"/>
      <c r="AD51" s="281">
        <f>SUM(AD52:AD69)</f>
        <v>0</v>
      </c>
      <c r="AE51" s="542">
        <f>SUM(AE52:AG63)</f>
        <v>2</v>
      </c>
      <c r="AF51" s="543"/>
      <c r="AG51" s="544"/>
      <c r="AH51" s="281">
        <f>SUM(AH52:AH69)</f>
        <v>10</v>
      </c>
      <c r="AI51" s="542">
        <f>SUM(AI52:AK63)</f>
        <v>2</v>
      </c>
      <c r="AJ51" s="543"/>
      <c r="AK51" s="544"/>
      <c r="AL51" s="281">
        <f>SUM(AL52:AL69)</f>
        <v>10</v>
      </c>
      <c r="AM51" s="539">
        <f>SUM(AM52:AO63)</f>
        <v>2</v>
      </c>
      <c r="AN51" s="540"/>
      <c r="AO51" s="541"/>
      <c r="AP51" s="281">
        <f>SUM(AP52:AP69)</f>
        <v>15</v>
      </c>
      <c r="AQ51" s="542">
        <f>SUM(AQ52:AS63)</f>
        <v>0</v>
      </c>
      <c r="AR51" s="543"/>
      <c r="AS51" s="544"/>
      <c r="AT51" s="281">
        <f>SUM(AT52:AT69)</f>
        <v>10</v>
      </c>
      <c r="AU51" s="539">
        <f>SUM(AU52:AW63)</f>
        <v>0</v>
      </c>
      <c r="AV51" s="540"/>
      <c r="AW51" s="541"/>
      <c r="AX51" s="111">
        <f>SUM(AX52:AX63)</f>
        <v>0</v>
      </c>
      <c r="AY51" s="158"/>
      <c r="AZ51" s="463"/>
      <c r="BA51" s="111"/>
    </row>
    <row r="52" spans="1:53" s="161" customFormat="1" ht="91.5" customHeight="1" x14ac:dyDescent="0.3">
      <c r="A52" s="238" t="s">
        <v>132</v>
      </c>
      <c r="B52" s="490" t="s">
        <v>334</v>
      </c>
      <c r="C52" s="765" t="s">
        <v>300</v>
      </c>
      <c r="D52" s="637">
        <v>5</v>
      </c>
      <c r="E52" s="635">
        <f>D52*30</f>
        <v>150</v>
      </c>
      <c r="F52" s="635">
        <f>G52+H52+I52</f>
        <v>16</v>
      </c>
      <c r="G52" s="670">
        <v>8</v>
      </c>
      <c r="H52" s="635"/>
      <c r="I52" s="670">
        <v>8</v>
      </c>
      <c r="J52" s="635">
        <f>E52-F52</f>
        <v>134</v>
      </c>
      <c r="K52" s="641"/>
      <c r="L52" s="643"/>
      <c r="M52" s="639"/>
      <c r="N52" s="665"/>
      <c r="O52" s="641"/>
      <c r="P52" s="643"/>
      <c r="Q52" s="639"/>
      <c r="R52" s="667"/>
      <c r="S52" s="681"/>
      <c r="T52" s="678"/>
      <c r="U52" s="679"/>
      <c r="V52" s="721"/>
      <c r="W52" s="681"/>
      <c r="X52" s="678"/>
      <c r="Y52" s="679"/>
      <c r="Z52" s="722"/>
      <c r="AA52" s="677"/>
      <c r="AB52" s="678"/>
      <c r="AC52" s="720"/>
      <c r="AD52" s="680"/>
      <c r="AE52" s="677">
        <v>0.5</v>
      </c>
      <c r="AF52" s="678"/>
      <c r="AG52" s="720">
        <v>0.5</v>
      </c>
      <c r="AH52" s="680">
        <v>5</v>
      </c>
      <c r="AI52" s="677"/>
      <c r="AJ52" s="678"/>
      <c r="AK52" s="679"/>
      <c r="AL52" s="680"/>
      <c r="AM52" s="681"/>
      <c r="AN52" s="682"/>
      <c r="AO52" s="679"/>
      <c r="AP52" s="724"/>
      <c r="AQ52" s="677"/>
      <c r="AR52" s="678"/>
      <c r="AS52" s="679"/>
      <c r="AT52" s="680"/>
      <c r="AU52" s="681"/>
      <c r="AV52" s="682"/>
      <c r="AW52" s="679"/>
      <c r="AX52" s="724"/>
      <c r="AY52" s="680">
        <v>6</v>
      </c>
      <c r="AZ52" s="680"/>
      <c r="BA52" s="724"/>
    </row>
    <row r="53" spans="1:53" s="161" customFormat="1" ht="108.75" customHeight="1" x14ac:dyDescent="0.3">
      <c r="A53" s="237" t="s">
        <v>143</v>
      </c>
      <c r="B53" s="491" t="s">
        <v>335</v>
      </c>
      <c r="C53" s="764"/>
      <c r="D53" s="656"/>
      <c r="E53" s="658"/>
      <c r="F53" s="658"/>
      <c r="G53" s="705"/>
      <c r="H53" s="658"/>
      <c r="I53" s="705"/>
      <c r="J53" s="658"/>
      <c r="K53" s="653"/>
      <c r="L53" s="654"/>
      <c r="M53" s="657"/>
      <c r="N53" s="703"/>
      <c r="O53" s="653"/>
      <c r="P53" s="654"/>
      <c r="Q53" s="657"/>
      <c r="R53" s="702"/>
      <c r="S53" s="659"/>
      <c r="T53" s="654"/>
      <c r="U53" s="657"/>
      <c r="V53" s="669"/>
      <c r="W53" s="659"/>
      <c r="X53" s="654"/>
      <c r="Y53" s="657"/>
      <c r="Z53" s="723"/>
      <c r="AA53" s="653"/>
      <c r="AB53" s="654"/>
      <c r="AC53" s="655"/>
      <c r="AD53" s="656"/>
      <c r="AE53" s="653"/>
      <c r="AF53" s="654"/>
      <c r="AG53" s="655"/>
      <c r="AH53" s="656"/>
      <c r="AI53" s="653"/>
      <c r="AJ53" s="654"/>
      <c r="AK53" s="657"/>
      <c r="AL53" s="656"/>
      <c r="AM53" s="659"/>
      <c r="AN53" s="660"/>
      <c r="AO53" s="657"/>
      <c r="AP53" s="658"/>
      <c r="AQ53" s="653"/>
      <c r="AR53" s="654"/>
      <c r="AS53" s="657"/>
      <c r="AT53" s="656"/>
      <c r="AU53" s="659"/>
      <c r="AV53" s="660"/>
      <c r="AW53" s="657"/>
      <c r="AX53" s="658"/>
      <c r="AY53" s="656"/>
      <c r="AZ53" s="656"/>
      <c r="BA53" s="658"/>
    </row>
    <row r="54" spans="1:53" s="161" customFormat="1" ht="114" customHeight="1" x14ac:dyDescent="0.3">
      <c r="A54" s="237" t="s">
        <v>144</v>
      </c>
      <c r="B54" s="491" t="s">
        <v>338</v>
      </c>
      <c r="C54" s="763" t="s">
        <v>300</v>
      </c>
      <c r="D54" s="661">
        <v>5</v>
      </c>
      <c r="E54" s="662">
        <f t="shared" ref="E54" si="4">D54*30</f>
        <v>150</v>
      </c>
      <c r="F54" s="662">
        <f t="shared" ref="F54" si="5">G54+H54+I54</f>
        <v>16</v>
      </c>
      <c r="G54" s="663">
        <v>8</v>
      </c>
      <c r="H54" s="662">
        <v>8</v>
      </c>
      <c r="I54" s="663"/>
      <c r="J54" s="662">
        <f t="shared" ref="J54" si="6">E54-F54</f>
        <v>134</v>
      </c>
      <c r="K54" s="641"/>
      <c r="L54" s="643"/>
      <c r="M54" s="639"/>
      <c r="N54" s="665"/>
      <c r="O54" s="641"/>
      <c r="P54" s="643"/>
      <c r="Q54" s="639"/>
      <c r="R54" s="667"/>
      <c r="S54" s="645"/>
      <c r="T54" s="643"/>
      <c r="U54" s="639"/>
      <c r="V54" s="651"/>
      <c r="W54" s="645"/>
      <c r="X54" s="643"/>
      <c r="Y54" s="639"/>
      <c r="Z54" s="651"/>
      <c r="AA54" s="645"/>
      <c r="AB54" s="643"/>
      <c r="AC54" s="639"/>
      <c r="AD54" s="637"/>
      <c r="AE54" s="641">
        <v>0.5</v>
      </c>
      <c r="AF54" s="643">
        <v>0.5</v>
      </c>
      <c r="AG54" s="649"/>
      <c r="AH54" s="637">
        <v>5</v>
      </c>
      <c r="AI54" s="641"/>
      <c r="AJ54" s="643"/>
      <c r="AK54" s="639"/>
      <c r="AL54" s="637"/>
      <c r="AM54" s="645"/>
      <c r="AN54" s="647"/>
      <c r="AO54" s="639"/>
      <c r="AP54" s="635"/>
      <c r="AQ54" s="641"/>
      <c r="AR54" s="643"/>
      <c r="AS54" s="639"/>
      <c r="AT54" s="637"/>
      <c r="AU54" s="645"/>
      <c r="AV54" s="647"/>
      <c r="AW54" s="639"/>
      <c r="AX54" s="635"/>
      <c r="AY54" s="637">
        <v>6</v>
      </c>
      <c r="AZ54" s="637"/>
      <c r="BA54" s="635"/>
    </row>
    <row r="55" spans="1:53" s="161" customFormat="1" ht="107.25" customHeight="1" x14ac:dyDescent="0.3">
      <c r="A55" s="237" t="s">
        <v>145</v>
      </c>
      <c r="B55" s="491" t="s">
        <v>339</v>
      </c>
      <c r="C55" s="764"/>
      <c r="D55" s="656"/>
      <c r="E55" s="658"/>
      <c r="F55" s="658"/>
      <c r="G55" s="705"/>
      <c r="H55" s="658"/>
      <c r="I55" s="705"/>
      <c r="J55" s="658"/>
      <c r="K55" s="653"/>
      <c r="L55" s="654"/>
      <c r="M55" s="657"/>
      <c r="N55" s="703"/>
      <c r="O55" s="653"/>
      <c r="P55" s="654"/>
      <c r="Q55" s="657"/>
      <c r="R55" s="702"/>
      <c r="S55" s="659"/>
      <c r="T55" s="654"/>
      <c r="U55" s="657"/>
      <c r="V55" s="669"/>
      <c r="W55" s="659"/>
      <c r="X55" s="654"/>
      <c r="Y55" s="657"/>
      <c r="Z55" s="669"/>
      <c r="AA55" s="659"/>
      <c r="AB55" s="654"/>
      <c r="AC55" s="657"/>
      <c r="AD55" s="656"/>
      <c r="AE55" s="653"/>
      <c r="AF55" s="654"/>
      <c r="AG55" s="655"/>
      <c r="AH55" s="656"/>
      <c r="AI55" s="653"/>
      <c r="AJ55" s="654"/>
      <c r="AK55" s="657"/>
      <c r="AL55" s="656"/>
      <c r="AM55" s="659"/>
      <c r="AN55" s="660"/>
      <c r="AO55" s="657"/>
      <c r="AP55" s="658"/>
      <c r="AQ55" s="653"/>
      <c r="AR55" s="654"/>
      <c r="AS55" s="657"/>
      <c r="AT55" s="656"/>
      <c r="AU55" s="659"/>
      <c r="AV55" s="660"/>
      <c r="AW55" s="657"/>
      <c r="AX55" s="658"/>
      <c r="AY55" s="656"/>
      <c r="AZ55" s="656"/>
      <c r="BA55" s="658"/>
    </row>
    <row r="56" spans="1:53" s="161" customFormat="1" ht="86.25" customHeight="1" x14ac:dyDescent="0.3">
      <c r="A56" s="237" t="s">
        <v>146</v>
      </c>
      <c r="B56" s="491" t="s">
        <v>336</v>
      </c>
      <c r="C56" s="763" t="s">
        <v>300</v>
      </c>
      <c r="D56" s="661">
        <v>5</v>
      </c>
      <c r="E56" s="662">
        <f t="shared" ref="E56" si="7">D56*30</f>
        <v>150</v>
      </c>
      <c r="F56" s="662">
        <f t="shared" ref="F56" si="8">G56+H56+I56</f>
        <v>16</v>
      </c>
      <c r="G56" s="663">
        <v>8</v>
      </c>
      <c r="H56" s="662">
        <v>8</v>
      </c>
      <c r="I56" s="663"/>
      <c r="J56" s="662">
        <f t="shared" ref="J56" si="9">E56-F56</f>
        <v>134</v>
      </c>
      <c r="K56" s="641"/>
      <c r="L56" s="643"/>
      <c r="M56" s="639"/>
      <c r="N56" s="665"/>
      <c r="O56" s="641"/>
      <c r="P56" s="643"/>
      <c r="Q56" s="639"/>
      <c r="R56" s="667"/>
      <c r="S56" s="645"/>
      <c r="T56" s="643"/>
      <c r="U56" s="639"/>
      <c r="V56" s="651"/>
      <c r="W56" s="645"/>
      <c r="X56" s="643"/>
      <c r="Y56" s="639"/>
      <c r="Z56" s="651"/>
      <c r="AA56" s="645"/>
      <c r="AB56" s="643"/>
      <c r="AC56" s="639"/>
      <c r="AD56" s="637"/>
      <c r="AE56" s="641"/>
      <c r="AF56" s="643"/>
      <c r="AG56" s="649"/>
      <c r="AH56" s="637"/>
      <c r="AI56" s="641">
        <v>0.5</v>
      </c>
      <c r="AJ56" s="643">
        <v>0.5</v>
      </c>
      <c r="AK56" s="639"/>
      <c r="AL56" s="637">
        <v>5</v>
      </c>
      <c r="AM56" s="645"/>
      <c r="AN56" s="647"/>
      <c r="AO56" s="639"/>
      <c r="AP56" s="635"/>
      <c r="AQ56" s="641"/>
      <c r="AR56" s="643"/>
      <c r="AS56" s="639"/>
      <c r="AT56" s="637"/>
      <c r="AU56" s="645"/>
      <c r="AV56" s="647"/>
      <c r="AW56" s="639"/>
      <c r="AX56" s="635"/>
      <c r="AY56" s="637">
        <v>7</v>
      </c>
      <c r="AZ56" s="637"/>
      <c r="BA56" s="635"/>
    </row>
    <row r="57" spans="1:53" s="161" customFormat="1" ht="105" customHeight="1" x14ac:dyDescent="0.3">
      <c r="A57" s="237" t="s">
        <v>147</v>
      </c>
      <c r="B57" s="491" t="s">
        <v>337</v>
      </c>
      <c r="C57" s="764"/>
      <c r="D57" s="656"/>
      <c r="E57" s="658"/>
      <c r="F57" s="658"/>
      <c r="G57" s="705"/>
      <c r="H57" s="658"/>
      <c r="I57" s="705"/>
      <c r="J57" s="658"/>
      <c r="K57" s="653"/>
      <c r="L57" s="654"/>
      <c r="M57" s="657"/>
      <c r="N57" s="703"/>
      <c r="O57" s="653"/>
      <c r="P57" s="654"/>
      <c r="Q57" s="657"/>
      <c r="R57" s="702"/>
      <c r="S57" s="659"/>
      <c r="T57" s="654"/>
      <c r="U57" s="657"/>
      <c r="V57" s="669"/>
      <c r="W57" s="659"/>
      <c r="X57" s="654"/>
      <c r="Y57" s="657"/>
      <c r="Z57" s="669"/>
      <c r="AA57" s="659"/>
      <c r="AB57" s="654"/>
      <c r="AC57" s="657"/>
      <c r="AD57" s="656"/>
      <c r="AE57" s="653"/>
      <c r="AF57" s="654"/>
      <c r="AG57" s="655"/>
      <c r="AH57" s="656"/>
      <c r="AI57" s="653"/>
      <c r="AJ57" s="654"/>
      <c r="AK57" s="657"/>
      <c r="AL57" s="656"/>
      <c r="AM57" s="659"/>
      <c r="AN57" s="660"/>
      <c r="AO57" s="657"/>
      <c r="AP57" s="658"/>
      <c r="AQ57" s="653"/>
      <c r="AR57" s="654"/>
      <c r="AS57" s="657"/>
      <c r="AT57" s="656"/>
      <c r="AU57" s="659"/>
      <c r="AV57" s="660"/>
      <c r="AW57" s="657"/>
      <c r="AX57" s="658"/>
      <c r="AY57" s="656"/>
      <c r="AZ57" s="656"/>
      <c r="BA57" s="658"/>
    </row>
    <row r="58" spans="1:53" s="161" customFormat="1" ht="54" customHeight="1" x14ac:dyDescent="0.3">
      <c r="A58" s="237" t="s">
        <v>148</v>
      </c>
      <c r="B58" s="491" t="s">
        <v>340</v>
      </c>
      <c r="C58" s="763" t="s">
        <v>300</v>
      </c>
      <c r="D58" s="661">
        <v>5</v>
      </c>
      <c r="E58" s="662">
        <f t="shared" ref="E58" si="10">D58*30</f>
        <v>150</v>
      </c>
      <c r="F58" s="662">
        <f t="shared" ref="F58" si="11">G58+H58+I58</f>
        <v>16</v>
      </c>
      <c r="G58" s="663">
        <v>8</v>
      </c>
      <c r="H58" s="662"/>
      <c r="I58" s="663">
        <v>8</v>
      </c>
      <c r="J58" s="662">
        <f t="shared" ref="J58" si="12">E58-F58</f>
        <v>134</v>
      </c>
      <c r="K58" s="641"/>
      <c r="L58" s="643"/>
      <c r="M58" s="639"/>
      <c r="N58" s="665"/>
      <c r="O58" s="641"/>
      <c r="P58" s="643"/>
      <c r="Q58" s="639"/>
      <c r="R58" s="667"/>
      <c r="S58" s="645"/>
      <c r="T58" s="643"/>
      <c r="U58" s="639"/>
      <c r="V58" s="651"/>
      <c r="W58" s="645"/>
      <c r="X58" s="643"/>
      <c r="Y58" s="639"/>
      <c r="Z58" s="651"/>
      <c r="AA58" s="645"/>
      <c r="AB58" s="643"/>
      <c r="AC58" s="639"/>
      <c r="AD58" s="637"/>
      <c r="AE58" s="641"/>
      <c r="AF58" s="643"/>
      <c r="AG58" s="649"/>
      <c r="AH58" s="637"/>
      <c r="AI58" s="641">
        <v>0.5</v>
      </c>
      <c r="AJ58" s="643"/>
      <c r="AK58" s="639">
        <v>0.5</v>
      </c>
      <c r="AL58" s="637">
        <v>5</v>
      </c>
      <c r="AM58" s="645"/>
      <c r="AN58" s="647"/>
      <c r="AO58" s="639"/>
      <c r="AP58" s="635"/>
      <c r="AQ58" s="641"/>
      <c r="AR58" s="643"/>
      <c r="AS58" s="639"/>
      <c r="AT58" s="637"/>
      <c r="AU58" s="645"/>
      <c r="AV58" s="647"/>
      <c r="AW58" s="639"/>
      <c r="AX58" s="635"/>
      <c r="AY58" s="637">
        <v>7</v>
      </c>
      <c r="AZ58" s="637"/>
      <c r="BA58" s="635"/>
    </row>
    <row r="59" spans="1:53" s="161" customFormat="1" ht="72" customHeight="1" x14ac:dyDescent="0.3">
      <c r="A59" s="237" t="s">
        <v>149</v>
      </c>
      <c r="B59" s="493" t="s">
        <v>341</v>
      </c>
      <c r="C59" s="764"/>
      <c r="D59" s="637"/>
      <c r="E59" s="635"/>
      <c r="F59" s="635"/>
      <c r="G59" s="670"/>
      <c r="H59" s="635"/>
      <c r="I59" s="670"/>
      <c r="J59" s="635"/>
      <c r="K59" s="653"/>
      <c r="L59" s="654"/>
      <c r="M59" s="657"/>
      <c r="N59" s="703"/>
      <c r="O59" s="653"/>
      <c r="P59" s="654"/>
      <c r="Q59" s="657"/>
      <c r="R59" s="702"/>
      <c r="S59" s="659"/>
      <c r="T59" s="654"/>
      <c r="U59" s="657"/>
      <c r="V59" s="669"/>
      <c r="W59" s="659"/>
      <c r="X59" s="654"/>
      <c r="Y59" s="657"/>
      <c r="Z59" s="669"/>
      <c r="AA59" s="659"/>
      <c r="AB59" s="654"/>
      <c r="AC59" s="657"/>
      <c r="AD59" s="656"/>
      <c r="AE59" s="653"/>
      <c r="AF59" s="654"/>
      <c r="AG59" s="655"/>
      <c r="AH59" s="656"/>
      <c r="AI59" s="653"/>
      <c r="AJ59" s="654"/>
      <c r="AK59" s="657"/>
      <c r="AL59" s="656"/>
      <c r="AM59" s="659"/>
      <c r="AN59" s="660"/>
      <c r="AO59" s="657"/>
      <c r="AP59" s="658"/>
      <c r="AQ59" s="653"/>
      <c r="AR59" s="654"/>
      <c r="AS59" s="657"/>
      <c r="AT59" s="656"/>
      <c r="AU59" s="659"/>
      <c r="AV59" s="660"/>
      <c r="AW59" s="657"/>
      <c r="AX59" s="658"/>
      <c r="AY59" s="656"/>
      <c r="AZ59" s="656"/>
      <c r="BA59" s="658"/>
    </row>
    <row r="60" spans="1:53" s="161" customFormat="1" ht="73.5" customHeight="1" x14ac:dyDescent="0.3">
      <c r="A60" s="237" t="s">
        <v>185</v>
      </c>
      <c r="B60" s="491" t="s">
        <v>342</v>
      </c>
      <c r="C60" s="763" t="s">
        <v>300</v>
      </c>
      <c r="D60" s="661">
        <v>5</v>
      </c>
      <c r="E60" s="662">
        <f t="shared" ref="E60" si="13">D60*30</f>
        <v>150</v>
      </c>
      <c r="F60" s="662">
        <f t="shared" ref="F60" si="14">G60+H60+I60</f>
        <v>16</v>
      </c>
      <c r="G60" s="663">
        <v>8</v>
      </c>
      <c r="H60" s="662">
        <v>8</v>
      </c>
      <c r="I60" s="663"/>
      <c r="J60" s="662">
        <f t="shared" ref="J60" si="15">E60-F60</f>
        <v>134</v>
      </c>
      <c r="K60" s="641"/>
      <c r="L60" s="643"/>
      <c r="M60" s="639"/>
      <c r="N60" s="665"/>
      <c r="O60" s="641"/>
      <c r="P60" s="643"/>
      <c r="Q60" s="639"/>
      <c r="R60" s="667"/>
      <c r="S60" s="645"/>
      <c r="T60" s="643"/>
      <c r="U60" s="639"/>
      <c r="V60" s="651"/>
      <c r="W60" s="645"/>
      <c r="X60" s="643"/>
      <c r="Y60" s="639"/>
      <c r="Z60" s="651"/>
      <c r="AA60" s="645"/>
      <c r="AB60" s="643"/>
      <c r="AC60" s="639"/>
      <c r="AD60" s="637"/>
      <c r="AE60" s="641"/>
      <c r="AF60" s="643"/>
      <c r="AG60" s="649"/>
      <c r="AH60" s="637"/>
      <c r="AI60" s="641"/>
      <c r="AJ60" s="643"/>
      <c r="AK60" s="639"/>
      <c r="AL60" s="637"/>
      <c r="AM60" s="645">
        <v>0.5</v>
      </c>
      <c r="AN60" s="647">
        <v>0.5</v>
      </c>
      <c r="AO60" s="639"/>
      <c r="AP60" s="637">
        <v>5</v>
      </c>
      <c r="AQ60" s="641"/>
      <c r="AR60" s="643"/>
      <c r="AS60" s="639"/>
      <c r="AT60" s="637"/>
      <c r="AU60" s="645"/>
      <c r="AV60" s="647"/>
      <c r="AW60" s="639"/>
      <c r="AX60" s="635"/>
      <c r="AY60" s="637">
        <v>8</v>
      </c>
      <c r="AZ60" s="637"/>
      <c r="BA60" s="635"/>
    </row>
    <row r="61" spans="1:53" s="161" customFormat="1" ht="73.5" customHeight="1" x14ac:dyDescent="0.3">
      <c r="A61" s="237" t="s">
        <v>186</v>
      </c>
      <c r="B61" s="493" t="s">
        <v>343</v>
      </c>
      <c r="C61" s="764"/>
      <c r="D61" s="637"/>
      <c r="E61" s="635"/>
      <c r="F61" s="635"/>
      <c r="G61" s="670"/>
      <c r="H61" s="635"/>
      <c r="I61" s="670"/>
      <c r="J61" s="635"/>
      <c r="K61" s="653"/>
      <c r="L61" s="654"/>
      <c r="M61" s="657"/>
      <c r="N61" s="703"/>
      <c r="O61" s="653"/>
      <c r="P61" s="654"/>
      <c r="Q61" s="657"/>
      <c r="R61" s="702"/>
      <c r="S61" s="659"/>
      <c r="T61" s="654"/>
      <c r="U61" s="657"/>
      <c r="V61" s="669"/>
      <c r="W61" s="659"/>
      <c r="X61" s="654"/>
      <c r="Y61" s="657"/>
      <c r="Z61" s="669"/>
      <c r="AA61" s="659"/>
      <c r="AB61" s="654"/>
      <c r="AC61" s="657"/>
      <c r="AD61" s="656"/>
      <c r="AE61" s="653"/>
      <c r="AF61" s="654"/>
      <c r="AG61" s="655"/>
      <c r="AH61" s="656"/>
      <c r="AI61" s="653"/>
      <c r="AJ61" s="654"/>
      <c r="AK61" s="657"/>
      <c r="AL61" s="656"/>
      <c r="AM61" s="659"/>
      <c r="AN61" s="660"/>
      <c r="AO61" s="657"/>
      <c r="AP61" s="656"/>
      <c r="AQ61" s="653"/>
      <c r="AR61" s="654"/>
      <c r="AS61" s="657"/>
      <c r="AT61" s="656"/>
      <c r="AU61" s="659"/>
      <c r="AV61" s="660"/>
      <c r="AW61" s="657"/>
      <c r="AX61" s="658"/>
      <c r="AY61" s="656"/>
      <c r="AZ61" s="656"/>
      <c r="BA61" s="658"/>
    </row>
    <row r="62" spans="1:53" s="161" customFormat="1" ht="69.75" customHeight="1" x14ac:dyDescent="0.3">
      <c r="A62" s="237" t="s">
        <v>193</v>
      </c>
      <c r="B62" s="493" t="s">
        <v>344</v>
      </c>
      <c r="C62" s="763" t="s">
        <v>300</v>
      </c>
      <c r="D62" s="661">
        <v>5</v>
      </c>
      <c r="E62" s="662">
        <f t="shared" ref="E62" si="16">D62*30</f>
        <v>150</v>
      </c>
      <c r="F62" s="662">
        <f t="shared" ref="F62" si="17">G62+H62+I62</f>
        <v>16</v>
      </c>
      <c r="G62" s="663">
        <v>8</v>
      </c>
      <c r="H62" s="662">
        <v>8</v>
      </c>
      <c r="I62" s="663"/>
      <c r="J62" s="662">
        <f t="shared" ref="J62" si="18">E62-F62</f>
        <v>134</v>
      </c>
      <c r="K62" s="671"/>
      <c r="L62" s="672"/>
      <c r="M62" s="673"/>
      <c r="N62" s="756"/>
      <c r="O62" s="671"/>
      <c r="P62" s="672"/>
      <c r="Q62" s="673"/>
      <c r="R62" s="757"/>
      <c r="S62" s="674"/>
      <c r="T62" s="672"/>
      <c r="U62" s="673"/>
      <c r="V62" s="755"/>
      <c r="W62" s="674"/>
      <c r="X62" s="672"/>
      <c r="Y62" s="673"/>
      <c r="Z62" s="755"/>
      <c r="AA62" s="674"/>
      <c r="AB62" s="672"/>
      <c r="AC62" s="673"/>
      <c r="AD62" s="661"/>
      <c r="AE62" s="671"/>
      <c r="AF62" s="672"/>
      <c r="AG62" s="725"/>
      <c r="AH62" s="661"/>
      <c r="AI62" s="671"/>
      <c r="AJ62" s="672"/>
      <c r="AK62" s="673"/>
      <c r="AL62" s="661"/>
      <c r="AM62" s="674">
        <v>0.5</v>
      </c>
      <c r="AN62" s="675">
        <v>0.5</v>
      </c>
      <c r="AO62" s="673"/>
      <c r="AP62" s="661">
        <v>5</v>
      </c>
      <c r="AQ62" s="671"/>
      <c r="AR62" s="672"/>
      <c r="AS62" s="673"/>
      <c r="AT62" s="661"/>
      <c r="AU62" s="674"/>
      <c r="AV62" s="675"/>
      <c r="AW62" s="673"/>
      <c r="AX62" s="662"/>
      <c r="AY62" s="661">
        <v>8</v>
      </c>
      <c r="AZ62" s="661"/>
      <c r="BA62" s="662"/>
    </row>
    <row r="63" spans="1:53" s="161" customFormat="1" ht="108.75" customHeight="1" x14ac:dyDescent="0.3">
      <c r="A63" s="237" t="s">
        <v>194</v>
      </c>
      <c r="B63" s="493" t="s">
        <v>345</v>
      </c>
      <c r="C63" s="764"/>
      <c r="D63" s="656"/>
      <c r="E63" s="658"/>
      <c r="F63" s="658"/>
      <c r="G63" s="705"/>
      <c r="H63" s="658"/>
      <c r="I63" s="705"/>
      <c r="J63" s="658"/>
      <c r="K63" s="653"/>
      <c r="L63" s="654"/>
      <c r="M63" s="657"/>
      <c r="N63" s="703"/>
      <c r="O63" s="653"/>
      <c r="P63" s="654"/>
      <c r="Q63" s="657"/>
      <c r="R63" s="702"/>
      <c r="S63" s="659"/>
      <c r="T63" s="654"/>
      <c r="U63" s="657"/>
      <c r="V63" s="669"/>
      <c r="W63" s="659"/>
      <c r="X63" s="654"/>
      <c r="Y63" s="657"/>
      <c r="Z63" s="669"/>
      <c r="AA63" s="659"/>
      <c r="AB63" s="654"/>
      <c r="AC63" s="657"/>
      <c r="AD63" s="656"/>
      <c r="AE63" s="653"/>
      <c r="AF63" s="654"/>
      <c r="AG63" s="655"/>
      <c r="AH63" s="656"/>
      <c r="AI63" s="653"/>
      <c r="AJ63" s="654"/>
      <c r="AK63" s="657"/>
      <c r="AL63" s="656"/>
      <c r="AM63" s="659"/>
      <c r="AN63" s="660"/>
      <c r="AO63" s="657"/>
      <c r="AP63" s="656"/>
      <c r="AQ63" s="653"/>
      <c r="AR63" s="654"/>
      <c r="AS63" s="657"/>
      <c r="AT63" s="656"/>
      <c r="AU63" s="659"/>
      <c r="AV63" s="660"/>
      <c r="AW63" s="657"/>
      <c r="AX63" s="658"/>
      <c r="AY63" s="656"/>
      <c r="AZ63" s="656"/>
      <c r="BA63" s="658"/>
    </row>
    <row r="64" spans="1:53" s="161" customFormat="1" ht="88.5" customHeight="1" x14ac:dyDescent="0.3">
      <c r="A64" s="237" t="s">
        <v>216</v>
      </c>
      <c r="B64" s="491" t="s">
        <v>346</v>
      </c>
      <c r="C64" s="763" t="s">
        <v>300</v>
      </c>
      <c r="D64" s="637">
        <v>5</v>
      </c>
      <c r="E64" s="635">
        <f t="shared" ref="E64" si="19">D64*30</f>
        <v>150</v>
      </c>
      <c r="F64" s="635">
        <f t="shared" ref="F64" si="20">G64+H64+I64</f>
        <v>16</v>
      </c>
      <c r="G64" s="670">
        <v>8</v>
      </c>
      <c r="H64" s="635"/>
      <c r="I64" s="670">
        <v>8</v>
      </c>
      <c r="J64" s="635">
        <f t="shared" ref="J64" si="21">E64-F64</f>
        <v>134</v>
      </c>
      <c r="K64" s="641"/>
      <c r="L64" s="643"/>
      <c r="M64" s="639"/>
      <c r="N64" s="665"/>
      <c r="O64" s="641"/>
      <c r="P64" s="643"/>
      <c r="Q64" s="639"/>
      <c r="R64" s="667"/>
      <c r="S64" s="645"/>
      <c r="T64" s="643"/>
      <c r="U64" s="639"/>
      <c r="V64" s="651"/>
      <c r="W64" s="645"/>
      <c r="X64" s="643"/>
      <c r="Y64" s="639"/>
      <c r="Z64" s="651"/>
      <c r="AA64" s="645"/>
      <c r="AB64" s="643"/>
      <c r="AC64" s="639"/>
      <c r="AD64" s="637"/>
      <c r="AE64" s="641"/>
      <c r="AF64" s="643"/>
      <c r="AG64" s="649"/>
      <c r="AH64" s="637"/>
      <c r="AI64" s="641"/>
      <c r="AJ64" s="643"/>
      <c r="AK64" s="639"/>
      <c r="AL64" s="637"/>
      <c r="AM64" s="645">
        <v>0.5</v>
      </c>
      <c r="AN64" s="647"/>
      <c r="AO64" s="639">
        <v>0.5</v>
      </c>
      <c r="AP64" s="637">
        <v>5</v>
      </c>
      <c r="AQ64" s="641"/>
      <c r="AR64" s="643"/>
      <c r="AS64" s="639"/>
      <c r="AT64" s="637"/>
      <c r="AU64" s="645"/>
      <c r="AV64" s="647"/>
      <c r="AW64" s="639"/>
      <c r="AX64" s="635"/>
      <c r="AY64" s="637">
        <v>8</v>
      </c>
      <c r="AZ64" s="637"/>
      <c r="BA64" s="635"/>
    </row>
    <row r="65" spans="1:53" s="161" customFormat="1" ht="93.75" customHeight="1" x14ac:dyDescent="0.3">
      <c r="A65" s="237" t="s">
        <v>217</v>
      </c>
      <c r="B65" s="495" t="s">
        <v>347</v>
      </c>
      <c r="C65" s="766"/>
      <c r="D65" s="637"/>
      <c r="E65" s="635"/>
      <c r="F65" s="635"/>
      <c r="G65" s="670"/>
      <c r="H65" s="635"/>
      <c r="I65" s="670"/>
      <c r="J65" s="635"/>
      <c r="K65" s="653"/>
      <c r="L65" s="654"/>
      <c r="M65" s="657"/>
      <c r="N65" s="703"/>
      <c r="O65" s="653"/>
      <c r="P65" s="654"/>
      <c r="Q65" s="657"/>
      <c r="R65" s="702"/>
      <c r="S65" s="659"/>
      <c r="T65" s="654"/>
      <c r="U65" s="657"/>
      <c r="V65" s="669"/>
      <c r="W65" s="659"/>
      <c r="X65" s="654"/>
      <c r="Y65" s="657"/>
      <c r="Z65" s="669"/>
      <c r="AA65" s="659"/>
      <c r="AB65" s="654"/>
      <c r="AC65" s="657"/>
      <c r="AD65" s="656"/>
      <c r="AE65" s="653"/>
      <c r="AF65" s="654"/>
      <c r="AG65" s="655"/>
      <c r="AH65" s="656"/>
      <c r="AI65" s="653"/>
      <c r="AJ65" s="654"/>
      <c r="AK65" s="657"/>
      <c r="AL65" s="656"/>
      <c r="AM65" s="659"/>
      <c r="AN65" s="660"/>
      <c r="AO65" s="657"/>
      <c r="AP65" s="656"/>
      <c r="AQ65" s="653"/>
      <c r="AR65" s="654"/>
      <c r="AS65" s="657"/>
      <c r="AT65" s="656"/>
      <c r="AU65" s="659"/>
      <c r="AV65" s="660"/>
      <c r="AW65" s="657"/>
      <c r="AX65" s="658"/>
      <c r="AY65" s="656"/>
      <c r="AZ65" s="656"/>
      <c r="BA65" s="658"/>
    </row>
    <row r="66" spans="1:53" s="161" customFormat="1" ht="109.5" customHeight="1" x14ac:dyDescent="0.3">
      <c r="A66" s="237" t="s">
        <v>218</v>
      </c>
      <c r="B66" s="490" t="s">
        <v>348</v>
      </c>
      <c r="C66" s="767" t="s">
        <v>300</v>
      </c>
      <c r="D66" s="661">
        <v>5</v>
      </c>
      <c r="E66" s="662">
        <f t="shared" ref="E66" si="22">D66*30</f>
        <v>150</v>
      </c>
      <c r="F66" s="662">
        <f t="shared" ref="F66" si="23">G66+H66+I66</f>
        <v>16</v>
      </c>
      <c r="G66" s="663">
        <v>8</v>
      </c>
      <c r="H66" s="662"/>
      <c r="I66" s="663">
        <v>8</v>
      </c>
      <c r="J66" s="662">
        <f t="shared" ref="J66" si="24">E66-F66</f>
        <v>134</v>
      </c>
      <c r="K66" s="641"/>
      <c r="L66" s="643"/>
      <c r="M66" s="639"/>
      <c r="N66" s="665"/>
      <c r="O66" s="641"/>
      <c r="P66" s="643"/>
      <c r="Q66" s="639"/>
      <c r="R66" s="667"/>
      <c r="S66" s="645"/>
      <c r="T66" s="643"/>
      <c r="U66" s="639"/>
      <c r="V66" s="651"/>
      <c r="W66" s="645"/>
      <c r="X66" s="643"/>
      <c r="Y66" s="639"/>
      <c r="Z66" s="651"/>
      <c r="AA66" s="645"/>
      <c r="AB66" s="643"/>
      <c r="AC66" s="639"/>
      <c r="AD66" s="637"/>
      <c r="AE66" s="641"/>
      <c r="AF66" s="643"/>
      <c r="AG66" s="649"/>
      <c r="AH66" s="637"/>
      <c r="AI66" s="641"/>
      <c r="AJ66" s="643"/>
      <c r="AK66" s="639"/>
      <c r="AL66" s="637"/>
      <c r="AM66" s="645"/>
      <c r="AN66" s="647"/>
      <c r="AO66" s="639"/>
      <c r="AP66" s="637"/>
      <c r="AQ66" s="641">
        <v>0.5</v>
      </c>
      <c r="AR66" s="643"/>
      <c r="AS66" s="639">
        <v>0.5</v>
      </c>
      <c r="AT66" s="637">
        <v>5</v>
      </c>
      <c r="AU66" s="645"/>
      <c r="AV66" s="647"/>
      <c r="AW66" s="639"/>
      <c r="AX66" s="635"/>
      <c r="AY66" s="637">
        <v>9</v>
      </c>
      <c r="AZ66" s="637"/>
      <c r="BA66" s="635"/>
    </row>
    <row r="67" spans="1:53" s="161" customFormat="1" ht="106.5" customHeight="1" thickBot="1" x14ac:dyDescent="0.35">
      <c r="A67" s="237" t="s">
        <v>219</v>
      </c>
      <c r="B67" s="496" t="s">
        <v>349</v>
      </c>
      <c r="C67" s="768"/>
      <c r="D67" s="656"/>
      <c r="E67" s="635"/>
      <c r="F67" s="635"/>
      <c r="G67" s="670"/>
      <c r="H67" s="635"/>
      <c r="I67" s="670"/>
      <c r="J67" s="635"/>
      <c r="K67" s="653"/>
      <c r="L67" s="654"/>
      <c r="M67" s="657"/>
      <c r="N67" s="703"/>
      <c r="O67" s="653"/>
      <c r="P67" s="654"/>
      <c r="Q67" s="657"/>
      <c r="R67" s="702"/>
      <c r="S67" s="659"/>
      <c r="T67" s="654"/>
      <c r="U67" s="657"/>
      <c r="V67" s="669"/>
      <c r="W67" s="659"/>
      <c r="X67" s="654"/>
      <c r="Y67" s="657"/>
      <c r="Z67" s="669"/>
      <c r="AA67" s="659"/>
      <c r="AB67" s="654"/>
      <c r="AC67" s="657"/>
      <c r="AD67" s="656"/>
      <c r="AE67" s="653"/>
      <c r="AF67" s="654"/>
      <c r="AG67" s="655"/>
      <c r="AH67" s="656"/>
      <c r="AI67" s="653"/>
      <c r="AJ67" s="654"/>
      <c r="AK67" s="657"/>
      <c r="AL67" s="656"/>
      <c r="AM67" s="659"/>
      <c r="AN67" s="660"/>
      <c r="AO67" s="657"/>
      <c r="AP67" s="656"/>
      <c r="AQ67" s="653"/>
      <c r="AR67" s="654"/>
      <c r="AS67" s="657"/>
      <c r="AT67" s="656"/>
      <c r="AU67" s="659"/>
      <c r="AV67" s="660"/>
      <c r="AW67" s="657"/>
      <c r="AX67" s="658"/>
      <c r="AY67" s="656"/>
      <c r="AZ67" s="656"/>
      <c r="BA67" s="658"/>
    </row>
    <row r="68" spans="1:53" s="161" customFormat="1" ht="105.75" customHeight="1" x14ac:dyDescent="0.3">
      <c r="A68" s="237" t="s">
        <v>259</v>
      </c>
      <c r="B68" s="500" t="s">
        <v>395</v>
      </c>
      <c r="C68" s="769" t="s">
        <v>300</v>
      </c>
      <c r="D68" s="661">
        <v>5</v>
      </c>
      <c r="E68" s="662">
        <f t="shared" ref="E68" si="25">D68*30</f>
        <v>150</v>
      </c>
      <c r="F68" s="662">
        <f t="shared" ref="F68" si="26">G68+H68+I68</f>
        <v>16</v>
      </c>
      <c r="G68" s="663">
        <v>8</v>
      </c>
      <c r="H68" s="662"/>
      <c r="I68" s="663">
        <v>8</v>
      </c>
      <c r="J68" s="662">
        <f t="shared" ref="J68" si="27">E68-F68</f>
        <v>134</v>
      </c>
      <c r="K68" s="641"/>
      <c r="L68" s="643"/>
      <c r="M68" s="639"/>
      <c r="N68" s="665"/>
      <c r="O68" s="641"/>
      <c r="P68" s="643"/>
      <c r="Q68" s="639"/>
      <c r="R68" s="667"/>
      <c r="S68" s="645"/>
      <c r="T68" s="643"/>
      <c r="U68" s="639"/>
      <c r="V68" s="651"/>
      <c r="W68" s="645"/>
      <c r="X68" s="643"/>
      <c r="Y68" s="639"/>
      <c r="Z68" s="651"/>
      <c r="AA68" s="645"/>
      <c r="AB68" s="643"/>
      <c r="AC68" s="639"/>
      <c r="AD68" s="637"/>
      <c r="AE68" s="641"/>
      <c r="AF68" s="643"/>
      <c r="AG68" s="649"/>
      <c r="AH68" s="637"/>
      <c r="AI68" s="641"/>
      <c r="AJ68" s="643"/>
      <c r="AK68" s="639"/>
      <c r="AL68" s="637"/>
      <c r="AM68" s="645"/>
      <c r="AN68" s="647"/>
      <c r="AO68" s="639"/>
      <c r="AP68" s="637"/>
      <c r="AQ68" s="641">
        <v>0.5</v>
      </c>
      <c r="AR68" s="643"/>
      <c r="AS68" s="639">
        <v>0.5</v>
      </c>
      <c r="AT68" s="637">
        <v>5</v>
      </c>
      <c r="AU68" s="645"/>
      <c r="AV68" s="647"/>
      <c r="AW68" s="639"/>
      <c r="AX68" s="635"/>
      <c r="AY68" s="637">
        <v>9</v>
      </c>
      <c r="AZ68" s="637"/>
      <c r="BA68" s="635"/>
    </row>
    <row r="69" spans="1:53" s="161" customFormat="1" ht="128.25" customHeight="1" thickBot="1" x14ac:dyDescent="0.35">
      <c r="A69" s="237" t="s">
        <v>260</v>
      </c>
      <c r="B69" s="500" t="s">
        <v>396</v>
      </c>
      <c r="C69" s="770"/>
      <c r="D69" s="638"/>
      <c r="E69" s="636"/>
      <c r="F69" s="636"/>
      <c r="G69" s="664"/>
      <c r="H69" s="636"/>
      <c r="I69" s="664"/>
      <c r="J69" s="636"/>
      <c r="K69" s="642"/>
      <c r="L69" s="644"/>
      <c r="M69" s="640"/>
      <c r="N69" s="666"/>
      <c r="O69" s="642"/>
      <c r="P69" s="644"/>
      <c r="Q69" s="640"/>
      <c r="R69" s="668"/>
      <c r="S69" s="646"/>
      <c r="T69" s="644"/>
      <c r="U69" s="640"/>
      <c r="V69" s="652"/>
      <c r="W69" s="646"/>
      <c r="X69" s="644"/>
      <c r="Y69" s="640"/>
      <c r="Z69" s="652"/>
      <c r="AA69" s="646"/>
      <c r="AB69" s="644"/>
      <c r="AC69" s="640"/>
      <c r="AD69" s="638"/>
      <c r="AE69" s="642"/>
      <c r="AF69" s="644"/>
      <c r="AG69" s="650"/>
      <c r="AH69" s="638"/>
      <c r="AI69" s="642"/>
      <c r="AJ69" s="644"/>
      <c r="AK69" s="640"/>
      <c r="AL69" s="638"/>
      <c r="AM69" s="646"/>
      <c r="AN69" s="648"/>
      <c r="AO69" s="640"/>
      <c r="AP69" s="638"/>
      <c r="AQ69" s="642"/>
      <c r="AR69" s="644"/>
      <c r="AS69" s="640"/>
      <c r="AT69" s="638"/>
      <c r="AU69" s="646"/>
      <c r="AV69" s="648"/>
      <c r="AW69" s="640"/>
      <c r="AX69" s="636"/>
      <c r="AY69" s="638"/>
      <c r="AZ69" s="638"/>
      <c r="BA69" s="636"/>
    </row>
    <row r="70" spans="1:53" ht="42.75" customHeight="1" x14ac:dyDescent="0.2">
      <c r="A70" s="460"/>
      <c r="B70" s="460"/>
      <c r="C70" s="460"/>
      <c r="D70" s="460"/>
      <c r="E70" s="460"/>
      <c r="F70" s="460"/>
      <c r="G70" s="460"/>
      <c r="H70" s="460"/>
      <c r="I70" s="460"/>
      <c r="J70" s="460"/>
      <c r="K70" s="460"/>
      <c r="L70" s="460"/>
      <c r="M70" s="460"/>
      <c r="N70" s="460"/>
      <c r="O70" s="460"/>
      <c r="P70" s="460"/>
      <c r="Q70" s="460"/>
      <c r="R70" s="460"/>
      <c r="S70" s="460"/>
      <c r="T70" s="460"/>
      <c r="U70" s="460"/>
      <c r="V70" s="460"/>
      <c r="W70" s="460"/>
      <c r="X70" s="460"/>
      <c r="Y70" s="460"/>
      <c r="Z70" s="460"/>
      <c r="AA70" s="460"/>
      <c r="AB70" s="460"/>
      <c r="AC70" s="460"/>
      <c r="AD70" s="460"/>
      <c r="AE70" s="460"/>
      <c r="AF70" s="460"/>
      <c r="AG70" s="460"/>
      <c r="AH70" s="460"/>
      <c r="AI70" s="460"/>
      <c r="AJ70" s="460"/>
      <c r="AK70" s="460"/>
      <c r="AL70" s="460"/>
      <c r="AM70" s="460"/>
      <c r="AN70" s="460"/>
      <c r="AO70" s="460"/>
      <c r="AP70" s="460"/>
      <c r="AQ70" s="460"/>
      <c r="AR70" s="460"/>
      <c r="AS70" s="460"/>
      <c r="AT70" s="460"/>
      <c r="AU70" s="460"/>
      <c r="AV70" s="460"/>
      <c r="AW70" s="460"/>
      <c r="AX70" s="460"/>
      <c r="AY70" s="460"/>
      <c r="AZ70" s="460"/>
      <c r="BA70" s="460"/>
    </row>
    <row r="71" spans="1:53" ht="20.25" customHeight="1" x14ac:dyDescent="0.2">
      <c r="A71" s="730" t="s">
        <v>350</v>
      </c>
      <c r="B71" s="730"/>
      <c r="C71" s="730"/>
      <c r="D71" s="730" t="s">
        <v>166</v>
      </c>
      <c r="E71" s="730"/>
      <c r="F71" s="730"/>
      <c r="G71" s="730"/>
      <c r="H71" s="730"/>
      <c r="I71" s="730"/>
      <c r="J71" s="730"/>
      <c r="K71" s="730"/>
      <c r="L71" s="730"/>
      <c r="M71" s="460"/>
      <c r="N71" s="460"/>
      <c r="O71" s="460"/>
      <c r="P71" s="460"/>
      <c r="Q71" s="480"/>
      <c r="R71" s="480"/>
      <c r="S71" s="480"/>
      <c r="T71" s="480"/>
      <c r="U71" s="480"/>
      <c r="V71" s="480"/>
      <c r="W71" s="480"/>
      <c r="X71" s="480"/>
      <c r="Y71" s="480"/>
      <c r="Z71" s="480"/>
      <c r="AA71" s="480"/>
      <c r="AB71" s="480"/>
      <c r="AC71" s="480"/>
      <c r="AD71" s="480"/>
      <c r="AE71" s="480"/>
      <c r="AF71" s="480"/>
      <c r="AG71" s="480"/>
      <c r="AH71" s="480"/>
      <c r="AI71" s="480"/>
      <c r="AJ71" s="480"/>
      <c r="AK71" s="480"/>
      <c r="AL71" s="480"/>
      <c r="AM71" s="480"/>
      <c r="AN71" s="480"/>
      <c r="AO71" s="480"/>
      <c r="AP71" s="480"/>
      <c r="AQ71" s="480"/>
      <c r="AR71" s="480"/>
      <c r="AS71" s="480"/>
      <c r="AT71" s="480"/>
      <c r="AU71" s="480"/>
      <c r="AV71" s="480"/>
      <c r="AW71" s="480"/>
      <c r="AX71" s="480"/>
      <c r="AY71" s="480"/>
      <c r="AZ71" s="480"/>
      <c r="BA71" s="480"/>
    </row>
    <row r="72" spans="1:53" s="3" customFormat="1" ht="18.75" customHeight="1" x14ac:dyDescent="0.3">
      <c r="A72" s="738" t="s">
        <v>351</v>
      </c>
      <c r="B72" s="738"/>
      <c r="C72" s="738"/>
      <c r="D72" s="100" t="s">
        <v>331</v>
      </c>
      <c r="E72" s="100"/>
      <c r="F72" s="118"/>
      <c r="G72" s="118"/>
      <c r="I72" s="118"/>
      <c r="K72" s="118"/>
      <c r="L72" s="118"/>
      <c r="M72" s="84"/>
      <c r="O72" s="1"/>
      <c r="P72" s="100"/>
      <c r="Q72" s="100"/>
      <c r="S72" s="100" t="s">
        <v>332</v>
      </c>
      <c r="T72" s="100"/>
      <c r="U72" s="100"/>
      <c r="V72" s="100"/>
      <c r="W72" s="100"/>
      <c r="X72" s="100"/>
      <c r="Y72" s="100"/>
      <c r="Z72" s="100"/>
      <c r="AA72" s="100"/>
      <c r="AB72" s="100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</row>
    <row r="73" spans="1:53" ht="32.25" customHeight="1" x14ac:dyDescent="0.3">
      <c r="H73" s="95"/>
      <c r="P73" s="95"/>
    </row>
    <row r="74" spans="1:53" ht="20.25" customHeight="1" x14ac:dyDescent="0.2">
      <c r="A74" s="730"/>
      <c r="B74" s="730"/>
      <c r="C74" s="730"/>
      <c r="D74" s="730"/>
      <c r="E74" s="730"/>
      <c r="F74" s="730"/>
      <c r="G74" s="460"/>
      <c r="H74" s="460"/>
      <c r="I74" s="460"/>
      <c r="J74" s="460"/>
      <c r="K74" s="460"/>
      <c r="L74" s="460"/>
      <c r="M74" s="460"/>
      <c r="N74" s="460"/>
      <c r="O74" s="460"/>
      <c r="P74" s="460"/>
      <c r="Q74" s="731"/>
      <c r="R74" s="731"/>
      <c r="S74" s="731"/>
      <c r="T74" s="731"/>
      <c r="U74" s="731"/>
      <c r="V74" s="731"/>
      <c r="W74" s="731"/>
      <c r="X74" s="731"/>
      <c r="Y74" s="731"/>
      <c r="Z74" s="731"/>
      <c r="AA74" s="731"/>
      <c r="AB74" s="731"/>
      <c r="AC74" s="731"/>
      <c r="AD74" s="731"/>
      <c r="AE74" s="731"/>
      <c r="AF74" s="731"/>
      <c r="AG74" s="731"/>
      <c r="AH74" s="731"/>
      <c r="AI74" s="731"/>
      <c r="AJ74" s="731"/>
      <c r="AK74" s="731"/>
      <c r="AL74" s="731"/>
      <c r="AM74" s="731"/>
      <c r="AN74" s="731"/>
      <c r="AO74" s="731"/>
      <c r="AP74" s="731"/>
      <c r="AQ74" s="731"/>
      <c r="AR74" s="731"/>
      <c r="AS74" s="731"/>
      <c r="AT74" s="731"/>
      <c r="AU74" s="731"/>
      <c r="AV74" s="731"/>
      <c r="AW74" s="731"/>
      <c r="AX74" s="731"/>
      <c r="AY74" s="731"/>
      <c r="AZ74" s="731"/>
      <c r="BA74" s="731"/>
    </row>
    <row r="75" spans="1:53" s="3" customFormat="1" ht="18.75" customHeight="1" x14ac:dyDescent="0.3">
      <c r="A75" s="95"/>
      <c r="B75" s="95"/>
      <c r="C75" s="95"/>
      <c r="D75" s="95"/>
      <c r="E75" s="95"/>
      <c r="F75" s="96"/>
      <c r="G75" s="96"/>
      <c r="I75" s="96"/>
      <c r="K75" s="96"/>
      <c r="L75" s="96"/>
      <c r="M75" s="84"/>
      <c r="O75" s="97"/>
      <c r="P75" s="95"/>
      <c r="Q75" s="104"/>
      <c r="R75" s="103"/>
      <c r="S75" s="95"/>
      <c r="T75" s="95"/>
      <c r="U75" s="97"/>
      <c r="V75" s="95"/>
      <c r="W75" s="100"/>
      <c r="X75" s="100"/>
      <c r="Y75" s="95"/>
      <c r="Z75" s="100"/>
      <c r="AA75" s="100"/>
      <c r="AB75" s="100"/>
      <c r="AC75" s="100"/>
      <c r="AD75" s="100"/>
      <c r="AE75" s="101"/>
      <c r="AF75" s="101"/>
      <c r="AG75" s="102"/>
      <c r="AH75" s="102"/>
      <c r="AI75" s="102"/>
      <c r="AJ75" s="102"/>
      <c r="AK75" s="101"/>
      <c r="AL75" s="101"/>
      <c r="AM75" s="101"/>
      <c r="AN75" s="101"/>
      <c r="AO75" s="101"/>
      <c r="AP75" s="101"/>
      <c r="AQ75" s="102"/>
      <c r="AR75" s="102"/>
      <c r="AS75" s="101"/>
      <c r="AT75" s="101"/>
      <c r="AU75" s="101"/>
      <c r="AV75" s="101"/>
      <c r="AW75" s="101"/>
      <c r="AX75" s="101"/>
      <c r="AY75" s="101"/>
      <c r="AZ75" s="101"/>
      <c r="BA75" s="101"/>
    </row>
    <row r="76" spans="1:53" ht="19.5" customHeight="1" x14ac:dyDescent="0.3">
      <c r="A76" s="608"/>
      <c r="B76" s="608"/>
      <c r="C76" s="608"/>
      <c r="D76" s="608"/>
      <c r="E76" s="608"/>
      <c r="F76" s="608"/>
      <c r="G76" s="608"/>
      <c r="H76" s="608"/>
      <c r="M76" s="95"/>
    </row>
  </sheetData>
  <mergeCells count="703">
    <mergeCell ref="A74:F74"/>
    <mergeCell ref="Q74:BA74"/>
    <mergeCell ref="A76:H76"/>
    <mergeCell ref="AY68:AY69"/>
    <mergeCell ref="AZ68:AZ69"/>
    <mergeCell ref="BA68:BA69"/>
    <mergeCell ref="A71:C71"/>
    <mergeCell ref="D71:L71"/>
    <mergeCell ref="A72:C72"/>
    <mergeCell ref="AS68:AS69"/>
    <mergeCell ref="AT68:AT69"/>
    <mergeCell ref="AU68:AU69"/>
    <mergeCell ref="AV68:AV69"/>
    <mergeCell ref="AW68:AW69"/>
    <mergeCell ref="AX68:AX69"/>
    <mergeCell ref="AM68:AM69"/>
    <mergeCell ref="AN68:AN69"/>
    <mergeCell ref="AO68:AO69"/>
    <mergeCell ref="AP68:AP69"/>
    <mergeCell ref="AQ68:AQ69"/>
    <mergeCell ref="AR68:AR69"/>
    <mergeCell ref="AG68:AG69"/>
    <mergeCell ref="AH68:AH69"/>
    <mergeCell ref="AI68:AI69"/>
    <mergeCell ref="AJ68:AJ69"/>
    <mergeCell ref="AK68:AK69"/>
    <mergeCell ref="AL68:AL69"/>
    <mergeCell ref="AA68:AA69"/>
    <mergeCell ref="AB68:AB69"/>
    <mergeCell ref="AC68:AC69"/>
    <mergeCell ref="AD68:AD69"/>
    <mergeCell ref="AE68:AE69"/>
    <mergeCell ref="AF68:AF69"/>
    <mergeCell ref="U68:U69"/>
    <mergeCell ref="V68:V69"/>
    <mergeCell ref="W68:W69"/>
    <mergeCell ref="X68:X69"/>
    <mergeCell ref="Y68:Y69"/>
    <mergeCell ref="Z68:Z69"/>
    <mergeCell ref="O68:O69"/>
    <mergeCell ref="P68:P69"/>
    <mergeCell ref="Q68:Q69"/>
    <mergeCell ref="R68:R69"/>
    <mergeCell ref="S68:S69"/>
    <mergeCell ref="T68:T69"/>
    <mergeCell ref="I68:I69"/>
    <mergeCell ref="J68:J69"/>
    <mergeCell ref="K68:K69"/>
    <mergeCell ref="L68:L69"/>
    <mergeCell ref="M68:M69"/>
    <mergeCell ref="N68:N69"/>
    <mergeCell ref="C68:C69"/>
    <mergeCell ref="D68:D69"/>
    <mergeCell ref="E68:E69"/>
    <mergeCell ref="F68:F69"/>
    <mergeCell ref="G68:G69"/>
    <mergeCell ref="H68:H69"/>
    <mergeCell ref="AV66:AV67"/>
    <mergeCell ref="AW66:AW67"/>
    <mergeCell ref="AX66:AX67"/>
    <mergeCell ref="AY66:AY67"/>
    <mergeCell ref="AZ66:AZ67"/>
    <mergeCell ref="BA66:BA67"/>
    <mergeCell ref="AP66:AP67"/>
    <mergeCell ref="AQ66:AQ67"/>
    <mergeCell ref="AR66:AR67"/>
    <mergeCell ref="AS66:AS67"/>
    <mergeCell ref="AT66:AT67"/>
    <mergeCell ref="AU66:AU67"/>
    <mergeCell ref="AJ66:AJ67"/>
    <mergeCell ref="AK66:AK67"/>
    <mergeCell ref="AL66:AL67"/>
    <mergeCell ref="AM66:AM67"/>
    <mergeCell ref="AN66:AN67"/>
    <mergeCell ref="AO66:AO67"/>
    <mergeCell ref="AD66:AD67"/>
    <mergeCell ref="AE66:AE67"/>
    <mergeCell ref="AF66:AF67"/>
    <mergeCell ref="AG66:AG67"/>
    <mergeCell ref="AH66:AH67"/>
    <mergeCell ref="AI66:AI67"/>
    <mergeCell ref="X66:X67"/>
    <mergeCell ref="Y66:Y67"/>
    <mergeCell ref="Z66:Z67"/>
    <mergeCell ref="AA66:AA67"/>
    <mergeCell ref="AB66:AB67"/>
    <mergeCell ref="AC66:AC67"/>
    <mergeCell ref="R66:R67"/>
    <mergeCell ref="S66:S67"/>
    <mergeCell ref="T66:T67"/>
    <mergeCell ref="U66:U67"/>
    <mergeCell ref="V66:V67"/>
    <mergeCell ref="W66:W67"/>
    <mergeCell ref="L66:L67"/>
    <mergeCell ref="M66:M67"/>
    <mergeCell ref="N66:N67"/>
    <mergeCell ref="O66:O67"/>
    <mergeCell ref="P66:P67"/>
    <mergeCell ref="Q66:Q67"/>
    <mergeCell ref="BA64:BA65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AU64:AU65"/>
    <mergeCell ref="AV64:AV65"/>
    <mergeCell ref="AW64:AW65"/>
    <mergeCell ref="AX64:AX65"/>
    <mergeCell ref="AY64:AY65"/>
    <mergeCell ref="AZ64:AZ65"/>
    <mergeCell ref="AO64:AO65"/>
    <mergeCell ref="AP64:AP65"/>
    <mergeCell ref="AQ64:AQ65"/>
    <mergeCell ref="AR64:AR65"/>
    <mergeCell ref="AS64:AS65"/>
    <mergeCell ref="AT64:AT65"/>
    <mergeCell ref="AI64:AI65"/>
    <mergeCell ref="AJ64:AJ65"/>
    <mergeCell ref="AK64:AK65"/>
    <mergeCell ref="AL64:AL65"/>
    <mergeCell ref="AM64:AM65"/>
    <mergeCell ref="AN64:AN65"/>
    <mergeCell ref="AC64:AC65"/>
    <mergeCell ref="AD64:AD65"/>
    <mergeCell ref="AE64:AE65"/>
    <mergeCell ref="AF64:AF65"/>
    <mergeCell ref="AG64:AG65"/>
    <mergeCell ref="AH64:AH65"/>
    <mergeCell ref="W64:W65"/>
    <mergeCell ref="X64:X65"/>
    <mergeCell ref="Y64:Y65"/>
    <mergeCell ref="Z64:Z65"/>
    <mergeCell ref="AA64:AA65"/>
    <mergeCell ref="AB64:AB65"/>
    <mergeCell ref="Q64:Q65"/>
    <mergeCell ref="R64:R65"/>
    <mergeCell ref="S64:S65"/>
    <mergeCell ref="T64:T65"/>
    <mergeCell ref="U64:U65"/>
    <mergeCell ref="V64:V65"/>
    <mergeCell ref="K64:K65"/>
    <mergeCell ref="L64:L65"/>
    <mergeCell ref="M64:M65"/>
    <mergeCell ref="N64:N65"/>
    <mergeCell ref="O64:O65"/>
    <mergeCell ref="P64:P65"/>
    <mergeCell ref="AZ62:AZ63"/>
    <mergeCell ref="BA62:BA63"/>
    <mergeCell ref="C64:C65"/>
    <mergeCell ref="D64:D65"/>
    <mergeCell ref="E64:E65"/>
    <mergeCell ref="F64:F65"/>
    <mergeCell ref="G64:G65"/>
    <mergeCell ref="H64:H65"/>
    <mergeCell ref="I64:I65"/>
    <mergeCell ref="J64:J65"/>
    <mergeCell ref="AT62:AT63"/>
    <mergeCell ref="AU62:AU63"/>
    <mergeCell ref="AV62:AV63"/>
    <mergeCell ref="AW62:AW63"/>
    <mergeCell ref="AX62:AX63"/>
    <mergeCell ref="AY62:AY63"/>
    <mergeCell ref="AN62:AN63"/>
    <mergeCell ref="AO62:AO63"/>
    <mergeCell ref="AP62:AP63"/>
    <mergeCell ref="AQ62:AQ63"/>
    <mergeCell ref="AR62:AR63"/>
    <mergeCell ref="AS62:AS63"/>
    <mergeCell ref="AH62:AH63"/>
    <mergeCell ref="AI62:AI63"/>
    <mergeCell ref="AJ62:AJ63"/>
    <mergeCell ref="AK62:AK63"/>
    <mergeCell ref="AL62:AL63"/>
    <mergeCell ref="AM62:AM63"/>
    <mergeCell ref="AB62:AB63"/>
    <mergeCell ref="AC62:AC63"/>
    <mergeCell ref="AD62:AD63"/>
    <mergeCell ref="AE62:AE63"/>
    <mergeCell ref="AF62:AF63"/>
    <mergeCell ref="AG62:AG63"/>
    <mergeCell ref="V62:V63"/>
    <mergeCell ref="W62:W63"/>
    <mergeCell ref="X62:X63"/>
    <mergeCell ref="Y62:Y63"/>
    <mergeCell ref="Z62:Z63"/>
    <mergeCell ref="AA62:AA63"/>
    <mergeCell ref="P62:P63"/>
    <mergeCell ref="Q62:Q63"/>
    <mergeCell ref="R62:R63"/>
    <mergeCell ref="S62:S63"/>
    <mergeCell ref="T62:T63"/>
    <mergeCell ref="U62:U63"/>
    <mergeCell ref="J62:J63"/>
    <mergeCell ref="K62:K63"/>
    <mergeCell ref="L62:L63"/>
    <mergeCell ref="M62:M63"/>
    <mergeCell ref="N62:N63"/>
    <mergeCell ref="O62:O63"/>
    <mergeCell ref="AY60:AY61"/>
    <mergeCell ref="AZ60:AZ61"/>
    <mergeCell ref="BA60:BA61"/>
    <mergeCell ref="AU60:AU61"/>
    <mergeCell ref="AV60:AV61"/>
    <mergeCell ref="AW60:AW61"/>
    <mergeCell ref="AX60:AX61"/>
    <mergeCell ref="AD60:AD61"/>
    <mergeCell ref="AE60:AE61"/>
    <mergeCell ref="AF60:AF61"/>
    <mergeCell ref="U60:U61"/>
    <mergeCell ref="V60:V61"/>
    <mergeCell ref="W60:W61"/>
    <mergeCell ref="X60:X61"/>
    <mergeCell ref="Y60:Y61"/>
    <mergeCell ref="Z60:Z61"/>
    <mergeCell ref="O60:O61"/>
    <mergeCell ref="P60:P61"/>
    <mergeCell ref="C62:C63"/>
    <mergeCell ref="D62:D63"/>
    <mergeCell ref="E62:E63"/>
    <mergeCell ref="F62:F63"/>
    <mergeCell ref="G62:G63"/>
    <mergeCell ref="H62:H63"/>
    <mergeCell ref="I62:I63"/>
    <mergeCell ref="AS60:AS61"/>
    <mergeCell ref="AT60:AT61"/>
    <mergeCell ref="AM60:AM61"/>
    <mergeCell ref="AN60:AN61"/>
    <mergeCell ref="AO60:AO61"/>
    <mergeCell ref="AP60:AP61"/>
    <mergeCell ref="AQ60:AQ61"/>
    <mergeCell ref="AR60:AR61"/>
    <mergeCell ref="AG60:AG61"/>
    <mergeCell ref="AH60:AH61"/>
    <mergeCell ref="AI60:AI61"/>
    <mergeCell ref="AJ60:AJ61"/>
    <mergeCell ref="AK60:AK61"/>
    <mergeCell ref="AL60:AL61"/>
    <mergeCell ref="AA60:AA61"/>
    <mergeCell ref="AB60:AB61"/>
    <mergeCell ref="AC60:AC61"/>
    <mergeCell ref="Q60:Q61"/>
    <mergeCell ref="R60:R61"/>
    <mergeCell ref="S60:S61"/>
    <mergeCell ref="T60:T61"/>
    <mergeCell ref="I60:I61"/>
    <mergeCell ref="J60:J61"/>
    <mergeCell ref="K60:K61"/>
    <mergeCell ref="L60:L61"/>
    <mergeCell ref="M60:M61"/>
    <mergeCell ref="N60:N61"/>
    <mergeCell ref="C60:C61"/>
    <mergeCell ref="D60:D61"/>
    <mergeCell ref="E60:E61"/>
    <mergeCell ref="F60:F61"/>
    <mergeCell ref="G60:G61"/>
    <mergeCell ref="H60:H61"/>
    <mergeCell ref="AV58:AV59"/>
    <mergeCell ref="AW58:AW59"/>
    <mergeCell ref="AX58:AX59"/>
    <mergeCell ref="AJ58:AJ59"/>
    <mergeCell ref="AK58:AK59"/>
    <mergeCell ref="AL58:AL59"/>
    <mergeCell ref="AM58:AM59"/>
    <mergeCell ref="AN58:AN59"/>
    <mergeCell ref="AO58:AO59"/>
    <mergeCell ref="AD58:AD59"/>
    <mergeCell ref="AE58:AE59"/>
    <mergeCell ref="AF58:AF59"/>
    <mergeCell ref="AG58:AG59"/>
    <mergeCell ref="AH58:AH59"/>
    <mergeCell ref="AI58:AI59"/>
    <mergeCell ref="X58:X59"/>
    <mergeCell ref="Y58:Y59"/>
    <mergeCell ref="Z58:Z59"/>
    <mergeCell ref="AY58:AY59"/>
    <mergeCell ref="AZ58:AZ59"/>
    <mergeCell ref="BA58:BA59"/>
    <mergeCell ref="AP58:AP59"/>
    <mergeCell ref="AQ58:AQ59"/>
    <mergeCell ref="AR58:AR59"/>
    <mergeCell ref="AS58:AS59"/>
    <mergeCell ref="AT58:AT59"/>
    <mergeCell ref="AU58:AU59"/>
    <mergeCell ref="AA58:AA59"/>
    <mergeCell ref="AB58:AB59"/>
    <mergeCell ref="AC58:AC59"/>
    <mergeCell ref="R58:R59"/>
    <mergeCell ref="S58:S59"/>
    <mergeCell ref="T58:T59"/>
    <mergeCell ref="U58:U59"/>
    <mergeCell ref="V58:V59"/>
    <mergeCell ref="W58:W59"/>
    <mergeCell ref="L58:L59"/>
    <mergeCell ref="M58:M59"/>
    <mergeCell ref="N58:N59"/>
    <mergeCell ref="O58:O59"/>
    <mergeCell ref="P58:P59"/>
    <mergeCell ref="Q58:Q59"/>
    <mergeCell ref="BA56:BA57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AU56:AU57"/>
    <mergeCell ref="AV56:AV57"/>
    <mergeCell ref="AW56:AW57"/>
    <mergeCell ref="AX56:AX57"/>
    <mergeCell ref="AY56:AY57"/>
    <mergeCell ref="AZ56:AZ57"/>
    <mergeCell ref="AO56:AO57"/>
    <mergeCell ref="AP56:AP57"/>
    <mergeCell ref="AQ56:AQ57"/>
    <mergeCell ref="AR56:AR57"/>
    <mergeCell ref="AS56:AS57"/>
    <mergeCell ref="AT56:AT57"/>
    <mergeCell ref="AI56:AI57"/>
    <mergeCell ref="AJ56:AJ57"/>
    <mergeCell ref="AK56:AK57"/>
    <mergeCell ref="AL56:AL57"/>
    <mergeCell ref="AM56:AM57"/>
    <mergeCell ref="AN56:AN57"/>
    <mergeCell ref="AC56:AC57"/>
    <mergeCell ref="AD56:AD57"/>
    <mergeCell ref="AE56:AE57"/>
    <mergeCell ref="AF56:AF57"/>
    <mergeCell ref="AG56:AG57"/>
    <mergeCell ref="AH56:AH57"/>
    <mergeCell ref="W56:W57"/>
    <mergeCell ref="X56:X57"/>
    <mergeCell ref="Y56:Y57"/>
    <mergeCell ref="Z56:Z57"/>
    <mergeCell ref="AA56:AA57"/>
    <mergeCell ref="AB56:AB57"/>
    <mergeCell ref="Q56:Q57"/>
    <mergeCell ref="R56:R57"/>
    <mergeCell ref="S56:S57"/>
    <mergeCell ref="T56:T57"/>
    <mergeCell ref="U56:U57"/>
    <mergeCell ref="V56:V57"/>
    <mergeCell ref="K56:K57"/>
    <mergeCell ref="L56:L57"/>
    <mergeCell ref="M56:M57"/>
    <mergeCell ref="N56:N57"/>
    <mergeCell ref="O56:O57"/>
    <mergeCell ref="P56:P57"/>
    <mergeCell ref="AZ54:AZ55"/>
    <mergeCell ref="BA54:BA55"/>
    <mergeCell ref="C56:C57"/>
    <mergeCell ref="D56:D57"/>
    <mergeCell ref="E56:E57"/>
    <mergeCell ref="F56:F57"/>
    <mergeCell ref="G56:G57"/>
    <mergeCell ref="H56:H57"/>
    <mergeCell ref="I56:I57"/>
    <mergeCell ref="J56:J57"/>
    <mergeCell ref="AT54:AT55"/>
    <mergeCell ref="AU54:AU55"/>
    <mergeCell ref="AV54:AV55"/>
    <mergeCell ref="AW54:AW55"/>
    <mergeCell ref="AX54:AX55"/>
    <mergeCell ref="AY54:AY55"/>
    <mergeCell ref="AN54:AN55"/>
    <mergeCell ref="AO54:AO55"/>
    <mergeCell ref="AP54:AP55"/>
    <mergeCell ref="AQ54:AQ55"/>
    <mergeCell ref="AR54:AR55"/>
    <mergeCell ref="AS54:AS55"/>
    <mergeCell ref="AH54:AH55"/>
    <mergeCell ref="AI54:AI55"/>
    <mergeCell ref="U54:U55"/>
    <mergeCell ref="AJ54:AJ55"/>
    <mergeCell ref="AK54:AK55"/>
    <mergeCell ref="AL54:AL55"/>
    <mergeCell ref="AM54:AM55"/>
    <mergeCell ref="AB54:AB55"/>
    <mergeCell ref="AC54:AC55"/>
    <mergeCell ref="AD54:AD55"/>
    <mergeCell ref="AE54:AE55"/>
    <mergeCell ref="AF54:AF55"/>
    <mergeCell ref="AG54:AG55"/>
    <mergeCell ref="AY52:AY53"/>
    <mergeCell ref="AZ52:AZ53"/>
    <mergeCell ref="BA52:BA53"/>
    <mergeCell ref="AU52:AU53"/>
    <mergeCell ref="AV52:AV53"/>
    <mergeCell ref="AW52:AW53"/>
    <mergeCell ref="AX52:AX53"/>
    <mergeCell ref="AD52:AD53"/>
    <mergeCell ref="AE52:AE53"/>
    <mergeCell ref="AF52:AF53"/>
    <mergeCell ref="AS52:AS53"/>
    <mergeCell ref="AT52:AT53"/>
    <mergeCell ref="AM52:AM53"/>
    <mergeCell ref="AN52:AN53"/>
    <mergeCell ref="AO52:AO53"/>
    <mergeCell ref="AP52:AP53"/>
    <mergeCell ref="AQ52:AQ53"/>
    <mergeCell ref="AR52:AR53"/>
    <mergeCell ref="AG52:AG53"/>
    <mergeCell ref="AH52:AH53"/>
    <mergeCell ref="AI52:AI53"/>
    <mergeCell ref="AJ52:AJ53"/>
    <mergeCell ref="AK52:AK53"/>
    <mergeCell ref="AL52:AL53"/>
    <mergeCell ref="AA52:AA53"/>
    <mergeCell ref="AB52:AB53"/>
    <mergeCell ref="AC52:AC53"/>
    <mergeCell ref="J54:J55"/>
    <mergeCell ref="K54:K55"/>
    <mergeCell ref="L54:L55"/>
    <mergeCell ref="M54:M55"/>
    <mergeCell ref="N54:N55"/>
    <mergeCell ref="O54:O55"/>
    <mergeCell ref="U52:U53"/>
    <mergeCell ref="V52:V53"/>
    <mergeCell ref="W52:W53"/>
    <mergeCell ref="X52:X53"/>
    <mergeCell ref="Y52:Y53"/>
    <mergeCell ref="Z52:Z53"/>
    <mergeCell ref="O52:O53"/>
    <mergeCell ref="P52:P53"/>
    <mergeCell ref="V54:V55"/>
    <mergeCell ref="W54:W55"/>
    <mergeCell ref="X54:X55"/>
    <mergeCell ref="Y54:Y55"/>
    <mergeCell ref="Z54:Z55"/>
    <mergeCell ref="AA54:AA55"/>
    <mergeCell ref="P54:P55"/>
    <mergeCell ref="Q54:Q55"/>
    <mergeCell ref="R54:R55"/>
    <mergeCell ref="S54:S55"/>
    <mergeCell ref="T54:T55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M52:M53"/>
    <mergeCell ref="N52:N53"/>
    <mergeCell ref="C54:C55"/>
    <mergeCell ref="D54:D55"/>
    <mergeCell ref="E54:E55"/>
    <mergeCell ref="F54:F55"/>
    <mergeCell ref="G54:G55"/>
    <mergeCell ref="H54:H55"/>
    <mergeCell ref="I54:I55"/>
    <mergeCell ref="Q52:Q53"/>
    <mergeCell ref="R52:R53"/>
    <mergeCell ref="S52:S53"/>
    <mergeCell ref="AI35:AK35"/>
    <mergeCell ref="AM35:AO35"/>
    <mergeCell ref="AQ35:AS35"/>
    <mergeCell ref="AU35:AW35"/>
    <mergeCell ref="K51:M51"/>
    <mergeCell ref="O51:Q51"/>
    <mergeCell ref="S51:U51"/>
    <mergeCell ref="W51:Y51"/>
    <mergeCell ref="AA51:AC51"/>
    <mergeCell ref="AE51:AG51"/>
    <mergeCell ref="K35:M35"/>
    <mergeCell ref="O35:Q35"/>
    <mergeCell ref="S35:U35"/>
    <mergeCell ref="W35:Y35"/>
    <mergeCell ref="AA35:AC35"/>
    <mergeCell ref="AE35:AG35"/>
    <mergeCell ref="AI51:AK51"/>
    <mergeCell ref="AM51:AO51"/>
    <mergeCell ref="AQ51:AS51"/>
    <mergeCell ref="AU51:AW51"/>
    <mergeCell ref="T52:T53"/>
    <mergeCell ref="AA34:AC34"/>
    <mergeCell ref="AE34:AG34"/>
    <mergeCell ref="AI34:AK34"/>
    <mergeCell ref="AM34:AO34"/>
    <mergeCell ref="AQ34:AS34"/>
    <mergeCell ref="AU34:AW34"/>
    <mergeCell ref="AY30:AY32"/>
    <mergeCell ref="AZ30:AZ32"/>
    <mergeCell ref="BA30:BA32"/>
    <mergeCell ref="AL30:AL32"/>
    <mergeCell ref="AA30:AA32"/>
    <mergeCell ref="AB30:AB32"/>
    <mergeCell ref="AC30:AC32"/>
    <mergeCell ref="AD30:AD32"/>
    <mergeCell ref="AE30:AE32"/>
    <mergeCell ref="AF30:AF32"/>
    <mergeCell ref="C31:C32"/>
    <mergeCell ref="B33:BA33"/>
    <mergeCell ref="A34:B34"/>
    <mergeCell ref="K34:M34"/>
    <mergeCell ref="O34:Q34"/>
    <mergeCell ref="S34:U34"/>
    <mergeCell ref="W34:Y34"/>
    <mergeCell ref="AS30:AS32"/>
    <mergeCell ref="AT30:AT32"/>
    <mergeCell ref="AU30:AU32"/>
    <mergeCell ref="AV30:AV32"/>
    <mergeCell ref="AW30:AW32"/>
    <mergeCell ref="AX30:AX32"/>
    <mergeCell ref="AM30:AM32"/>
    <mergeCell ref="AN30:AN32"/>
    <mergeCell ref="AO30:AO32"/>
    <mergeCell ref="AP30:AP32"/>
    <mergeCell ref="AQ30:AQ32"/>
    <mergeCell ref="AR30:AR32"/>
    <mergeCell ref="AG30:AG32"/>
    <mergeCell ref="AH30:AH32"/>
    <mergeCell ref="AI30:AI32"/>
    <mergeCell ref="AJ30:AJ32"/>
    <mergeCell ref="AK30:AK32"/>
    <mergeCell ref="V30:V32"/>
    <mergeCell ref="W30:W32"/>
    <mergeCell ref="X30:X32"/>
    <mergeCell ref="Y30:Y32"/>
    <mergeCell ref="Z30:Z32"/>
    <mergeCell ref="O30:O32"/>
    <mergeCell ref="P30:P32"/>
    <mergeCell ref="Q30:Q32"/>
    <mergeCell ref="R30:R32"/>
    <mergeCell ref="S30:S32"/>
    <mergeCell ref="T30:T32"/>
    <mergeCell ref="D30:D32"/>
    <mergeCell ref="E30:E32"/>
    <mergeCell ref="F30:F32"/>
    <mergeCell ref="G30:G32"/>
    <mergeCell ref="H30:H32"/>
    <mergeCell ref="AE23:AG23"/>
    <mergeCell ref="AI23:AK23"/>
    <mergeCell ref="AM23:AO23"/>
    <mergeCell ref="AQ23:AS23"/>
    <mergeCell ref="K29:M29"/>
    <mergeCell ref="O29:Q29"/>
    <mergeCell ref="S29:U29"/>
    <mergeCell ref="W29:Y29"/>
    <mergeCell ref="AA29:AC29"/>
    <mergeCell ref="I30:I32"/>
    <mergeCell ref="J30:J32"/>
    <mergeCell ref="K30:K32"/>
    <mergeCell ref="L30:L32"/>
    <mergeCell ref="M30:M32"/>
    <mergeCell ref="N30:N32"/>
    <mergeCell ref="AE29:AG29"/>
    <mergeCell ref="AI29:AK29"/>
    <mergeCell ref="AM29:AO29"/>
    <mergeCell ref="U30:U32"/>
    <mergeCell ref="AQ22:AS22"/>
    <mergeCell ref="AU22:AW22"/>
    <mergeCell ref="K23:M23"/>
    <mergeCell ref="O23:Q23"/>
    <mergeCell ref="S23:U23"/>
    <mergeCell ref="W23:Y23"/>
    <mergeCell ref="AA23:AC23"/>
    <mergeCell ref="AQ29:AS29"/>
    <mergeCell ref="AU29:AW29"/>
    <mergeCell ref="AU23:AW23"/>
    <mergeCell ref="B21:BA21"/>
    <mergeCell ref="A22:B22"/>
    <mergeCell ref="K22:M22"/>
    <mergeCell ref="O22:Q22"/>
    <mergeCell ref="S22:U22"/>
    <mergeCell ref="W22:Y22"/>
    <mergeCell ref="AA22:AC22"/>
    <mergeCell ref="L13:L20"/>
    <mergeCell ref="M13:M20"/>
    <mergeCell ref="O13:O20"/>
    <mergeCell ref="P13:P20"/>
    <mergeCell ref="Q13:Q20"/>
    <mergeCell ref="C16:C20"/>
    <mergeCell ref="AY12:AY20"/>
    <mergeCell ref="AZ12:AZ20"/>
    <mergeCell ref="BA12:BA20"/>
    <mergeCell ref="E13:E20"/>
    <mergeCell ref="F13:F20"/>
    <mergeCell ref="G13:G20"/>
    <mergeCell ref="H13:H20"/>
    <mergeCell ref="I13:I20"/>
    <mergeCell ref="AE22:AG22"/>
    <mergeCell ref="AI22:AK22"/>
    <mergeCell ref="AM22:AO22"/>
    <mergeCell ref="AT12:AT20"/>
    <mergeCell ref="AX12:AX20"/>
    <mergeCell ref="AE11:AG11"/>
    <mergeCell ref="AI11:AK11"/>
    <mergeCell ref="AM11:AO11"/>
    <mergeCell ref="AQ11:AS11"/>
    <mergeCell ref="AU11:AW11"/>
    <mergeCell ref="S17:S20"/>
    <mergeCell ref="T17:T20"/>
    <mergeCell ref="U17:U20"/>
    <mergeCell ref="D12:D20"/>
    <mergeCell ref="N12:N20"/>
    <mergeCell ref="R12:R20"/>
    <mergeCell ref="V12:V20"/>
    <mergeCell ref="Z12:Z20"/>
    <mergeCell ref="AE10:AG10"/>
    <mergeCell ref="AI10:AK10"/>
    <mergeCell ref="AM10:AO10"/>
    <mergeCell ref="AQ10:AS10"/>
    <mergeCell ref="J13:J20"/>
    <mergeCell ref="K13:K20"/>
    <mergeCell ref="AD12:AD20"/>
    <mergeCell ref="AH12:AH20"/>
    <mergeCell ref="AL12:AL20"/>
    <mergeCell ref="AP12:AP20"/>
    <mergeCell ref="AU10:AW10"/>
    <mergeCell ref="K11:M11"/>
    <mergeCell ref="O11:Q11"/>
    <mergeCell ref="S11:U11"/>
    <mergeCell ref="W11:Y11"/>
    <mergeCell ref="AA11:AC11"/>
    <mergeCell ref="A10:B10"/>
    <mergeCell ref="K10:M10"/>
    <mergeCell ref="O10:Q10"/>
    <mergeCell ref="S10:U10"/>
    <mergeCell ref="W10:Y10"/>
    <mergeCell ref="AA10:AC10"/>
    <mergeCell ref="AW7:AW8"/>
    <mergeCell ref="AX7:AX8"/>
    <mergeCell ref="AY7:AY8"/>
    <mergeCell ref="AZ7:AZ8"/>
    <mergeCell ref="BA7:BA8"/>
    <mergeCell ref="B9:BA9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AE7:AE8"/>
    <mergeCell ref="AF7:AF8"/>
    <mergeCell ref="AG7:AG8"/>
    <mergeCell ref="AH7:AH8"/>
    <mergeCell ref="AI7:AI8"/>
    <mergeCell ref="AJ7:AJ8"/>
    <mergeCell ref="C2:BA3"/>
    <mergeCell ref="AQ6:AT6"/>
    <mergeCell ref="AU6:AX6"/>
    <mergeCell ref="G7:G8"/>
    <mergeCell ref="H7:H8"/>
    <mergeCell ref="I7:I8"/>
    <mergeCell ref="K7:K8"/>
    <mergeCell ref="L7:L8"/>
    <mergeCell ref="AQ5:AX5"/>
    <mergeCell ref="AY5:BA6"/>
    <mergeCell ref="M7:M8"/>
    <mergeCell ref="N7:N8"/>
    <mergeCell ref="O7:O8"/>
    <mergeCell ref="P7:P8"/>
    <mergeCell ref="Q7:Q8"/>
    <mergeCell ref="R7:R8"/>
    <mergeCell ref="AE6:AH6"/>
    <mergeCell ref="AI6:AL6"/>
    <mergeCell ref="AM6:AP6"/>
    <mergeCell ref="Y7:Y8"/>
    <mergeCell ref="Z7:Z8"/>
    <mergeCell ref="AA7:AA8"/>
    <mergeCell ref="AB7:AB8"/>
    <mergeCell ref="AC7:AC8"/>
    <mergeCell ref="A5:A8"/>
    <mergeCell ref="B5:B8"/>
    <mergeCell ref="C5:C8"/>
    <mergeCell ref="D5:E7"/>
    <mergeCell ref="F5:J5"/>
    <mergeCell ref="K5:R5"/>
    <mergeCell ref="S5:Z5"/>
    <mergeCell ref="AA5:AH5"/>
    <mergeCell ref="AI5:AP5"/>
    <mergeCell ref="F6:F8"/>
    <mergeCell ref="G6:I6"/>
    <mergeCell ref="J6:J8"/>
    <mergeCell ref="K6:N6"/>
    <mergeCell ref="O6:R6"/>
    <mergeCell ref="S6:V6"/>
    <mergeCell ref="W6:Z6"/>
    <mergeCell ref="AA6:AD6"/>
    <mergeCell ref="AD7:AD8"/>
    <mergeCell ref="S7:S8"/>
    <mergeCell ref="T7:T8"/>
    <mergeCell ref="U7:U8"/>
    <mergeCell ref="V7:V8"/>
    <mergeCell ref="W7:W8"/>
    <mergeCell ref="X7:X8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6"/>
  <sheetViews>
    <sheetView topLeftCell="A64" zoomScale="80" zoomScaleNormal="80" workbookViewId="0">
      <selection activeCell="M74" sqref="M74"/>
    </sheetView>
  </sheetViews>
  <sheetFormatPr defaultRowHeight="12.75" x14ac:dyDescent="0.2"/>
  <cols>
    <col min="1" max="1" width="14.7109375" style="82" customWidth="1"/>
    <col min="2" max="2" width="79.85546875" style="82" customWidth="1"/>
    <col min="3" max="3" width="14.7109375" style="82" customWidth="1"/>
    <col min="4" max="4" width="6.7109375" style="82" customWidth="1"/>
    <col min="5" max="5" width="9.5703125" style="82" customWidth="1"/>
    <col min="6" max="10" width="6.7109375" style="82" customWidth="1"/>
    <col min="11" max="11" width="8.42578125" style="82" customWidth="1"/>
    <col min="12" max="12" width="6.140625" style="82" customWidth="1"/>
    <col min="13" max="13" width="9.85546875" style="82" customWidth="1"/>
    <col min="14" max="14" width="4.7109375" style="82" customWidth="1"/>
    <col min="15" max="15" width="7.85546875" style="82" customWidth="1"/>
    <col min="16" max="16" width="6.5703125" style="82" customWidth="1"/>
    <col min="17" max="17" width="8.28515625" style="82" customWidth="1"/>
    <col min="18" max="18" width="4.7109375" style="82" customWidth="1"/>
    <col min="19" max="19" width="6.5703125" style="82" customWidth="1"/>
    <col min="20" max="21" width="6.28515625" style="82" customWidth="1"/>
    <col min="22" max="22" width="4.7109375" style="82" customWidth="1"/>
    <col min="23" max="23" width="6.5703125" style="82" customWidth="1"/>
    <col min="24" max="24" width="6.7109375" style="82" customWidth="1"/>
    <col min="25" max="25" width="6.140625" style="82" customWidth="1"/>
    <col min="26" max="26" width="4.7109375" style="82" customWidth="1"/>
    <col min="27" max="29" width="6.140625" style="82" customWidth="1"/>
    <col min="30" max="30" width="4.7109375" style="82" customWidth="1"/>
    <col min="31" max="32" width="6" style="82" customWidth="1"/>
    <col min="33" max="33" width="6.5703125" style="82" customWidth="1"/>
    <col min="34" max="34" width="4.7109375" style="82" customWidth="1"/>
    <col min="35" max="35" width="6.140625" style="82" customWidth="1"/>
    <col min="36" max="37" width="6.5703125" style="82" customWidth="1"/>
    <col min="38" max="38" width="4.7109375" style="82" customWidth="1"/>
    <col min="39" max="39" width="6.5703125" style="82" customWidth="1"/>
    <col min="40" max="40" width="6.7109375" style="82" customWidth="1"/>
    <col min="41" max="41" width="6.28515625" style="82" customWidth="1"/>
    <col min="42" max="42" width="4.7109375" style="82" customWidth="1"/>
    <col min="43" max="43" width="6.28515625" style="82" customWidth="1"/>
    <col min="44" max="44" width="4.7109375" style="82" customWidth="1"/>
    <col min="45" max="45" width="6.5703125" style="82" customWidth="1"/>
    <col min="46" max="50" width="4.7109375" style="82" customWidth="1"/>
    <col min="51" max="51" width="8.5703125" style="82" customWidth="1"/>
    <col min="52" max="52" width="5.7109375" style="82" customWidth="1"/>
    <col min="53" max="53" width="7.85546875" style="82" customWidth="1"/>
    <col min="54" max="16384" width="9.140625" style="82"/>
  </cols>
  <sheetData>
    <row r="1" spans="1:53" ht="22.5" x14ac:dyDescent="0.3">
      <c r="C1" s="86"/>
    </row>
    <row r="2" spans="1:53" ht="23.25" customHeight="1" x14ac:dyDescent="0.2">
      <c r="C2" s="733" t="s">
        <v>352</v>
      </c>
      <c r="D2" s="733"/>
      <c r="E2" s="733"/>
      <c r="F2" s="733"/>
      <c r="G2" s="733"/>
      <c r="H2" s="733"/>
      <c r="I2" s="733"/>
      <c r="J2" s="733"/>
      <c r="K2" s="733"/>
      <c r="L2" s="733"/>
      <c r="M2" s="733"/>
      <c r="N2" s="733"/>
      <c r="O2" s="733"/>
      <c r="P2" s="733"/>
      <c r="Q2" s="733"/>
      <c r="R2" s="733"/>
      <c r="S2" s="733"/>
      <c r="T2" s="733"/>
      <c r="U2" s="733"/>
      <c r="V2" s="733"/>
      <c r="W2" s="733"/>
      <c r="X2" s="733"/>
      <c r="Y2" s="733"/>
      <c r="Z2" s="733"/>
      <c r="AA2" s="733"/>
      <c r="AB2" s="733"/>
      <c r="AC2" s="733"/>
      <c r="AD2" s="733"/>
      <c r="AE2" s="733"/>
      <c r="AF2" s="733"/>
      <c r="AG2" s="733"/>
      <c r="AH2" s="733"/>
      <c r="AI2" s="733"/>
      <c r="AJ2" s="733"/>
      <c r="AK2" s="733"/>
      <c r="AL2" s="733"/>
      <c r="AM2" s="733"/>
      <c r="AN2" s="733"/>
      <c r="AO2" s="733"/>
      <c r="AP2" s="733"/>
      <c r="AQ2" s="733"/>
      <c r="AR2" s="733"/>
      <c r="AS2" s="733"/>
      <c r="AT2" s="733"/>
      <c r="AU2" s="733"/>
      <c r="AV2" s="733"/>
      <c r="AW2" s="733"/>
      <c r="AX2" s="733"/>
      <c r="AY2" s="733"/>
      <c r="AZ2" s="733"/>
      <c r="BA2" s="733"/>
    </row>
    <row r="3" spans="1:53" ht="24.75" customHeight="1" x14ac:dyDescent="0.3">
      <c r="B3" s="88"/>
      <c r="C3" s="733"/>
      <c r="D3" s="733"/>
      <c r="E3" s="733"/>
      <c r="F3" s="733"/>
      <c r="G3" s="733"/>
      <c r="H3" s="733"/>
      <c r="I3" s="733"/>
      <c r="J3" s="733"/>
      <c r="K3" s="733"/>
      <c r="L3" s="733"/>
      <c r="M3" s="733"/>
      <c r="N3" s="733"/>
      <c r="O3" s="733"/>
      <c r="P3" s="733"/>
      <c r="Q3" s="733"/>
      <c r="R3" s="733"/>
      <c r="S3" s="733"/>
      <c r="T3" s="733"/>
      <c r="U3" s="733"/>
      <c r="V3" s="733"/>
      <c r="W3" s="733"/>
      <c r="X3" s="733"/>
      <c r="Y3" s="733"/>
      <c r="Z3" s="733"/>
      <c r="AA3" s="733"/>
      <c r="AB3" s="733"/>
      <c r="AC3" s="733"/>
      <c r="AD3" s="733"/>
      <c r="AE3" s="733"/>
      <c r="AF3" s="733"/>
      <c r="AG3" s="733"/>
      <c r="AH3" s="733"/>
      <c r="AI3" s="733"/>
      <c r="AJ3" s="733"/>
      <c r="AK3" s="733"/>
      <c r="AL3" s="733"/>
      <c r="AM3" s="733"/>
      <c r="AN3" s="733"/>
      <c r="AO3" s="733"/>
      <c r="AP3" s="733"/>
      <c r="AQ3" s="733"/>
      <c r="AR3" s="733"/>
      <c r="AS3" s="733"/>
      <c r="AT3" s="733"/>
      <c r="AU3" s="733"/>
      <c r="AV3" s="733"/>
      <c r="AW3" s="733"/>
      <c r="AX3" s="733"/>
      <c r="AY3" s="733"/>
      <c r="AZ3" s="733"/>
      <c r="BA3" s="733"/>
    </row>
    <row r="4" spans="1:53" ht="24.75" customHeight="1" thickBot="1" x14ac:dyDescent="0.25">
      <c r="U4" s="27"/>
      <c r="V4" s="87"/>
    </row>
    <row r="5" spans="1:53" s="85" customFormat="1" ht="55.5" customHeight="1" thickBot="1" x14ac:dyDescent="0.3">
      <c r="A5" s="587" t="s">
        <v>93</v>
      </c>
      <c r="B5" s="594" t="s">
        <v>107</v>
      </c>
      <c r="C5" s="558" t="s">
        <v>46</v>
      </c>
      <c r="D5" s="574" t="s">
        <v>112</v>
      </c>
      <c r="E5" s="575"/>
      <c r="F5" s="580" t="s">
        <v>82</v>
      </c>
      <c r="G5" s="581"/>
      <c r="H5" s="581"/>
      <c r="I5" s="581"/>
      <c r="J5" s="582"/>
      <c r="K5" s="560" t="s">
        <v>87</v>
      </c>
      <c r="L5" s="561"/>
      <c r="M5" s="561"/>
      <c r="N5" s="561"/>
      <c r="O5" s="561"/>
      <c r="P5" s="561"/>
      <c r="Q5" s="561"/>
      <c r="R5" s="562"/>
      <c r="S5" s="560" t="s">
        <v>88</v>
      </c>
      <c r="T5" s="561"/>
      <c r="U5" s="561"/>
      <c r="V5" s="561"/>
      <c r="W5" s="561"/>
      <c r="X5" s="561"/>
      <c r="Y5" s="561"/>
      <c r="Z5" s="562"/>
      <c r="AA5" s="560" t="s">
        <v>89</v>
      </c>
      <c r="AB5" s="561"/>
      <c r="AC5" s="561"/>
      <c r="AD5" s="561"/>
      <c r="AE5" s="561"/>
      <c r="AF5" s="561"/>
      <c r="AG5" s="561"/>
      <c r="AH5" s="562"/>
      <c r="AI5" s="560" t="s">
        <v>90</v>
      </c>
      <c r="AJ5" s="561"/>
      <c r="AK5" s="561"/>
      <c r="AL5" s="561"/>
      <c r="AM5" s="561"/>
      <c r="AN5" s="561"/>
      <c r="AO5" s="561"/>
      <c r="AP5" s="562"/>
      <c r="AQ5" s="546" t="s">
        <v>215</v>
      </c>
      <c r="AR5" s="547"/>
      <c r="AS5" s="547"/>
      <c r="AT5" s="547"/>
      <c r="AU5" s="547"/>
      <c r="AV5" s="547"/>
      <c r="AW5" s="547"/>
      <c r="AX5" s="548"/>
      <c r="AY5" s="546" t="s">
        <v>99</v>
      </c>
      <c r="AZ5" s="547"/>
      <c r="BA5" s="590"/>
    </row>
    <row r="6" spans="1:53" s="85" customFormat="1" ht="52.5" customHeight="1" thickBot="1" x14ac:dyDescent="0.3">
      <c r="A6" s="588"/>
      <c r="B6" s="595"/>
      <c r="C6" s="559"/>
      <c r="D6" s="576"/>
      <c r="E6" s="577"/>
      <c r="F6" s="583" t="s">
        <v>92</v>
      </c>
      <c r="G6" s="585" t="s">
        <v>83</v>
      </c>
      <c r="H6" s="586"/>
      <c r="I6" s="586"/>
      <c r="J6" s="571" t="s">
        <v>85</v>
      </c>
      <c r="K6" s="549" t="s">
        <v>227</v>
      </c>
      <c r="L6" s="550"/>
      <c r="M6" s="550"/>
      <c r="N6" s="551"/>
      <c r="O6" s="549" t="s">
        <v>228</v>
      </c>
      <c r="P6" s="550"/>
      <c r="Q6" s="550"/>
      <c r="R6" s="551"/>
      <c r="S6" s="549" t="s">
        <v>229</v>
      </c>
      <c r="T6" s="550"/>
      <c r="U6" s="550"/>
      <c r="V6" s="551"/>
      <c r="W6" s="549" t="s">
        <v>230</v>
      </c>
      <c r="X6" s="550"/>
      <c r="Y6" s="550"/>
      <c r="Z6" s="551"/>
      <c r="AA6" s="549" t="s">
        <v>231</v>
      </c>
      <c r="AB6" s="550"/>
      <c r="AC6" s="550"/>
      <c r="AD6" s="551"/>
      <c r="AE6" s="549" t="s">
        <v>232</v>
      </c>
      <c r="AF6" s="550"/>
      <c r="AG6" s="550"/>
      <c r="AH6" s="551"/>
      <c r="AI6" s="549" t="s">
        <v>233</v>
      </c>
      <c r="AJ6" s="550"/>
      <c r="AK6" s="550"/>
      <c r="AL6" s="551"/>
      <c r="AM6" s="549" t="s">
        <v>234</v>
      </c>
      <c r="AN6" s="550"/>
      <c r="AO6" s="550"/>
      <c r="AP6" s="551"/>
      <c r="AQ6" s="549" t="s">
        <v>235</v>
      </c>
      <c r="AR6" s="550"/>
      <c r="AS6" s="550"/>
      <c r="AT6" s="551"/>
      <c r="AU6" s="549" t="s">
        <v>236</v>
      </c>
      <c r="AV6" s="550"/>
      <c r="AW6" s="550"/>
      <c r="AX6" s="551"/>
      <c r="AY6" s="591"/>
      <c r="AZ6" s="592"/>
      <c r="BA6" s="593"/>
    </row>
    <row r="7" spans="1:53" s="85" customFormat="1" ht="32.25" customHeight="1" thickBot="1" x14ac:dyDescent="0.3">
      <c r="A7" s="588"/>
      <c r="B7" s="595"/>
      <c r="C7" s="559"/>
      <c r="D7" s="578"/>
      <c r="E7" s="579"/>
      <c r="F7" s="583"/>
      <c r="G7" s="552" t="s">
        <v>84</v>
      </c>
      <c r="H7" s="554" t="s">
        <v>91</v>
      </c>
      <c r="I7" s="552" t="s">
        <v>86</v>
      </c>
      <c r="J7" s="572"/>
      <c r="K7" s="552" t="s">
        <v>96</v>
      </c>
      <c r="L7" s="554" t="s">
        <v>97</v>
      </c>
      <c r="M7" s="552" t="s">
        <v>98</v>
      </c>
      <c r="N7" s="556" t="s">
        <v>197</v>
      </c>
      <c r="O7" s="552" t="s">
        <v>96</v>
      </c>
      <c r="P7" s="554" t="s">
        <v>97</v>
      </c>
      <c r="Q7" s="552" t="s">
        <v>98</v>
      </c>
      <c r="R7" s="556" t="s">
        <v>197</v>
      </c>
      <c r="S7" s="552" t="s">
        <v>96</v>
      </c>
      <c r="T7" s="554" t="s">
        <v>97</v>
      </c>
      <c r="U7" s="552" t="s">
        <v>98</v>
      </c>
      <c r="V7" s="556" t="s">
        <v>197</v>
      </c>
      <c r="W7" s="552" t="s">
        <v>96</v>
      </c>
      <c r="X7" s="554" t="s">
        <v>97</v>
      </c>
      <c r="Y7" s="552" t="s">
        <v>98</v>
      </c>
      <c r="Z7" s="556" t="s">
        <v>197</v>
      </c>
      <c r="AA7" s="552" t="s">
        <v>96</v>
      </c>
      <c r="AB7" s="554" t="s">
        <v>97</v>
      </c>
      <c r="AC7" s="552" t="s">
        <v>98</v>
      </c>
      <c r="AD7" s="556" t="s">
        <v>197</v>
      </c>
      <c r="AE7" s="552" t="s">
        <v>96</v>
      </c>
      <c r="AF7" s="554" t="s">
        <v>97</v>
      </c>
      <c r="AG7" s="552" t="s">
        <v>98</v>
      </c>
      <c r="AH7" s="556" t="s">
        <v>197</v>
      </c>
      <c r="AI7" s="552" t="s">
        <v>96</v>
      </c>
      <c r="AJ7" s="554" t="s">
        <v>97</v>
      </c>
      <c r="AK7" s="552" t="s">
        <v>98</v>
      </c>
      <c r="AL7" s="556" t="s">
        <v>197</v>
      </c>
      <c r="AM7" s="552" t="s">
        <v>96</v>
      </c>
      <c r="AN7" s="554" t="s">
        <v>97</v>
      </c>
      <c r="AO7" s="552" t="s">
        <v>98</v>
      </c>
      <c r="AP7" s="556" t="s">
        <v>197</v>
      </c>
      <c r="AQ7" s="552" t="s">
        <v>96</v>
      </c>
      <c r="AR7" s="554" t="s">
        <v>97</v>
      </c>
      <c r="AS7" s="552" t="s">
        <v>98</v>
      </c>
      <c r="AT7" s="556" t="s">
        <v>197</v>
      </c>
      <c r="AU7" s="552" t="s">
        <v>96</v>
      </c>
      <c r="AV7" s="554" t="s">
        <v>97</v>
      </c>
      <c r="AW7" s="552" t="s">
        <v>98</v>
      </c>
      <c r="AX7" s="556" t="s">
        <v>197</v>
      </c>
      <c r="AY7" s="559" t="s">
        <v>100</v>
      </c>
      <c r="AZ7" s="558" t="s">
        <v>101</v>
      </c>
      <c r="BA7" s="559" t="s">
        <v>102</v>
      </c>
    </row>
    <row r="8" spans="1:53" s="85" customFormat="1" ht="136.5" customHeight="1" thickBot="1" x14ac:dyDescent="0.3">
      <c r="A8" s="589"/>
      <c r="B8" s="708"/>
      <c r="C8" s="559"/>
      <c r="D8" s="466" t="s">
        <v>203</v>
      </c>
      <c r="E8" s="466" t="s">
        <v>94</v>
      </c>
      <c r="F8" s="584"/>
      <c r="G8" s="553"/>
      <c r="H8" s="555"/>
      <c r="I8" s="553"/>
      <c r="J8" s="573"/>
      <c r="K8" s="553"/>
      <c r="L8" s="555"/>
      <c r="M8" s="553"/>
      <c r="N8" s="557"/>
      <c r="O8" s="553"/>
      <c r="P8" s="555"/>
      <c r="Q8" s="553"/>
      <c r="R8" s="557"/>
      <c r="S8" s="553"/>
      <c r="T8" s="555"/>
      <c r="U8" s="553"/>
      <c r="V8" s="557"/>
      <c r="W8" s="553"/>
      <c r="X8" s="555"/>
      <c r="Y8" s="553"/>
      <c r="Z8" s="557"/>
      <c r="AA8" s="553"/>
      <c r="AB8" s="555"/>
      <c r="AC8" s="553"/>
      <c r="AD8" s="557"/>
      <c r="AE8" s="553"/>
      <c r="AF8" s="555"/>
      <c r="AG8" s="553"/>
      <c r="AH8" s="557"/>
      <c r="AI8" s="553"/>
      <c r="AJ8" s="555"/>
      <c r="AK8" s="553"/>
      <c r="AL8" s="557"/>
      <c r="AM8" s="553"/>
      <c r="AN8" s="555"/>
      <c r="AO8" s="553"/>
      <c r="AP8" s="557"/>
      <c r="AQ8" s="553"/>
      <c r="AR8" s="555"/>
      <c r="AS8" s="553"/>
      <c r="AT8" s="557"/>
      <c r="AU8" s="553"/>
      <c r="AV8" s="555"/>
      <c r="AW8" s="553"/>
      <c r="AX8" s="557"/>
      <c r="AY8" s="559"/>
      <c r="AZ8" s="719"/>
      <c r="BA8" s="559"/>
    </row>
    <row r="9" spans="1:53" s="83" customFormat="1" ht="23.25" customHeight="1" thickBot="1" x14ac:dyDescent="0.35">
      <c r="A9" s="163" t="s">
        <v>114</v>
      </c>
      <c r="B9" s="716" t="s">
        <v>103</v>
      </c>
      <c r="C9" s="717"/>
      <c r="D9" s="717"/>
      <c r="E9" s="717"/>
      <c r="F9" s="717"/>
      <c r="G9" s="717"/>
      <c r="H9" s="717"/>
      <c r="I9" s="717"/>
      <c r="J9" s="717"/>
      <c r="K9" s="717"/>
      <c r="L9" s="717"/>
      <c r="M9" s="717"/>
      <c r="N9" s="717"/>
      <c r="O9" s="717"/>
      <c r="P9" s="717"/>
      <c r="Q9" s="717"/>
      <c r="R9" s="717"/>
      <c r="S9" s="717"/>
      <c r="T9" s="717"/>
      <c r="U9" s="717"/>
      <c r="V9" s="717"/>
      <c r="W9" s="717"/>
      <c r="X9" s="717"/>
      <c r="Y9" s="717"/>
      <c r="Z9" s="717"/>
      <c r="AA9" s="717"/>
      <c r="AB9" s="717"/>
      <c r="AC9" s="717"/>
      <c r="AD9" s="717"/>
      <c r="AE9" s="717"/>
      <c r="AF9" s="717"/>
      <c r="AG9" s="717"/>
      <c r="AH9" s="717"/>
      <c r="AI9" s="717"/>
      <c r="AJ9" s="717"/>
      <c r="AK9" s="717"/>
      <c r="AL9" s="717"/>
      <c r="AM9" s="717"/>
      <c r="AN9" s="717"/>
      <c r="AO9" s="717"/>
      <c r="AP9" s="717"/>
      <c r="AQ9" s="717"/>
      <c r="AR9" s="717"/>
      <c r="AS9" s="717"/>
      <c r="AT9" s="717"/>
      <c r="AU9" s="717"/>
      <c r="AV9" s="717"/>
      <c r="AW9" s="717"/>
      <c r="AX9" s="717"/>
      <c r="AY9" s="717"/>
      <c r="AZ9" s="717"/>
      <c r="BA9" s="718"/>
    </row>
    <row r="10" spans="1:53" s="119" customFormat="1" ht="45.75" customHeight="1" thickBot="1" x14ac:dyDescent="0.35">
      <c r="A10" s="596" t="s">
        <v>110</v>
      </c>
      <c r="B10" s="570"/>
      <c r="C10" s="166"/>
      <c r="D10" s="167">
        <f>D11</f>
        <v>2</v>
      </c>
      <c r="E10" s="164">
        <f>E11</f>
        <v>60</v>
      </c>
      <c r="F10" s="164"/>
      <c r="G10" s="479"/>
      <c r="H10" s="164"/>
      <c r="I10" s="479"/>
      <c r="J10" s="164"/>
      <c r="K10" s="695">
        <f>K11</f>
        <v>0.5</v>
      </c>
      <c r="L10" s="684"/>
      <c r="M10" s="685"/>
      <c r="N10" s="306">
        <f>N11</f>
        <v>2</v>
      </c>
      <c r="O10" s="695">
        <f>O11</f>
        <v>0</v>
      </c>
      <c r="P10" s="684"/>
      <c r="Q10" s="685"/>
      <c r="R10" s="306">
        <f>R11</f>
        <v>0</v>
      </c>
      <c r="S10" s="695">
        <f>S11</f>
        <v>0</v>
      </c>
      <c r="T10" s="684"/>
      <c r="U10" s="685"/>
      <c r="V10" s="306">
        <f>V11</f>
        <v>0</v>
      </c>
      <c r="W10" s="695">
        <f>W11</f>
        <v>0</v>
      </c>
      <c r="X10" s="684"/>
      <c r="Y10" s="685"/>
      <c r="Z10" s="306">
        <f>Z11</f>
        <v>0</v>
      </c>
      <c r="AA10" s="695">
        <f>AA11</f>
        <v>0</v>
      </c>
      <c r="AB10" s="684"/>
      <c r="AC10" s="685"/>
      <c r="AD10" s="306">
        <f>AD11</f>
        <v>0</v>
      </c>
      <c r="AE10" s="695">
        <f>AE11</f>
        <v>0</v>
      </c>
      <c r="AF10" s="684"/>
      <c r="AG10" s="685"/>
      <c r="AH10" s="306">
        <f>AH11</f>
        <v>0</v>
      </c>
      <c r="AI10" s="695">
        <f>AI11</f>
        <v>0</v>
      </c>
      <c r="AJ10" s="684"/>
      <c r="AK10" s="685"/>
      <c r="AL10" s="306">
        <f>AL11</f>
        <v>0</v>
      </c>
      <c r="AM10" s="695">
        <f>AM11</f>
        <v>0</v>
      </c>
      <c r="AN10" s="684"/>
      <c r="AO10" s="685"/>
      <c r="AP10" s="306">
        <f>AP11</f>
        <v>0</v>
      </c>
      <c r="AQ10" s="695">
        <f>AQ11</f>
        <v>0</v>
      </c>
      <c r="AR10" s="684"/>
      <c r="AS10" s="685"/>
      <c r="AT10" s="306">
        <f>AT11</f>
        <v>0</v>
      </c>
      <c r="AU10" s="695">
        <f>AU11</f>
        <v>0</v>
      </c>
      <c r="AV10" s="684"/>
      <c r="AW10" s="685"/>
      <c r="AX10" s="306">
        <f>AX11</f>
        <v>0</v>
      </c>
      <c r="AY10" s="164"/>
      <c r="AZ10" s="165"/>
      <c r="BA10" s="166"/>
    </row>
    <row r="11" spans="1:53" s="118" customFormat="1" ht="30" customHeight="1" thickBot="1" x14ac:dyDescent="0.35">
      <c r="A11" s="311"/>
      <c r="B11" s="400" t="s">
        <v>171</v>
      </c>
      <c r="C11" s="468"/>
      <c r="D11" s="478">
        <f>D12</f>
        <v>2</v>
      </c>
      <c r="E11" s="478">
        <f>D11*30</f>
        <v>60</v>
      </c>
      <c r="F11" s="478"/>
      <c r="G11" s="478"/>
      <c r="H11" s="478"/>
      <c r="I11" s="478"/>
      <c r="J11" s="478"/>
      <c r="K11" s="709">
        <f>SUM(K13:M20)</f>
        <v>0.5</v>
      </c>
      <c r="L11" s="710"/>
      <c r="M11" s="711"/>
      <c r="N11" s="402">
        <f>SUM(N12)</f>
        <v>2</v>
      </c>
      <c r="O11" s="709">
        <f>SUM(O13:Q20)</f>
        <v>0</v>
      </c>
      <c r="P11" s="710"/>
      <c r="Q11" s="711"/>
      <c r="R11" s="402">
        <f>SUM(R12)</f>
        <v>0</v>
      </c>
      <c r="S11" s="699">
        <f>SUM(S15:U20)</f>
        <v>0</v>
      </c>
      <c r="T11" s="700"/>
      <c r="U11" s="701"/>
      <c r="V11" s="467">
        <f>SUM(V15:V20)</f>
        <v>0</v>
      </c>
      <c r="W11" s="699">
        <f>SUM(W17:Y17)</f>
        <v>0</v>
      </c>
      <c r="X11" s="700"/>
      <c r="Y11" s="701"/>
      <c r="Z11" s="467">
        <f>SUM(Z17:Z17)</f>
        <v>0</v>
      </c>
      <c r="AA11" s="699">
        <f>SUM(AA17:AC17)</f>
        <v>0</v>
      </c>
      <c r="AB11" s="700"/>
      <c r="AC11" s="701"/>
      <c r="AD11" s="467">
        <f>SUM(AD17:AD17)</f>
        <v>0</v>
      </c>
      <c r="AE11" s="696">
        <f>SUM(AE17:AG17)</f>
        <v>0</v>
      </c>
      <c r="AF11" s="697"/>
      <c r="AG11" s="698"/>
      <c r="AH11" s="467">
        <f>SUM(AH17:AH17)</f>
        <v>0</v>
      </c>
      <c r="AI11" s="696">
        <f>SUM(AI17:AK17)</f>
        <v>0</v>
      </c>
      <c r="AJ11" s="697"/>
      <c r="AK11" s="698"/>
      <c r="AL11" s="467">
        <f>SUM(AL17:AL17)</f>
        <v>0</v>
      </c>
      <c r="AM11" s="699">
        <f>SUM(AM17:AO17)</f>
        <v>0</v>
      </c>
      <c r="AN11" s="700"/>
      <c r="AO11" s="701"/>
      <c r="AP11" s="395">
        <f>SUM(AP17:AP17)</f>
        <v>0</v>
      </c>
      <c r="AQ11" s="696">
        <f>SUM(AQ17:AS17)</f>
        <v>0</v>
      </c>
      <c r="AR11" s="697"/>
      <c r="AS11" s="698"/>
      <c r="AT11" s="467">
        <f>SUM(AT17:AT17)</f>
        <v>0</v>
      </c>
      <c r="AU11" s="699">
        <f>SUM(AU17:AW17)</f>
        <v>0</v>
      </c>
      <c r="AV11" s="700"/>
      <c r="AW11" s="701"/>
      <c r="AX11" s="395">
        <f>SUM(AX17:AX17)</f>
        <v>0</v>
      </c>
      <c r="AY11" s="467"/>
      <c r="AZ11" s="396"/>
      <c r="BA11" s="468"/>
    </row>
    <row r="12" spans="1:53" s="118" customFormat="1" ht="30" customHeight="1" x14ac:dyDescent="0.3">
      <c r="A12" s="456" t="s">
        <v>129</v>
      </c>
      <c r="B12" s="455" t="s">
        <v>237</v>
      </c>
      <c r="C12" s="385" t="s">
        <v>40</v>
      </c>
      <c r="D12" s="748">
        <v>2</v>
      </c>
      <c r="E12" s="386">
        <v>60</v>
      </c>
      <c r="F12" s="386">
        <f>G12+H12+I12</f>
        <v>4</v>
      </c>
      <c r="G12" s="387"/>
      <c r="H12" s="386"/>
      <c r="I12" s="387">
        <v>4</v>
      </c>
      <c r="J12" s="386">
        <f>E12-F12</f>
        <v>56</v>
      </c>
      <c r="K12" s="388"/>
      <c r="L12" s="389"/>
      <c r="M12" s="415">
        <v>0.25</v>
      </c>
      <c r="N12" s="751">
        <v>2</v>
      </c>
      <c r="O12" s="388"/>
      <c r="P12" s="389"/>
      <c r="Q12" s="415"/>
      <c r="R12" s="751"/>
      <c r="S12" s="411"/>
      <c r="T12" s="404"/>
      <c r="U12" s="413"/>
      <c r="V12" s="735"/>
      <c r="W12" s="411"/>
      <c r="X12" s="404"/>
      <c r="Y12" s="404"/>
      <c r="Z12" s="735"/>
      <c r="AA12" s="404"/>
      <c r="AB12" s="404"/>
      <c r="AC12" s="404"/>
      <c r="AD12" s="735"/>
      <c r="AE12" s="403"/>
      <c r="AF12" s="403"/>
      <c r="AG12" s="403"/>
      <c r="AH12" s="735"/>
      <c r="AI12" s="403"/>
      <c r="AJ12" s="403"/>
      <c r="AK12" s="403"/>
      <c r="AL12" s="735"/>
      <c r="AM12" s="404"/>
      <c r="AN12" s="404"/>
      <c r="AO12" s="404"/>
      <c r="AP12" s="735"/>
      <c r="AQ12" s="403"/>
      <c r="AR12" s="403"/>
      <c r="AS12" s="403"/>
      <c r="AT12" s="735"/>
      <c r="AU12" s="404"/>
      <c r="AV12" s="404"/>
      <c r="AW12" s="404"/>
      <c r="AX12" s="735"/>
      <c r="AY12" s="735">
        <v>2</v>
      </c>
      <c r="AZ12" s="758"/>
      <c r="BA12" s="704"/>
    </row>
    <row r="13" spans="1:53" s="118" customFormat="1" ht="61.5" customHeight="1" x14ac:dyDescent="0.3">
      <c r="A13" s="457" t="s">
        <v>142</v>
      </c>
      <c r="B13" s="354" t="s">
        <v>238</v>
      </c>
      <c r="C13" s="390" t="s">
        <v>239</v>
      </c>
      <c r="D13" s="749"/>
      <c r="E13" s="754">
        <f>D12*30</f>
        <v>60</v>
      </c>
      <c r="F13" s="754">
        <f>G13+H13+I13</f>
        <v>8</v>
      </c>
      <c r="G13" s="754">
        <v>4</v>
      </c>
      <c r="H13" s="754"/>
      <c r="I13" s="754">
        <v>4</v>
      </c>
      <c r="J13" s="754">
        <f>E13-F13</f>
        <v>52</v>
      </c>
      <c r="K13" s="739">
        <v>0.25</v>
      </c>
      <c r="L13" s="742"/>
      <c r="M13" s="745">
        <v>0.25</v>
      </c>
      <c r="N13" s="752"/>
      <c r="O13" s="739"/>
      <c r="P13" s="742"/>
      <c r="Q13" s="745"/>
      <c r="R13" s="752"/>
      <c r="S13" s="412"/>
      <c r="T13" s="399"/>
      <c r="U13" s="414"/>
      <c r="V13" s="736"/>
      <c r="W13" s="412"/>
      <c r="X13" s="399"/>
      <c r="Y13" s="399"/>
      <c r="Z13" s="736"/>
      <c r="AA13" s="399"/>
      <c r="AB13" s="399"/>
      <c r="AC13" s="399"/>
      <c r="AD13" s="736"/>
      <c r="AE13" s="398"/>
      <c r="AF13" s="398"/>
      <c r="AG13" s="398"/>
      <c r="AH13" s="736"/>
      <c r="AI13" s="398"/>
      <c r="AJ13" s="398"/>
      <c r="AK13" s="398"/>
      <c r="AL13" s="736"/>
      <c r="AM13" s="399"/>
      <c r="AN13" s="399"/>
      <c r="AO13" s="399"/>
      <c r="AP13" s="736"/>
      <c r="AQ13" s="398"/>
      <c r="AR13" s="398"/>
      <c r="AS13" s="398"/>
      <c r="AT13" s="736"/>
      <c r="AU13" s="399"/>
      <c r="AV13" s="399"/>
      <c r="AW13" s="399"/>
      <c r="AX13" s="736"/>
      <c r="AY13" s="736"/>
      <c r="AZ13" s="759"/>
      <c r="BA13" s="761"/>
    </row>
    <row r="14" spans="1:53" s="118" customFormat="1" ht="66" customHeight="1" x14ac:dyDescent="0.3">
      <c r="A14" s="457" t="s">
        <v>188</v>
      </c>
      <c r="B14" s="391" t="s">
        <v>240</v>
      </c>
      <c r="C14" s="390" t="s">
        <v>241</v>
      </c>
      <c r="D14" s="749"/>
      <c r="E14" s="749"/>
      <c r="F14" s="749"/>
      <c r="G14" s="749"/>
      <c r="H14" s="749"/>
      <c r="I14" s="749"/>
      <c r="J14" s="749"/>
      <c r="K14" s="740"/>
      <c r="L14" s="743"/>
      <c r="M14" s="746"/>
      <c r="N14" s="752"/>
      <c r="O14" s="740"/>
      <c r="P14" s="743"/>
      <c r="Q14" s="746"/>
      <c r="R14" s="752"/>
      <c r="S14" s="412"/>
      <c r="T14" s="399"/>
      <c r="U14" s="414"/>
      <c r="V14" s="736"/>
      <c r="W14" s="412"/>
      <c r="X14" s="399"/>
      <c r="Y14" s="399"/>
      <c r="Z14" s="736"/>
      <c r="AA14" s="399"/>
      <c r="AB14" s="399"/>
      <c r="AC14" s="399"/>
      <c r="AD14" s="736"/>
      <c r="AE14" s="398"/>
      <c r="AF14" s="398"/>
      <c r="AG14" s="398"/>
      <c r="AH14" s="736"/>
      <c r="AI14" s="398"/>
      <c r="AJ14" s="398"/>
      <c r="AK14" s="398"/>
      <c r="AL14" s="736"/>
      <c r="AM14" s="399"/>
      <c r="AN14" s="399"/>
      <c r="AO14" s="399"/>
      <c r="AP14" s="736"/>
      <c r="AQ14" s="398"/>
      <c r="AR14" s="398"/>
      <c r="AS14" s="398"/>
      <c r="AT14" s="736"/>
      <c r="AU14" s="399"/>
      <c r="AV14" s="399"/>
      <c r="AW14" s="399"/>
      <c r="AX14" s="736"/>
      <c r="AY14" s="736"/>
      <c r="AZ14" s="759"/>
      <c r="BA14" s="761"/>
    </row>
    <row r="15" spans="1:53" s="119" customFormat="1" ht="52.5" customHeight="1" x14ac:dyDescent="0.3">
      <c r="A15" s="457" t="s">
        <v>189</v>
      </c>
      <c r="B15" s="354" t="s">
        <v>243</v>
      </c>
      <c r="C15" s="390" t="s">
        <v>241</v>
      </c>
      <c r="D15" s="749"/>
      <c r="E15" s="749"/>
      <c r="F15" s="749"/>
      <c r="G15" s="749"/>
      <c r="H15" s="749"/>
      <c r="I15" s="749"/>
      <c r="J15" s="749"/>
      <c r="K15" s="740"/>
      <c r="L15" s="743"/>
      <c r="M15" s="746"/>
      <c r="N15" s="752"/>
      <c r="O15" s="740"/>
      <c r="P15" s="743"/>
      <c r="Q15" s="746"/>
      <c r="R15" s="752"/>
      <c r="S15" s="380"/>
      <c r="T15" s="381"/>
      <c r="U15" s="382"/>
      <c r="V15" s="736"/>
      <c r="W15" s="377"/>
      <c r="X15" s="378"/>
      <c r="Y15" s="379"/>
      <c r="Z15" s="736"/>
      <c r="AA15" s="377"/>
      <c r="AB15" s="378"/>
      <c r="AC15" s="383"/>
      <c r="AD15" s="736"/>
      <c r="AE15" s="384"/>
      <c r="AF15" s="378"/>
      <c r="AG15" s="383"/>
      <c r="AH15" s="736"/>
      <c r="AI15" s="384"/>
      <c r="AJ15" s="378"/>
      <c r="AK15" s="383"/>
      <c r="AL15" s="736"/>
      <c r="AM15" s="377"/>
      <c r="AN15" s="378"/>
      <c r="AO15" s="383"/>
      <c r="AP15" s="736"/>
      <c r="AQ15" s="384"/>
      <c r="AR15" s="378"/>
      <c r="AS15" s="383"/>
      <c r="AT15" s="736"/>
      <c r="AU15" s="377"/>
      <c r="AV15" s="378"/>
      <c r="AW15" s="383"/>
      <c r="AX15" s="736"/>
      <c r="AY15" s="736"/>
      <c r="AZ15" s="759"/>
      <c r="BA15" s="761"/>
    </row>
    <row r="16" spans="1:53" s="119" customFormat="1" ht="52.5" customHeight="1" x14ac:dyDescent="0.3">
      <c r="A16" s="457" t="s">
        <v>190</v>
      </c>
      <c r="B16" s="392" t="s">
        <v>242</v>
      </c>
      <c r="C16" s="632" t="s">
        <v>170</v>
      </c>
      <c r="D16" s="749"/>
      <c r="E16" s="749"/>
      <c r="F16" s="749"/>
      <c r="G16" s="749"/>
      <c r="H16" s="749"/>
      <c r="I16" s="749"/>
      <c r="J16" s="749"/>
      <c r="K16" s="740"/>
      <c r="L16" s="743"/>
      <c r="M16" s="746"/>
      <c r="N16" s="752"/>
      <c r="O16" s="740"/>
      <c r="P16" s="743"/>
      <c r="Q16" s="746"/>
      <c r="R16" s="752"/>
      <c r="S16" s="380"/>
      <c r="T16" s="381"/>
      <c r="U16" s="382"/>
      <c r="V16" s="736"/>
      <c r="W16" s="377"/>
      <c r="X16" s="378"/>
      <c r="Y16" s="379"/>
      <c r="Z16" s="736"/>
      <c r="AA16" s="377"/>
      <c r="AB16" s="378"/>
      <c r="AC16" s="383"/>
      <c r="AD16" s="736"/>
      <c r="AE16" s="384"/>
      <c r="AF16" s="378"/>
      <c r="AG16" s="383"/>
      <c r="AH16" s="736"/>
      <c r="AI16" s="384"/>
      <c r="AJ16" s="378"/>
      <c r="AK16" s="383"/>
      <c r="AL16" s="736"/>
      <c r="AM16" s="377"/>
      <c r="AN16" s="378"/>
      <c r="AO16" s="383"/>
      <c r="AP16" s="736"/>
      <c r="AQ16" s="384"/>
      <c r="AR16" s="378"/>
      <c r="AS16" s="383"/>
      <c r="AT16" s="736"/>
      <c r="AU16" s="377"/>
      <c r="AV16" s="378"/>
      <c r="AW16" s="383"/>
      <c r="AX16" s="736"/>
      <c r="AY16" s="736"/>
      <c r="AZ16" s="759"/>
      <c r="BA16" s="761"/>
    </row>
    <row r="17" spans="1:53" s="118" customFormat="1" ht="35.25" customHeight="1" x14ac:dyDescent="0.3">
      <c r="A17" s="457" t="s">
        <v>191</v>
      </c>
      <c r="B17" s="354" t="s">
        <v>244</v>
      </c>
      <c r="C17" s="633"/>
      <c r="D17" s="749"/>
      <c r="E17" s="749"/>
      <c r="F17" s="749"/>
      <c r="G17" s="749"/>
      <c r="H17" s="749"/>
      <c r="I17" s="749"/>
      <c r="J17" s="749"/>
      <c r="K17" s="740"/>
      <c r="L17" s="743"/>
      <c r="M17" s="746"/>
      <c r="N17" s="752"/>
      <c r="O17" s="740"/>
      <c r="P17" s="743"/>
      <c r="Q17" s="746"/>
      <c r="R17" s="752"/>
      <c r="S17" s="686"/>
      <c r="T17" s="689"/>
      <c r="U17" s="692"/>
      <c r="V17" s="736"/>
      <c r="W17" s="232"/>
      <c r="X17" s="180"/>
      <c r="Y17" s="181"/>
      <c r="Z17" s="736"/>
      <c r="AA17" s="182"/>
      <c r="AB17" s="180"/>
      <c r="AC17" s="181"/>
      <c r="AD17" s="736"/>
      <c r="AE17" s="179"/>
      <c r="AF17" s="180"/>
      <c r="AG17" s="183"/>
      <c r="AH17" s="736"/>
      <c r="AI17" s="179"/>
      <c r="AJ17" s="180"/>
      <c r="AK17" s="181"/>
      <c r="AL17" s="736"/>
      <c r="AM17" s="182"/>
      <c r="AN17" s="184"/>
      <c r="AO17" s="181"/>
      <c r="AP17" s="736"/>
      <c r="AQ17" s="179"/>
      <c r="AR17" s="180"/>
      <c r="AS17" s="181"/>
      <c r="AT17" s="736"/>
      <c r="AU17" s="182"/>
      <c r="AV17" s="184"/>
      <c r="AW17" s="181"/>
      <c r="AX17" s="736"/>
      <c r="AY17" s="736"/>
      <c r="AZ17" s="759"/>
      <c r="BA17" s="761"/>
    </row>
    <row r="18" spans="1:53" s="118" customFormat="1" ht="42.75" customHeight="1" x14ac:dyDescent="0.3">
      <c r="A18" s="457" t="s">
        <v>192</v>
      </c>
      <c r="B18" s="354" t="s">
        <v>245</v>
      </c>
      <c r="C18" s="633"/>
      <c r="D18" s="749"/>
      <c r="E18" s="749"/>
      <c r="F18" s="749"/>
      <c r="G18" s="749"/>
      <c r="H18" s="749"/>
      <c r="I18" s="749"/>
      <c r="J18" s="749"/>
      <c r="K18" s="740"/>
      <c r="L18" s="743"/>
      <c r="M18" s="746"/>
      <c r="N18" s="752"/>
      <c r="O18" s="740"/>
      <c r="P18" s="743"/>
      <c r="Q18" s="746"/>
      <c r="R18" s="752"/>
      <c r="S18" s="687"/>
      <c r="T18" s="690"/>
      <c r="U18" s="693"/>
      <c r="V18" s="736"/>
      <c r="W18" s="232"/>
      <c r="X18" s="180"/>
      <c r="Y18" s="233"/>
      <c r="Z18" s="736"/>
      <c r="AA18" s="232"/>
      <c r="AB18" s="180"/>
      <c r="AC18" s="233"/>
      <c r="AD18" s="736"/>
      <c r="AE18" s="179"/>
      <c r="AF18" s="180"/>
      <c r="AG18" s="234"/>
      <c r="AH18" s="736"/>
      <c r="AI18" s="179"/>
      <c r="AJ18" s="180"/>
      <c r="AK18" s="233"/>
      <c r="AL18" s="736"/>
      <c r="AM18" s="232"/>
      <c r="AN18" s="184"/>
      <c r="AO18" s="233"/>
      <c r="AP18" s="736"/>
      <c r="AQ18" s="179"/>
      <c r="AR18" s="180"/>
      <c r="AS18" s="233"/>
      <c r="AT18" s="736"/>
      <c r="AU18" s="232"/>
      <c r="AV18" s="184"/>
      <c r="AW18" s="233"/>
      <c r="AX18" s="736"/>
      <c r="AY18" s="736"/>
      <c r="AZ18" s="759"/>
      <c r="BA18" s="761"/>
    </row>
    <row r="19" spans="1:53" s="118" customFormat="1" ht="23.25" customHeight="1" x14ac:dyDescent="0.3">
      <c r="A19" s="457" t="s">
        <v>246</v>
      </c>
      <c r="B19" s="354" t="s">
        <v>247</v>
      </c>
      <c r="C19" s="633"/>
      <c r="D19" s="749"/>
      <c r="E19" s="749"/>
      <c r="F19" s="749"/>
      <c r="G19" s="749"/>
      <c r="H19" s="749"/>
      <c r="I19" s="749"/>
      <c r="J19" s="749"/>
      <c r="K19" s="740"/>
      <c r="L19" s="743"/>
      <c r="M19" s="746"/>
      <c r="N19" s="752"/>
      <c r="O19" s="740"/>
      <c r="P19" s="743"/>
      <c r="Q19" s="746"/>
      <c r="R19" s="752"/>
      <c r="S19" s="687"/>
      <c r="T19" s="690"/>
      <c r="U19" s="693"/>
      <c r="V19" s="736"/>
      <c r="W19" s="170"/>
      <c r="X19" s="174"/>
      <c r="Y19" s="173"/>
      <c r="Z19" s="736"/>
      <c r="AA19" s="170"/>
      <c r="AB19" s="174"/>
      <c r="AC19" s="173"/>
      <c r="AD19" s="736"/>
      <c r="AE19" s="175"/>
      <c r="AF19" s="174"/>
      <c r="AG19" s="172"/>
      <c r="AH19" s="736"/>
      <c r="AI19" s="175"/>
      <c r="AJ19" s="174"/>
      <c r="AK19" s="173"/>
      <c r="AL19" s="736"/>
      <c r="AM19" s="170"/>
      <c r="AN19" s="171"/>
      <c r="AO19" s="173"/>
      <c r="AP19" s="736"/>
      <c r="AQ19" s="175"/>
      <c r="AR19" s="174"/>
      <c r="AS19" s="173"/>
      <c r="AT19" s="736"/>
      <c r="AU19" s="170"/>
      <c r="AV19" s="171"/>
      <c r="AW19" s="173"/>
      <c r="AX19" s="736"/>
      <c r="AY19" s="736"/>
      <c r="AZ19" s="759"/>
      <c r="BA19" s="761"/>
    </row>
    <row r="20" spans="1:53" s="118" customFormat="1" ht="48" customHeight="1" thickBot="1" x14ac:dyDescent="0.35">
      <c r="A20" s="458" t="s">
        <v>248</v>
      </c>
      <c r="B20" s="393" t="s">
        <v>249</v>
      </c>
      <c r="C20" s="634"/>
      <c r="D20" s="750"/>
      <c r="E20" s="750"/>
      <c r="F20" s="750"/>
      <c r="G20" s="750"/>
      <c r="H20" s="750"/>
      <c r="I20" s="750"/>
      <c r="J20" s="750"/>
      <c r="K20" s="741"/>
      <c r="L20" s="744"/>
      <c r="M20" s="747"/>
      <c r="N20" s="753"/>
      <c r="O20" s="741"/>
      <c r="P20" s="744"/>
      <c r="Q20" s="747"/>
      <c r="R20" s="753"/>
      <c r="S20" s="688"/>
      <c r="T20" s="691"/>
      <c r="U20" s="694"/>
      <c r="V20" s="737"/>
      <c r="W20" s="405"/>
      <c r="X20" s="406"/>
      <c r="Y20" s="407"/>
      <c r="Z20" s="737"/>
      <c r="AA20" s="405"/>
      <c r="AB20" s="406"/>
      <c r="AC20" s="407"/>
      <c r="AD20" s="737"/>
      <c r="AE20" s="408"/>
      <c r="AF20" s="406"/>
      <c r="AG20" s="409"/>
      <c r="AH20" s="737"/>
      <c r="AI20" s="408"/>
      <c r="AJ20" s="406"/>
      <c r="AK20" s="407"/>
      <c r="AL20" s="737"/>
      <c r="AM20" s="405"/>
      <c r="AN20" s="410"/>
      <c r="AO20" s="407"/>
      <c r="AP20" s="737"/>
      <c r="AQ20" s="408"/>
      <c r="AR20" s="406"/>
      <c r="AS20" s="407"/>
      <c r="AT20" s="737"/>
      <c r="AU20" s="405"/>
      <c r="AV20" s="410"/>
      <c r="AW20" s="407"/>
      <c r="AX20" s="737"/>
      <c r="AY20" s="737"/>
      <c r="AZ20" s="760"/>
      <c r="BA20" s="631"/>
    </row>
    <row r="21" spans="1:53" s="186" customFormat="1" ht="21.75" customHeight="1" thickBot="1" x14ac:dyDescent="0.35">
      <c r="A21" s="235" t="s">
        <v>119</v>
      </c>
      <c r="B21" s="566" t="s">
        <v>105</v>
      </c>
      <c r="C21" s="567"/>
      <c r="D21" s="706"/>
      <c r="E21" s="706"/>
      <c r="F21" s="706"/>
      <c r="G21" s="706"/>
      <c r="H21" s="706"/>
      <c r="I21" s="706"/>
      <c r="J21" s="706"/>
      <c r="K21" s="707"/>
      <c r="L21" s="707"/>
      <c r="M21" s="707"/>
      <c r="N21" s="567"/>
      <c r="O21" s="567"/>
      <c r="P21" s="567"/>
      <c r="Q21" s="567"/>
      <c r="R21" s="567"/>
      <c r="S21" s="567"/>
      <c r="T21" s="567"/>
      <c r="U21" s="567"/>
      <c r="V21" s="567"/>
      <c r="W21" s="567"/>
      <c r="X21" s="567"/>
      <c r="Y21" s="567"/>
      <c r="Z21" s="567"/>
      <c r="AA21" s="567"/>
      <c r="AB21" s="567"/>
      <c r="AC21" s="567"/>
      <c r="AD21" s="567"/>
      <c r="AE21" s="567"/>
      <c r="AF21" s="567"/>
      <c r="AG21" s="567"/>
      <c r="AH21" s="567"/>
      <c r="AI21" s="567"/>
      <c r="AJ21" s="567"/>
      <c r="AK21" s="567"/>
      <c r="AL21" s="567"/>
      <c r="AM21" s="567"/>
      <c r="AN21" s="567"/>
      <c r="AO21" s="567"/>
      <c r="AP21" s="567"/>
      <c r="AQ21" s="567"/>
      <c r="AR21" s="567"/>
      <c r="AS21" s="567"/>
      <c r="AT21" s="567"/>
      <c r="AU21" s="567"/>
      <c r="AV21" s="567"/>
      <c r="AW21" s="567"/>
      <c r="AX21" s="567"/>
      <c r="AY21" s="567"/>
      <c r="AZ21" s="567"/>
      <c r="BA21" s="568"/>
    </row>
    <row r="22" spans="1:53" s="160" customFormat="1" ht="47.25" customHeight="1" thickBot="1" x14ac:dyDescent="0.35">
      <c r="A22" s="596" t="s">
        <v>110</v>
      </c>
      <c r="B22" s="570"/>
      <c r="C22" s="166"/>
      <c r="D22" s="167">
        <f>D23+D29</f>
        <v>25</v>
      </c>
      <c r="E22" s="164">
        <f>E23+E24</f>
        <v>600</v>
      </c>
      <c r="F22" s="164"/>
      <c r="G22" s="479"/>
      <c r="H22" s="164"/>
      <c r="I22" s="479"/>
      <c r="J22" s="164"/>
      <c r="K22" s="683">
        <f>K23+K29</f>
        <v>1</v>
      </c>
      <c r="L22" s="684"/>
      <c r="M22" s="685"/>
      <c r="N22" s="306">
        <f>N23+N29</f>
        <v>5</v>
      </c>
      <c r="O22" s="683">
        <f>O23+O29</f>
        <v>3.25</v>
      </c>
      <c r="P22" s="684"/>
      <c r="Q22" s="685"/>
      <c r="R22" s="306">
        <f>R23+R29</f>
        <v>15</v>
      </c>
      <c r="S22" s="683">
        <f>S23+S29</f>
        <v>1</v>
      </c>
      <c r="T22" s="684"/>
      <c r="U22" s="685"/>
      <c r="V22" s="306">
        <f>V23+V29</f>
        <v>5</v>
      </c>
      <c r="W22" s="683">
        <f>W23+W29</f>
        <v>0</v>
      </c>
      <c r="X22" s="684"/>
      <c r="Y22" s="685"/>
      <c r="Z22" s="306">
        <f>Z23+Z29</f>
        <v>0</v>
      </c>
      <c r="AA22" s="683">
        <f>AA23+AA29</f>
        <v>0</v>
      </c>
      <c r="AB22" s="684"/>
      <c r="AC22" s="685"/>
      <c r="AD22" s="306">
        <f>AD23+AD29</f>
        <v>0</v>
      </c>
      <c r="AE22" s="683">
        <f>AE23+AE29</f>
        <v>0</v>
      </c>
      <c r="AF22" s="684"/>
      <c r="AG22" s="685"/>
      <c r="AH22" s="306">
        <f>AH23+AH29</f>
        <v>0</v>
      </c>
      <c r="AI22" s="683">
        <f>AI23+AI29</f>
        <v>0</v>
      </c>
      <c r="AJ22" s="684"/>
      <c r="AK22" s="685"/>
      <c r="AL22" s="306">
        <f>AL23+AL29</f>
        <v>0</v>
      </c>
      <c r="AM22" s="683">
        <f>AM23+AM29</f>
        <v>0</v>
      </c>
      <c r="AN22" s="684"/>
      <c r="AO22" s="685"/>
      <c r="AP22" s="306">
        <f>AP23+AP29</f>
        <v>0</v>
      </c>
      <c r="AQ22" s="683">
        <f>AQ23+AQ29</f>
        <v>0</v>
      </c>
      <c r="AR22" s="684"/>
      <c r="AS22" s="685"/>
      <c r="AT22" s="306">
        <f>AT23+AT29</f>
        <v>0</v>
      </c>
      <c r="AU22" s="683">
        <f>AU23+AU29</f>
        <v>0</v>
      </c>
      <c r="AV22" s="684"/>
      <c r="AW22" s="685"/>
      <c r="AX22" s="306">
        <f>AX23+AX29</f>
        <v>0</v>
      </c>
      <c r="AY22" s="164"/>
      <c r="AZ22" s="165"/>
      <c r="BA22" s="166"/>
    </row>
    <row r="23" spans="1:53" s="161" customFormat="1" ht="40.5" customHeight="1" thickBot="1" x14ac:dyDescent="0.35">
      <c r="A23" s="308"/>
      <c r="B23" s="309" t="s">
        <v>42</v>
      </c>
      <c r="C23" s="166"/>
      <c r="D23" s="482">
        <f>SUM(D25:D28)</f>
        <v>20</v>
      </c>
      <c r="E23" s="482">
        <f>SUM(E25:E28)</f>
        <v>600</v>
      </c>
      <c r="F23" s="482"/>
      <c r="G23" s="482"/>
      <c r="H23" s="482"/>
      <c r="I23" s="482"/>
      <c r="J23" s="482"/>
      <c r="K23" s="713">
        <f>SUM(K25:M28)</f>
        <v>1</v>
      </c>
      <c r="L23" s="714"/>
      <c r="M23" s="715"/>
      <c r="N23" s="482">
        <f>SUM(N25:N28)</f>
        <v>5</v>
      </c>
      <c r="O23" s="713">
        <f>SUM(O25:Q28)</f>
        <v>3.25</v>
      </c>
      <c r="P23" s="714"/>
      <c r="Q23" s="715"/>
      <c r="R23" s="482">
        <f>SUM(R25:R28)</f>
        <v>15</v>
      </c>
      <c r="S23" s="713">
        <f>SUM(S25:U28)</f>
        <v>0</v>
      </c>
      <c r="T23" s="714"/>
      <c r="U23" s="715"/>
      <c r="V23" s="482">
        <f>SUM(V25:V28)</f>
        <v>0</v>
      </c>
      <c r="W23" s="713">
        <f>SUM(W25:Y28)</f>
        <v>0</v>
      </c>
      <c r="X23" s="714"/>
      <c r="Y23" s="715"/>
      <c r="Z23" s="482">
        <f>SUM(Z25:Z28)</f>
        <v>0</v>
      </c>
      <c r="AA23" s="713">
        <f>SUM(AA25:AC28)</f>
        <v>0</v>
      </c>
      <c r="AB23" s="714"/>
      <c r="AC23" s="715"/>
      <c r="AD23" s="482">
        <f>SUM(AD25:AD28)</f>
        <v>0</v>
      </c>
      <c r="AE23" s="713">
        <f>SUM(AE25:AG28)</f>
        <v>0</v>
      </c>
      <c r="AF23" s="714"/>
      <c r="AG23" s="715"/>
      <c r="AH23" s="482">
        <f>SUM(AH25:AH28)</f>
        <v>0</v>
      </c>
      <c r="AI23" s="713">
        <f>SUM(AI25:AK28)</f>
        <v>0</v>
      </c>
      <c r="AJ23" s="714"/>
      <c r="AK23" s="715"/>
      <c r="AL23" s="482">
        <f>SUM(AL25:AL28)</f>
        <v>0</v>
      </c>
      <c r="AM23" s="713">
        <f>SUM(AM25:AO28)</f>
        <v>0</v>
      </c>
      <c r="AN23" s="714"/>
      <c r="AO23" s="715"/>
      <c r="AP23" s="482">
        <f>SUM(AP25:AP28)</f>
        <v>0</v>
      </c>
      <c r="AQ23" s="713">
        <f>SUM(AQ25:AS28)</f>
        <v>0</v>
      </c>
      <c r="AR23" s="714"/>
      <c r="AS23" s="715"/>
      <c r="AT23" s="482">
        <f>SUM(AT25:AT28)</f>
        <v>0</v>
      </c>
      <c r="AU23" s="713">
        <f>SUM(AU25:AW28)</f>
        <v>0</v>
      </c>
      <c r="AV23" s="714"/>
      <c r="AW23" s="715"/>
      <c r="AX23" s="482">
        <f>SUM(AX25:AX28)</f>
        <v>0</v>
      </c>
      <c r="AY23" s="167"/>
      <c r="AZ23" s="115"/>
      <c r="BA23" s="166"/>
    </row>
    <row r="24" spans="1:53" s="161" customFormat="1" ht="1.5" customHeight="1" thickBot="1" x14ac:dyDescent="0.35">
      <c r="A24" s="189"/>
      <c r="B24" s="313"/>
      <c r="C24" s="149"/>
      <c r="D24" s="146"/>
      <c r="E24" s="143"/>
      <c r="F24" s="195"/>
      <c r="G24" s="129"/>
      <c r="H24" s="129"/>
      <c r="I24" s="129"/>
      <c r="J24" s="196"/>
      <c r="K24" s="197"/>
      <c r="L24" s="198"/>
      <c r="M24" s="196"/>
      <c r="N24" s="285"/>
      <c r="O24" s="199"/>
      <c r="P24" s="198"/>
      <c r="Q24" s="200"/>
      <c r="R24" s="300"/>
      <c r="S24" s="199"/>
      <c r="T24" s="198"/>
      <c r="U24" s="200"/>
      <c r="V24" s="300"/>
      <c r="W24" s="195"/>
      <c r="X24" s="198"/>
      <c r="Y24" s="200"/>
      <c r="Z24" s="147"/>
      <c r="AA24" s="195"/>
      <c r="AB24" s="198"/>
      <c r="AC24" s="200"/>
      <c r="AD24" s="147"/>
      <c r="AE24" s="197"/>
      <c r="AF24" s="198"/>
      <c r="AG24" s="201"/>
      <c r="AH24" s="147"/>
      <c r="AI24" s="197"/>
      <c r="AJ24" s="198"/>
      <c r="AK24" s="200"/>
      <c r="AL24" s="147"/>
      <c r="AM24" s="195"/>
      <c r="AN24" s="129"/>
      <c r="AO24" s="200"/>
      <c r="AP24" s="143"/>
      <c r="AQ24" s="197"/>
      <c r="AR24" s="198"/>
      <c r="AS24" s="200"/>
      <c r="AT24" s="147"/>
      <c r="AU24" s="195"/>
      <c r="AV24" s="129"/>
      <c r="AW24" s="200"/>
      <c r="AX24" s="143"/>
      <c r="AY24" s="202"/>
      <c r="AZ24" s="203"/>
      <c r="BA24" s="204"/>
    </row>
    <row r="25" spans="1:53" s="160" customFormat="1" ht="37.5" customHeight="1" x14ac:dyDescent="0.3">
      <c r="A25" s="416" t="s">
        <v>175</v>
      </c>
      <c r="B25" s="417" t="s">
        <v>252</v>
      </c>
      <c r="C25" s="418" t="s">
        <v>173</v>
      </c>
      <c r="D25" s="367">
        <v>5</v>
      </c>
      <c r="E25" s="419">
        <f t="shared" ref="E25:E28" si="0">D25*30</f>
        <v>150</v>
      </c>
      <c r="F25" s="187">
        <f>G25+H25+I25</f>
        <v>16</v>
      </c>
      <c r="G25" s="473">
        <v>8</v>
      </c>
      <c r="H25" s="473"/>
      <c r="I25" s="473">
        <v>8</v>
      </c>
      <c r="J25" s="188">
        <f>E25-F25</f>
        <v>134</v>
      </c>
      <c r="K25" s="131"/>
      <c r="L25" s="109"/>
      <c r="M25" s="132"/>
      <c r="N25" s="283"/>
      <c r="O25" s="428">
        <v>0.5</v>
      </c>
      <c r="P25" s="109"/>
      <c r="Q25" s="132">
        <v>0.5</v>
      </c>
      <c r="R25" s="283">
        <v>5</v>
      </c>
      <c r="S25" s="131"/>
      <c r="T25" s="109"/>
      <c r="U25" s="132"/>
      <c r="V25" s="283"/>
      <c r="W25" s="110"/>
      <c r="X25" s="109"/>
      <c r="Y25" s="130"/>
      <c r="Z25" s="283"/>
      <c r="AA25" s="131"/>
      <c r="AB25" s="109"/>
      <c r="AC25" s="132"/>
      <c r="AD25" s="283"/>
      <c r="AE25" s="133"/>
      <c r="AF25" s="109"/>
      <c r="AG25" s="132"/>
      <c r="AH25" s="283"/>
      <c r="AI25" s="133"/>
      <c r="AJ25" s="109"/>
      <c r="AK25" s="132"/>
      <c r="AL25" s="283"/>
      <c r="AM25" s="131"/>
      <c r="AN25" s="109"/>
      <c r="AO25" s="132"/>
      <c r="AP25" s="283"/>
      <c r="AQ25" s="133"/>
      <c r="AR25" s="109"/>
      <c r="AS25" s="132"/>
      <c r="AT25" s="283"/>
      <c r="AU25" s="131"/>
      <c r="AV25" s="109"/>
      <c r="AW25" s="132"/>
      <c r="AX25" s="283"/>
      <c r="AY25" s="471">
        <v>2</v>
      </c>
      <c r="AZ25" s="134"/>
      <c r="BA25" s="471"/>
    </row>
    <row r="26" spans="1:53" s="160" customFormat="1" ht="33" customHeight="1" x14ac:dyDescent="0.3">
      <c r="A26" s="420" t="s">
        <v>176</v>
      </c>
      <c r="B26" s="421" t="s">
        <v>253</v>
      </c>
      <c r="C26" s="422" t="s">
        <v>174</v>
      </c>
      <c r="D26" s="339">
        <v>5</v>
      </c>
      <c r="E26" s="340">
        <f t="shared" si="0"/>
        <v>150</v>
      </c>
      <c r="F26" s="190">
        <f>G26+H26+I26</f>
        <v>20</v>
      </c>
      <c r="G26" s="143">
        <v>8</v>
      </c>
      <c r="H26" s="143">
        <v>8</v>
      </c>
      <c r="I26" s="143">
        <v>4</v>
      </c>
      <c r="J26" s="191">
        <f>E26-F26</f>
        <v>130</v>
      </c>
      <c r="K26" s="145"/>
      <c r="L26" s="136"/>
      <c r="M26" s="141"/>
      <c r="N26" s="178"/>
      <c r="O26" s="428">
        <v>0.5</v>
      </c>
      <c r="P26" s="428">
        <v>0.5</v>
      </c>
      <c r="Q26" s="431">
        <v>0.25</v>
      </c>
      <c r="R26" s="178">
        <v>5</v>
      </c>
      <c r="S26" s="133"/>
      <c r="T26" s="131"/>
      <c r="U26" s="138"/>
      <c r="V26" s="283"/>
      <c r="W26" s="131"/>
      <c r="X26" s="131"/>
      <c r="Y26" s="139"/>
      <c r="Z26" s="283"/>
      <c r="AA26" s="131"/>
      <c r="AB26" s="131"/>
      <c r="AC26" s="139"/>
      <c r="AD26" s="283"/>
      <c r="AE26" s="140"/>
      <c r="AF26" s="136"/>
      <c r="AG26" s="141"/>
      <c r="AH26" s="178"/>
      <c r="AI26" s="140"/>
      <c r="AJ26" s="136"/>
      <c r="AK26" s="141"/>
      <c r="AL26" s="178"/>
      <c r="AM26" s="131"/>
      <c r="AN26" s="131"/>
      <c r="AO26" s="139"/>
      <c r="AP26" s="283"/>
      <c r="AQ26" s="140"/>
      <c r="AR26" s="136"/>
      <c r="AS26" s="141"/>
      <c r="AT26" s="178"/>
      <c r="AU26" s="131"/>
      <c r="AV26" s="131"/>
      <c r="AW26" s="139"/>
      <c r="AX26" s="283"/>
      <c r="AY26" s="471">
        <v>2</v>
      </c>
      <c r="AZ26" s="142"/>
      <c r="BA26" s="177"/>
    </row>
    <row r="27" spans="1:53" s="160" customFormat="1" ht="143.25" customHeight="1" x14ac:dyDescent="0.3">
      <c r="A27" s="423" t="s">
        <v>177</v>
      </c>
      <c r="B27" s="429" t="s">
        <v>281</v>
      </c>
      <c r="C27" s="425" t="s">
        <v>282</v>
      </c>
      <c r="D27" s="426">
        <v>5</v>
      </c>
      <c r="E27" s="427">
        <f t="shared" si="0"/>
        <v>150</v>
      </c>
      <c r="F27" s="192">
        <f>G27+H27+I27</f>
        <v>16</v>
      </c>
      <c r="G27" s="477">
        <v>8</v>
      </c>
      <c r="H27" s="477"/>
      <c r="I27" s="477">
        <v>8</v>
      </c>
      <c r="J27" s="193">
        <f>E27-F27</f>
        <v>134</v>
      </c>
      <c r="K27" s="140"/>
      <c r="L27" s="136"/>
      <c r="M27" s="440"/>
      <c r="N27" s="216"/>
      <c r="O27" s="428">
        <v>0.5</v>
      </c>
      <c r="P27" s="136"/>
      <c r="Q27" s="428">
        <v>0.5</v>
      </c>
      <c r="R27" s="290">
        <v>5</v>
      </c>
      <c r="S27" s="151"/>
      <c r="T27" s="152"/>
      <c r="U27" s="155"/>
      <c r="V27" s="216"/>
      <c r="W27" s="151"/>
      <c r="X27" s="152"/>
      <c r="Y27" s="155"/>
      <c r="Z27" s="216"/>
      <c r="AA27" s="151"/>
      <c r="AB27" s="152"/>
      <c r="AC27" s="155"/>
      <c r="AD27" s="216"/>
      <c r="AE27" s="156"/>
      <c r="AF27" s="152"/>
      <c r="AG27" s="155"/>
      <c r="AH27" s="216"/>
      <c r="AI27" s="156"/>
      <c r="AJ27" s="152"/>
      <c r="AK27" s="155"/>
      <c r="AL27" s="216"/>
      <c r="AM27" s="151"/>
      <c r="AN27" s="152"/>
      <c r="AO27" s="155"/>
      <c r="AP27" s="216"/>
      <c r="AQ27" s="156"/>
      <c r="AR27" s="152"/>
      <c r="AS27" s="155"/>
      <c r="AT27" s="216"/>
      <c r="AU27" s="151"/>
      <c r="AV27" s="152"/>
      <c r="AW27" s="155"/>
      <c r="AX27" s="216"/>
      <c r="AY27" s="471">
        <v>2</v>
      </c>
      <c r="AZ27" s="150"/>
      <c r="BA27" s="476"/>
    </row>
    <row r="28" spans="1:53" s="160" customFormat="1" ht="97.5" customHeight="1" thickBot="1" x14ac:dyDescent="0.35">
      <c r="A28" s="423" t="s">
        <v>177</v>
      </c>
      <c r="B28" s="430" t="s">
        <v>254</v>
      </c>
      <c r="C28" s="425" t="s">
        <v>178</v>
      </c>
      <c r="D28" s="426">
        <v>5</v>
      </c>
      <c r="E28" s="427">
        <f t="shared" si="0"/>
        <v>150</v>
      </c>
      <c r="F28" s="192">
        <f>G28+H28+I28</f>
        <v>16</v>
      </c>
      <c r="G28" s="477">
        <v>8</v>
      </c>
      <c r="H28" s="477">
        <v>8</v>
      </c>
      <c r="I28" s="477"/>
      <c r="J28" s="193">
        <f>E28-F28</f>
        <v>134</v>
      </c>
      <c r="K28" s="428">
        <v>0.5</v>
      </c>
      <c r="L28" s="428">
        <v>0.5</v>
      </c>
      <c r="M28" s="153"/>
      <c r="N28" s="290">
        <v>5</v>
      </c>
      <c r="O28" s="428"/>
      <c r="P28" s="428"/>
      <c r="Q28" s="153"/>
      <c r="R28" s="290"/>
      <c r="S28" s="151"/>
      <c r="T28" s="152"/>
      <c r="U28" s="155"/>
      <c r="V28" s="216"/>
      <c r="W28" s="151"/>
      <c r="X28" s="152"/>
      <c r="Y28" s="155"/>
      <c r="Z28" s="216"/>
      <c r="AA28" s="151"/>
      <c r="AB28" s="152"/>
      <c r="AC28" s="155"/>
      <c r="AD28" s="216"/>
      <c r="AE28" s="156"/>
      <c r="AF28" s="152"/>
      <c r="AG28" s="155"/>
      <c r="AH28" s="216"/>
      <c r="AI28" s="156"/>
      <c r="AJ28" s="152"/>
      <c r="AK28" s="155"/>
      <c r="AL28" s="216"/>
      <c r="AM28" s="151"/>
      <c r="AN28" s="152"/>
      <c r="AO28" s="155"/>
      <c r="AP28" s="216"/>
      <c r="AQ28" s="156"/>
      <c r="AR28" s="152"/>
      <c r="AS28" s="155"/>
      <c r="AT28" s="216"/>
      <c r="AU28" s="151"/>
      <c r="AV28" s="152"/>
      <c r="AW28" s="155"/>
      <c r="AX28" s="216"/>
      <c r="AY28" s="470">
        <v>2</v>
      </c>
      <c r="AZ28" s="150"/>
      <c r="BA28" s="476"/>
    </row>
    <row r="29" spans="1:53" s="161" customFormat="1" ht="29.25" customHeight="1" thickBot="1" x14ac:dyDescent="0.35">
      <c r="A29" s="314"/>
      <c r="B29" s="312" t="s">
        <v>171</v>
      </c>
      <c r="C29" s="157"/>
      <c r="D29" s="463">
        <v>5</v>
      </c>
      <c r="E29" s="158">
        <f>E30*1</f>
        <v>150</v>
      </c>
      <c r="F29" s="315"/>
      <c r="G29" s="461"/>
      <c r="H29" s="317"/>
      <c r="I29" s="317"/>
      <c r="J29" s="462"/>
      <c r="K29" s="542">
        <f>SUM(K31:M32)</f>
        <v>0</v>
      </c>
      <c r="L29" s="543"/>
      <c r="M29" s="544"/>
      <c r="N29" s="281">
        <f>SUM(N31)</f>
        <v>0</v>
      </c>
      <c r="O29" s="542">
        <f>SUM(O30:Q32)</f>
        <v>0</v>
      </c>
      <c r="P29" s="543"/>
      <c r="Q29" s="544"/>
      <c r="R29" s="292">
        <f>SUM(R30)</f>
        <v>0</v>
      </c>
      <c r="S29" s="539">
        <f>SUM(S30:U32)</f>
        <v>1</v>
      </c>
      <c r="T29" s="540"/>
      <c r="U29" s="541"/>
      <c r="V29" s="158">
        <f>SUM(V30)</f>
        <v>5</v>
      </c>
      <c r="W29" s="539">
        <f>SUM(W31:Y32)</f>
        <v>0</v>
      </c>
      <c r="X29" s="540"/>
      <c r="Y29" s="541"/>
      <c r="Z29" s="158">
        <f>SUM(Z31)</f>
        <v>0</v>
      </c>
      <c r="AA29" s="539">
        <f>SUM(AA31:AC32)</f>
        <v>0</v>
      </c>
      <c r="AB29" s="540"/>
      <c r="AC29" s="541"/>
      <c r="AD29" s="158">
        <f>SUM(AD31)</f>
        <v>0</v>
      </c>
      <c r="AE29" s="542">
        <f>SUM(AE31:AG32)</f>
        <v>0</v>
      </c>
      <c r="AF29" s="543"/>
      <c r="AG29" s="544"/>
      <c r="AH29" s="158">
        <f>SUM(AH31)</f>
        <v>0</v>
      </c>
      <c r="AI29" s="542">
        <f>SUM(AI31:AK32)</f>
        <v>0</v>
      </c>
      <c r="AJ29" s="543"/>
      <c r="AK29" s="544"/>
      <c r="AL29" s="158">
        <f>SUM(AL31)</f>
        <v>0</v>
      </c>
      <c r="AM29" s="539">
        <f>SUM(AM31:AO32)</f>
        <v>0</v>
      </c>
      <c r="AN29" s="540"/>
      <c r="AO29" s="541"/>
      <c r="AP29" s="111">
        <f>SUM(AP31)</f>
        <v>0</v>
      </c>
      <c r="AQ29" s="542">
        <f>SUM(AQ31:AS32)</f>
        <v>0</v>
      </c>
      <c r="AR29" s="543"/>
      <c r="AS29" s="544"/>
      <c r="AT29" s="158">
        <f>SUM(AT31)</f>
        <v>0</v>
      </c>
      <c r="AU29" s="539">
        <f>SUM(AU31:AW32)</f>
        <v>0</v>
      </c>
      <c r="AV29" s="540"/>
      <c r="AW29" s="541"/>
      <c r="AX29" s="111">
        <f>SUM(AX31)</f>
        <v>0</v>
      </c>
      <c r="AY29" s="205"/>
      <c r="AZ29" s="206"/>
      <c r="BA29" s="207"/>
    </row>
    <row r="30" spans="1:53" s="161" customFormat="1" ht="0.75" customHeight="1" x14ac:dyDescent="0.3">
      <c r="A30" s="162"/>
      <c r="B30" s="319"/>
      <c r="C30" s="282"/>
      <c r="D30" s="637">
        <v>5</v>
      </c>
      <c r="E30" s="635">
        <f>D30*30</f>
        <v>150</v>
      </c>
      <c r="F30" s="645">
        <f>SUM(G30:I32)</f>
        <v>16</v>
      </c>
      <c r="G30" s="647">
        <v>8</v>
      </c>
      <c r="H30" s="643"/>
      <c r="I30" s="647">
        <v>8</v>
      </c>
      <c r="J30" s="639">
        <f>E30-F30</f>
        <v>134</v>
      </c>
      <c r="K30" s="641"/>
      <c r="L30" s="732"/>
      <c r="M30" s="649"/>
      <c r="N30" s="727"/>
      <c r="O30" s="712"/>
      <c r="P30" s="643"/>
      <c r="Q30" s="649"/>
      <c r="R30" s="728"/>
      <c r="S30" s="712">
        <v>0.5</v>
      </c>
      <c r="T30" s="643"/>
      <c r="U30" s="649">
        <v>0.5</v>
      </c>
      <c r="V30" s="728">
        <v>5</v>
      </c>
      <c r="W30" s="726"/>
      <c r="X30" s="647"/>
      <c r="Y30" s="676"/>
      <c r="Z30" s="637"/>
      <c r="AA30" s="726"/>
      <c r="AB30" s="647"/>
      <c r="AC30" s="676"/>
      <c r="AD30" s="637"/>
      <c r="AE30" s="712"/>
      <c r="AF30" s="643"/>
      <c r="AG30" s="729"/>
      <c r="AH30" s="637"/>
      <c r="AI30" s="712"/>
      <c r="AJ30" s="643"/>
      <c r="AK30" s="729"/>
      <c r="AL30" s="637"/>
      <c r="AM30" s="726"/>
      <c r="AN30" s="647"/>
      <c r="AO30" s="676"/>
      <c r="AP30" s="635"/>
      <c r="AQ30" s="712"/>
      <c r="AR30" s="643"/>
      <c r="AS30" s="729"/>
      <c r="AT30" s="637"/>
      <c r="AU30" s="726"/>
      <c r="AV30" s="647"/>
      <c r="AW30" s="676"/>
      <c r="AX30" s="635"/>
      <c r="AY30" s="635">
        <v>3</v>
      </c>
      <c r="AZ30" s="734"/>
      <c r="BA30" s="762"/>
    </row>
    <row r="31" spans="1:53" s="160" customFormat="1" ht="87.75" customHeight="1" x14ac:dyDescent="0.3">
      <c r="A31" s="237" t="s">
        <v>130</v>
      </c>
      <c r="B31" s="487" t="s">
        <v>283</v>
      </c>
      <c r="C31" s="629" t="s">
        <v>285</v>
      </c>
      <c r="D31" s="637"/>
      <c r="E31" s="635"/>
      <c r="F31" s="645"/>
      <c r="G31" s="647"/>
      <c r="H31" s="643"/>
      <c r="I31" s="647"/>
      <c r="J31" s="639"/>
      <c r="K31" s="641"/>
      <c r="L31" s="732"/>
      <c r="M31" s="649"/>
      <c r="N31" s="727"/>
      <c r="O31" s="712"/>
      <c r="P31" s="643"/>
      <c r="Q31" s="649"/>
      <c r="R31" s="728"/>
      <c r="S31" s="712"/>
      <c r="T31" s="643"/>
      <c r="U31" s="649"/>
      <c r="V31" s="728"/>
      <c r="W31" s="726"/>
      <c r="X31" s="647"/>
      <c r="Y31" s="676"/>
      <c r="Z31" s="637"/>
      <c r="AA31" s="726"/>
      <c r="AB31" s="647"/>
      <c r="AC31" s="676"/>
      <c r="AD31" s="637"/>
      <c r="AE31" s="712"/>
      <c r="AF31" s="643"/>
      <c r="AG31" s="729"/>
      <c r="AH31" s="637"/>
      <c r="AI31" s="712"/>
      <c r="AJ31" s="643"/>
      <c r="AK31" s="729"/>
      <c r="AL31" s="637"/>
      <c r="AM31" s="726"/>
      <c r="AN31" s="647"/>
      <c r="AO31" s="676"/>
      <c r="AP31" s="635"/>
      <c r="AQ31" s="712"/>
      <c r="AR31" s="643"/>
      <c r="AS31" s="729"/>
      <c r="AT31" s="637"/>
      <c r="AU31" s="726"/>
      <c r="AV31" s="647"/>
      <c r="AW31" s="676"/>
      <c r="AX31" s="635"/>
      <c r="AY31" s="635"/>
      <c r="AZ31" s="734"/>
      <c r="BA31" s="762"/>
    </row>
    <row r="32" spans="1:53" s="161" customFormat="1" ht="72" customHeight="1" thickBot="1" x14ac:dyDescent="0.35">
      <c r="A32" s="237" t="s">
        <v>150</v>
      </c>
      <c r="B32" s="488" t="s">
        <v>284</v>
      </c>
      <c r="C32" s="631"/>
      <c r="D32" s="637"/>
      <c r="E32" s="635"/>
      <c r="F32" s="645"/>
      <c r="G32" s="647"/>
      <c r="H32" s="643"/>
      <c r="I32" s="647"/>
      <c r="J32" s="639"/>
      <c r="K32" s="641"/>
      <c r="L32" s="732"/>
      <c r="M32" s="649"/>
      <c r="N32" s="727"/>
      <c r="O32" s="712"/>
      <c r="P32" s="643"/>
      <c r="Q32" s="649"/>
      <c r="R32" s="728"/>
      <c r="S32" s="712"/>
      <c r="T32" s="643"/>
      <c r="U32" s="649"/>
      <c r="V32" s="728"/>
      <c r="W32" s="726"/>
      <c r="X32" s="647"/>
      <c r="Y32" s="676"/>
      <c r="Z32" s="637"/>
      <c r="AA32" s="726"/>
      <c r="AB32" s="647"/>
      <c r="AC32" s="676"/>
      <c r="AD32" s="637"/>
      <c r="AE32" s="712"/>
      <c r="AF32" s="643"/>
      <c r="AG32" s="729"/>
      <c r="AH32" s="637"/>
      <c r="AI32" s="712"/>
      <c r="AJ32" s="643"/>
      <c r="AK32" s="729"/>
      <c r="AL32" s="637"/>
      <c r="AM32" s="726"/>
      <c r="AN32" s="647"/>
      <c r="AO32" s="676"/>
      <c r="AP32" s="635"/>
      <c r="AQ32" s="712"/>
      <c r="AR32" s="643"/>
      <c r="AS32" s="729"/>
      <c r="AT32" s="637"/>
      <c r="AU32" s="726"/>
      <c r="AV32" s="647"/>
      <c r="AW32" s="676"/>
      <c r="AX32" s="635"/>
      <c r="AY32" s="635"/>
      <c r="AZ32" s="734"/>
      <c r="BA32" s="762"/>
    </row>
    <row r="33" spans="1:53" s="186" customFormat="1" ht="23.25" customHeight="1" thickBot="1" x14ac:dyDescent="0.35">
      <c r="A33" s="112" t="s">
        <v>124</v>
      </c>
      <c r="B33" s="566" t="s">
        <v>47</v>
      </c>
      <c r="C33" s="567"/>
      <c r="D33" s="567"/>
      <c r="E33" s="567"/>
      <c r="F33" s="567"/>
      <c r="G33" s="567"/>
      <c r="H33" s="567"/>
      <c r="I33" s="567"/>
      <c r="J33" s="567"/>
      <c r="K33" s="567"/>
      <c r="L33" s="567"/>
      <c r="M33" s="567"/>
      <c r="N33" s="567"/>
      <c r="O33" s="567"/>
      <c r="P33" s="567"/>
      <c r="Q33" s="567"/>
      <c r="R33" s="567"/>
      <c r="S33" s="567"/>
      <c r="T33" s="567"/>
      <c r="U33" s="567"/>
      <c r="V33" s="567"/>
      <c r="W33" s="567"/>
      <c r="X33" s="567"/>
      <c r="Y33" s="567"/>
      <c r="Z33" s="567"/>
      <c r="AA33" s="567"/>
      <c r="AB33" s="567"/>
      <c r="AC33" s="567"/>
      <c r="AD33" s="567"/>
      <c r="AE33" s="567"/>
      <c r="AF33" s="567"/>
      <c r="AG33" s="567"/>
      <c r="AH33" s="567"/>
      <c r="AI33" s="567"/>
      <c r="AJ33" s="567"/>
      <c r="AK33" s="567"/>
      <c r="AL33" s="567"/>
      <c r="AM33" s="567"/>
      <c r="AN33" s="567"/>
      <c r="AO33" s="567"/>
      <c r="AP33" s="567"/>
      <c r="AQ33" s="567"/>
      <c r="AR33" s="567"/>
      <c r="AS33" s="567"/>
      <c r="AT33" s="567"/>
      <c r="AU33" s="567"/>
      <c r="AV33" s="567"/>
      <c r="AW33" s="567"/>
      <c r="AX33" s="567"/>
      <c r="AY33" s="567"/>
      <c r="AZ33" s="567"/>
      <c r="BA33" s="568"/>
    </row>
    <row r="34" spans="1:53" s="160" customFormat="1" ht="19.5" customHeight="1" thickBot="1" x14ac:dyDescent="0.35">
      <c r="A34" s="596" t="s">
        <v>110</v>
      </c>
      <c r="B34" s="570"/>
      <c r="C34" s="157"/>
      <c r="D34" s="158">
        <f>D35+D51</f>
        <v>120</v>
      </c>
      <c r="E34" s="111">
        <f>E35+E51</f>
        <v>3150</v>
      </c>
      <c r="F34" s="111"/>
      <c r="G34" s="465"/>
      <c r="H34" s="111"/>
      <c r="I34" s="465"/>
      <c r="J34" s="111"/>
      <c r="K34" s="539">
        <f>K35+K51</f>
        <v>0</v>
      </c>
      <c r="L34" s="540"/>
      <c r="M34" s="541"/>
      <c r="N34" s="111">
        <f>N35+N51</f>
        <v>0</v>
      </c>
      <c r="O34" s="539">
        <f>O35+O51</f>
        <v>0</v>
      </c>
      <c r="P34" s="540"/>
      <c r="Q34" s="541"/>
      <c r="R34" s="294">
        <f>R35+R51</f>
        <v>0</v>
      </c>
      <c r="S34" s="539">
        <f>S35+S51</f>
        <v>2</v>
      </c>
      <c r="T34" s="540"/>
      <c r="U34" s="541"/>
      <c r="V34" s="111">
        <f>V35+V51</f>
        <v>10</v>
      </c>
      <c r="W34" s="539">
        <f>W35+W51</f>
        <v>3</v>
      </c>
      <c r="X34" s="540"/>
      <c r="Y34" s="541"/>
      <c r="Z34" s="111">
        <f>Z35+Z51</f>
        <v>15</v>
      </c>
      <c r="AA34" s="539">
        <f>AA35+AA51</f>
        <v>3</v>
      </c>
      <c r="AB34" s="540"/>
      <c r="AC34" s="541"/>
      <c r="AD34" s="111">
        <f>AD35+AD51</f>
        <v>15</v>
      </c>
      <c r="AE34" s="539">
        <f>AE35+AE51</f>
        <v>4</v>
      </c>
      <c r="AF34" s="540"/>
      <c r="AG34" s="541"/>
      <c r="AH34" s="111">
        <f>AH35+AH51</f>
        <v>20</v>
      </c>
      <c r="AI34" s="539">
        <f>AI35+AI51</f>
        <v>5</v>
      </c>
      <c r="AJ34" s="540"/>
      <c r="AK34" s="541"/>
      <c r="AL34" s="111">
        <f>AL35+AL51</f>
        <v>25</v>
      </c>
      <c r="AM34" s="539">
        <f>AM35+AM51</f>
        <v>4</v>
      </c>
      <c r="AN34" s="540"/>
      <c r="AO34" s="541"/>
      <c r="AP34" s="111">
        <f>AP35+AP51</f>
        <v>25</v>
      </c>
      <c r="AQ34" s="539">
        <f>AQ35+AQ51</f>
        <v>0</v>
      </c>
      <c r="AR34" s="540"/>
      <c r="AS34" s="541"/>
      <c r="AT34" s="111">
        <f>AT35+AT51</f>
        <v>10</v>
      </c>
      <c r="AU34" s="539">
        <f>AU35+AU51</f>
        <v>0</v>
      </c>
      <c r="AV34" s="540"/>
      <c r="AW34" s="541"/>
      <c r="AX34" s="111">
        <f>AX35+AX51</f>
        <v>0</v>
      </c>
      <c r="AY34" s="111"/>
      <c r="AZ34" s="463"/>
      <c r="BA34" s="111"/>
    </row>
    <row r="35" spans="1:53" s="161" customFormat="1" ht="50.25" customHeight="1" thickBot="1" x14ac:dyDescent="0.35">
      <c r="A35" s="314"/>
      <c r="B35" s="320" t="s">
        <v>42</v>
      </c>
      <c r="C35" s="157"/>
      <c r="D35" s="464">
        <f>SUM(D36:D50)</f>
        <v>75</v>
      </c>
      <c r="E35" s="464">
        <f>SUM(E36:E50)</f>
        <v>2250</v>
      </c>
      <c r="F35" s="464"/>
      <c r="G35" s="464"/>
      <c r="H35" s="464"/>
      <c r="I35" s="464"/>
      <c r="J35" s="464"/>
      <c r="K35" s="539">
        <f>SUM(K36:M50)</f>
        <v>0</v>
      </c>
      <c r="L35" s="540"/>
      <c r="M35" s="541"/>
      <c r="N35" s="111">
        <f>SUM(N36:N50)</f>
        <v>0</v>
      </c>
      <c r="O35" s="539">
        <f>SUM(O36:Q50)</f>
        <v>0</v>
      </c>
      <c r="P35" s="540"/>
      <c r="Q35" s="541"/>
      <c r="R35" s="294">
        <f>SUM(R36:R50)</f>
        <v>0</v>
      </c>
      <c r="S35" s="539">
        <f>SUM(S36:U50)</f>
        <v>2</v>
      </c>
      <c r="T35" s="540"/>
      <c r="U35" s="541"/>
      <c r="V35" s="111">
        <f>SUM(V36:V50)</f>
        <v>10</v>
      </c>
      <c r="W35" s="539">
        <f>SUM(W36:Y50)</f>
        <v>3</v>
      </c>
      <c r="X35" s="540"/>
      <c r="Y35" s="541"/>
      <c r="Z35" s="111">
        <f>SUM(Z36:Z50)</f>
        <v>15</v>
      </c>
      <c r="AA35" s="539">
        <f>SUM(AA36:AC50)</f>
        <v>3</v>
      </c>
      <c r="AB35" s="540"/>
      <c r="AC35" s="541"/>
      <c r="AD35" s="111">
        <f>SUM(AD36:AD50)</f>
        <v>15</v>
      </c>
      <c r="AE35" s="539">
        <f>SUM(AE36:AG50)</f>
        <v>2</v>
      </c>
      <c r="AF35" s="540"/>
      <c r="AG35" s="541"/>
      <c r="AH35" s="111">
        <f>SUM(AH36:AH50)</f>
        <v>10</v>
      </c>
      <c r="AI35" s="539">
        <f>SUM(AI36:AK50)</f>
        <v>3</v>
      </c>
      <c r="AJ35" s="540"/>
      <c r="AK35" s="541"/>
      <c r="AL35" s="111">
        <f>SUM(AL36:AL50)</f>
        <v>15</v>
      </c>
      <c r="AM35" s="539">
        <f>SUM(AM36:AO50)</f>
        <v>2</v>
      </c>
      <c r="AN35" s="540"/>
      <c r="AO35" s="541"/>
      <c r="AP35" s="111">
        <f>SUM(AP36:AP50)</f>
        <v>10</v>
      </c>
      <c r="AQ35" s="539">
        <f>SUM(AQ36:AS50)</f>
        <v>0</v>
      </c>
      <c r="AR35" s="540"/>
      <c r="AS35" s="541"/>
      <c r="AT35" s="111">
        <f>SUM(AT36:AT50)</f>
        <v>0</v>
      </c>
      <c r="AU35" s="539">
        <f>SUM(AU36:AW50)</f>
        <v>0</v>
      </c>
      <c r="AV35" s="540"/>
      <c r="AW35" s="541"/>
      <c r="AX35" s="111">
        <f>SUM(AX36:AX50)</f>
        <v>0</v>
      </c>
      <c r="AY35" s="158"/>
      <c r="AZ35" s="464"/>
      <c r="BA35" s="111"/>
    </row>
    <row r="36" spans="1:53" s="161" customFormat="1" ht="51" customHeight="1" x14ac:dyDescent="0.3">
      <c r="A36" s="135" t="s">
        <v>131</v>
      </c>
      <c r="B36" s="489" t="s">
        <v>286</v>
      </c>
      <c r="C36" s="492" t="s">
        <v>287</v>
      </c>
      <c r="D36" s="134">
        <v>5</v>
      </c>
      <c r="E36" s="473">
        <f>D36*30</f>
        <v>150</v>
      </c>
      <c r="F36" s="473">
        <f>G36+H36+I36</f>
        <v>16</v>
      </c>
      <c r="G36" s="483">
        <v>8</v>
      </c>
      <c r="H36" s="473">
        <v>8</v>
      </c>
      <c r="I36" s="483"/>
      <c r="J36" s="473">
        <f>E36-F36</f>
        <v>134</v>
      </c>
      <c r="K36" s="475"/>
      <c r="L36" s="474"/>
      <c r="M36" s="469"/>
      <c r="N36" s="284"/>
      <c r="O36" s="211"/>
      <c r="P36" s="474"/>
      <c r="Q36" s="210"/>
      <c r="R36" s="481"/>
      <c r="S36" s="209">
        <v>0.5</v>
      </c>
      <c r="T36" s="474">
        <v>0.5</v>
      </c>
      <c r="U36" s="210"/>
      <c r="V36" s="284">
        <v>5</v>
      </c>
      <c r="W36" s="209"/>
      <c r="X36" s="474"/>
      <c r="Y36" s="210"/>
      <c r="Z36" s="471"/>
      <c r="AA36" s="209"/>
      <c r="AB36" s="474"/>
      <c r="AC36" s="210"/>
      <c r="AD36" s="471"/>
      <c r="AE36" s="475"/>
      <c r="AF36" s="474"/>
      <c r="AG36" s="212"/>
      <c r="AH36" s="471"/>
      <c r="AI36" s="475"/>
      <c r="AJ36" s="474"/>
      <c r="AK36" s="210"/>
      <c r="AL36" s="471"/>
      <c r="AM36" s="209"/>
      <c r="AN36" s="472"/>
      <c r="AO36" s="210"/>
      <c r="AP36" s="473"/>
      <c r="AQ36" s="475"/>
      <c r="AR36" s="474"/>
      <c r="AS36" s="210"/>
      <c r="AT36" s="471"/>
      <c r="AU36" s="209"/>
      <c r="AV36" s="472"/>
      <c r="AW36" s="210"/>
      <c r="AX36" s="473"/>
      <c r="AY36" s="471">
        <v>3</v>
      </c>
      <c r="AZ36" s="134"/>
      <c r="BA36" s="473"/>
    </row>
    <row r="37" spans="1:53" s="161" customFormat="1" ht="87.75" customHeight="1" x14ac:dyDescent="0.3">
      <c r="A37" s="237" t="s">
        <v>151</v>
      </c>
      <c r="B37" s="324" t="s">
        <v>288</v>
      </c>
      <c r="C37" s="168" t="s">
        <v>289</v>
      </c>
      <c r="D37" s="169">
        <v>5</v>
      </c>
      <c r="E37" s="143">
        <f t="shared" ref="E37:E50" si="1">D37*30</f>
        <v>150</v>
      </c>
      <c r="F37" s="143">
        <f t="shared" ref="F37:F50" si="2">G37+H37+I37</f>
        <v>16</v>
      </c>
      <c r="G37" s="144">
        <v>8</v>
      </c>
      <c r="H37" s="143">
        <v>8</v>
      </c>
      <c r="I37" s="144"/>
      <c r="J37" s="143">
        <f t="shared" ref="J37:J50" si="3">E37-F37</f>
        <v>134</v>
      </c>
      <c r="K37" s="197"/>
      <c r="L37" s="198"/>
      <c r="M37" s="196"/>
      <c r="N37" s="285"/>
      <c r="O37" s="199"/>
      <c r="P37" s="198"/>
      <c r="Q37" s="200"/>
      <c r="R37" s="300"/>
      <c r="S37" s="195">
        <v>0.5</v>
      </c>
      <c r="T37" s="198">
        <v>0.5</v>
      </c>
      <c r="U37" s="200"/>
      <c r="V37" s="147">
        <v>5</v>
      </c>
      <c r="W37" s="195"/>
      <c r="X37" s="198"/>
      <c r="Y37" s="200"/>
      <c r="Z37" s="147"/>
      <c r="AA37" s="195"/>
      <c r="AB37" s="198"/>
      <c r="AC37" s="200"/>
      <c r="AD37" s="147"/>
      <c r="AE37" s="197"/>
      <c r="AF37" s="198"/>
      <c r="AG37" s="201"/>
      <c r="AH37" s="147"/>
      <c r="AI37" s="197"/>
      <c r="AJ37" s="198"/>
      <c r="AK37" s="201"/>
      <c r="AL37" s="147"/>
      <c r="AM37" s="195"/>
      <c r="AN37" s="129"/>
      <c r="AO37" s="200"/>
      <c r="AP37" s="143"/>
      <c r="AQ37" s="197"/>
      <c r="AR37" s="198"/>
      <c r="AS37" s="201"/>
      <c r="AT37" s="147"/>
      <c r="AU37" s="195"/>
      <c r="AV37" s="129"/>
      <c r="AW37" s="200"/>
      <c r="AX37" s="143"/>
      <c r="AY37" s="471">
        <v>3</v>
      </c>
      <c r="AZ37" s="146"/>
      <c r="BA37" s="143"/>
    </row>
    <row r="38" spans="1:53" s="161" customFormat="1" ht="126" customHeight="1" x14ac:dyDescent="0.3">
      <c r="A38" s="237" t="s">
        <v>152</v>
      </c>
      <c r="B38" s="322" t="s">
        <v>290</v>
      </c>
      <c r="C38" s="168" t="s">
        <v>291</v>
      </c>
      <c r="D38" s="146">
        <v>5</v>
      </c>
      <c r="E38" s="143">
        <f t="shared" si="1"/>
        <v>150</v>
      </c>
      <c r="F38" s="143">
        <f t="shared" si="2"/>
        <v>16</v>
      </c>
      <c r="G38" s="144">
        <v>8</v>
      </c>
      <c r="H38" s="143">
        <v>8</v>
      </c>
      <c r="I38" s="144"/>
      <c r="J38" s="143">
        <f t="shared" si="3"/>
        <v>134</v>
      </c>
      <c r="K38" s="197"/>
      <c r="L38" s="198"/>
      <c r="M38" s="196"/>
      <c r="N38" s="285"/>
      <c r="O38" s="199"/>
      <c r="P38" s="198"/>
      <c r="Q38" s="200"/>
      <c r="R38" s="300"/>
      <c r="S38" s="195"/>
      <c r="T38" s="198"/>
      <c r="U38" s="200"/>
      <c r="V38" s="147"/>
      <c r="W38" s="195">
        <v>0.5</v>
      </c>
      <c r="X38" s="198">
        <v>0.5</v>
      </c>
      <c r="Y38" s="200"/>
      <c r="Z38" s="147">
        <v>5</v>
      </c>
      <c r="AA38" s="195"/>
      <c r="AB38" s="198"/>
      <c r="AC38" s="200"/>
      <c r="AD38" s="147"/>
      <c r="AE38" s="197"/>
      <c r="AF38" s="198"/>
      <c r="AG38" s="201"/>
      <c r="AH38" s="147"/>
      <c r="AI38" s="197"/>
      <c r="AJ38" s="198"/>
      <c r="AK38" s="200"/>
      <c r="AL38" s="147"/>
      <c r="AM38" s="195"/>
      <c r="AN38" s="129"/>
      <c r="AO38" s="200"/>
      <c r="AP38" s="143"/>
      <c r="AQ38" s="197"/>
      <c r="AR38" s="198"/>
      <c r="AS38" s="200"/>
      <c r="AT38" s="147"/>
      <c r="AU38" s="195"/>
      <c r="AV38" s="129"/>
      <c r="AW38" s="200"/>
      <c r="AX38" s="143"/>
      <c r="AY38" s="471">
        <v>4</v>
      </c>
      <c r="AZ38" s="146"/>
      <c r="BA38" s="143"/>
    </row>
    <row r="39" spans="1:53" s="161" customFormat="1" ht="102" customHeight="1" x14ac:dyDescent="0.3">
      <c r="A39" s="237" t="s">
        <v>153</v>
      </c>
      <c r="B39" s="323" t="s">
        <v>292</v>
      </c>
      <c r="C39" s="168" t="s">
        <v>293</v>
      </c>
      <c r="D39" s="146">
        <v>5</v>
      </c>
      <c r="E39" s="143">
        <f t="shared" si="1"/>
        <v>150</v>
      </c>
      <c r="F39" s="143">
        <f t="shared" si="2"/>
        <v>16</v>
      </c>
      <c r="G39" s="144"/>
      <c r="H39" s="143"/>
      <c r="I39" s="144">
        <v>16</v>
      </c>
      <c r="J39" s="143">
        <f t="shared" si="3"/>
        <v>134</v>
      </c>
      <c r="K39" s="197"/>
      <c r="L39" s="198"/>
      <c r="M39" s="196"/>
      <c r="N39" s="285"/>
      <c r="O39" s="199"/>
      <c r="P39" s="198"/>
      <c r="Q39" s="200"/>
      <c r="R39" s="300"/>
      <c r="S39" s="195"/>
      <c r="T39" s="198"/>
      <c r="U39" s="200"/>
      <c r="V39" s="147"/>
      <c r="W39" s="195"/>
      <c r="X39" s="198"/>
      <c r="Y39" s="200">
        <v>1</v>
      </c>
      <c r="Z39" s="147">
        <v>5</v>
      </c>
      <c r="AA39" s="195"/>
      <c r="AB39" s="198"/>
      <c r="AC39" s="200"/>
      <c r="AD39" s="147"/>
      <c r="AE39" s="197"/>
      <c r="AF39" s="198"/>
      <c r="AG39" s="201"/>
      <c r="AH39" s="147"/>
      <c r="AI39" s="197"/>
      <c r="AJ39" s="198"/>
      <c r="AK39" s="200"/>
      <c r="AL39" s="147"/>
      <c r="AM39" s="195"/>
      <c r="AN39" s="129"/>
      <c r="AO39" s="200"/>
      <c r="AP39" s="143"/>
      <c r="AQ39" s="197"/>
      <c r="AR39" s="198"/>
      <c r="AS39" s="200"/>
      <c r="AT39" s="147"/>
      <c r="AU39" s="195"/>
      <c r="AV39" s="129"/>
      <c r="AW39" s="200"/>
      <c r="AX39" s="143"/>
      <c r="AY39" s="471">
        <v>4</v>
      </c>
      <c r="AZ39" s="146"/>
      <c r="BA39" s="143"/>
    </row>
    <row r="40" spans="1:53" s="161" customFormat="1" ht="71.25" customHeight="1" x14ac:dyDescent="0.3">
      <c r="A40" s="237" t="s">
        <v>154</v>
      </c>
      <c r="B40" s="323" t="s">
        <v>294</v>
      </c>
      <c r="C40" s="168" t="s">
        <v>295</v>
      </c>
      <c r="D40" s="146">
        <v>5</v>
      </c>
      <c r="E40" s="143">
        <f t="shared" si="1"/>
        <v>150</v>
      </c>
      <c r="F40" s="143">
        <f t="shared" si="2"/>
        <v>16</v>
      </c>
      <c r="G40" s="144">
        <v>8</v>
      </c>
      <c r="H40" s="143">
        <v>8</v>
      </c>
      <c r="I40" s="144"/>
      <c r="J40" s="143">
        <f t="shared" si="3"/>
        <v>134</v>
      </c>
      <c r="K40" s="197"/>
      <c r="L40" s="198"/>
      <c r="M40" s="196"/>
      <c r="N40" s="285"/>
      <c r="O40" s="199"/>
      <c r="P40" s="198"/>
      <c r="Q40" s="200"/>
      <c r="R40" s="300"/>
      <c r="S40" s="195"/>
      <c r="T40" s="198"/>
      <c r="U40" s="200"/>
      <c r="V40" s="147"/>
      <c r="W40" s="195">
        <v>0.5</v>
      </c>
      <c r="X40" s="198">
        <v>0.5</v>
      </c>
      <c r="Y40" s="200"/>
      <c r="Z40" s="147">
        <v>5</v>
      </c>
      <c r="AA40" s="195"/>
      <c r="AB40" s="198"/>
      <c r="AC40" s="200"/>
      <c r="AD40" s="147"/>
      <c r="AE40" s="197"/>
      <c r="AF40" s="198"/>
      <c r="AG40" s="201"/>
      <c r="AH40" s="147"/>
      <c r="AI40" s="197"/>
      <c r="AJ40" s="198"/>
      <c r="AK40" s="200"/>
      <c r="AL40" s="147"/>
      <c r="AM40" s="195"/>
      <c r="AN40" s="129"/>
      <c r="AO40" s="200"/>
      <c r="AP40" s="143"/>
      <c r="AQ40" s="197"/>
      <c r="AR40" s="198"/>
      <c r="AS40" s="200"/>
      <c r="AT40" s="147"/>
      <c r="AU40" s="195"/>
      <c r="AV40" s="129"/>
      <c r="AW40" s="200"/>
      <c r="AX40" s="143"/>
      <c r="AY40" s="471">
        <v>4</v>
      </c>
      <c r="AZ40" s="146"/>
      <c r="BA40" s="143"/>
    </row>
    <row r="41" spans="1:53" s="161" customFormat="1" ht="69" customHeight="1" x14ac:dyDescent="0.3">
      <c r="A41" s="237" t="s">
        <v>155</v>
      </c>
      <c r="B41" s="322" t="s">
        <v>296</v>
      </c>
      <c r="C41" s="168" t="s">
        <v>289</v>
      </c>
      <c r="D41" s="146">
        <v>5</v>
      </c>
      <c r="E41" s="143">
        <f t="shared" si="1"/>
        <v>150</v>
      </c>
      <c r="F41" s="143">
        <f t="shared" si="2"/>
        <v>16</v>
      </c>
      <c r="G41" s="144">
        <v>8</v>
      </c>
      <c r="H41" s="143"/>
      <c r="I41" s="144">
        <v>8</v>
      </c>
      <c r="J41" s="143">
        <f t="shared" si="3"/>
        <v>134</v>
      </c>
      <c r="K41" s="197"/>
      <c r="L41" s="198"/>
      <c r="M41" s="196"/>
      <c r="N41" s="285"/>
      <c r="O41" s="199"/>
      <c r="P41" s="198"/>
      <c r="Q41" s="200"/>
      <c r="R41" s="300"/>
      <c r="S41" s="195"/>
      <c r="T41" s="198"/>
      <c r="U41" s="200"/>
      <c r="V41" s="147"/>
      <c r="W41" s="195"/>
      <c r="X41" s="198"/>
      <c r="Y41" s="200"/>
      <c r="Z41" s="147"/>
      <c r="AA41" s="195">
        <v>0.5</v>
      </c>
      <c r="AB41" s="198"/>
      <c r="AC41" s="200">
        <v>0.5</v>
      </c>
      <c r="AD41" s="147">
        <v>5</v>
      </c>
      <c r="AE41" s="197"/>
      <c r="AF41" s="198"/>
      <c r="AG41" s="201"/>
      <c r="AH41" s="147"/>
      <c r="AI41" s="197"/>
      <c r="AJ41" s="198"/>
      <c r="AK41" s="200"/>
      <c r="AL41" s="147"/>
      <c r="AM41" s="195"/>
      <c r="AN41" s="129"/>
      <c r="AO41" s="200"/>
      <c r="AP41" s="143"/>
      <c r="AQ41" s="197"/>
      <c r="AR41" s="198"/>
      <c r="AS41" s="200"/>
      <c r="AT41" s="147"/>
      <c r="AU41" s="195"/>
      <c r="AV41" s="129"/>
      <c r="AW41" s="200"/>
      <c r="AX41" s="143"/>
      <c r="AY41" s="471">
        <v>5</v>
      </c>
      <c r="AZ41" s="146"/>
      <c r="BA41" s="143"/>
    </row>
    <row r="42" spans="1:53" s="161" customFormat="1" ht="83.25" customHeight="1" x14ac:dyDescent="0.3">
      <c r="A42" s="237" t="s">
        <v>156</v>
      </c>
      <c r="B42" s="322" t="s">
        <v>297</v>
      </c>
      <c r="C42" s="168" t="s">
        <v>298</v>
      </c>
      <c r="D42" s="146">
        <v>5</v>
      </c>
      <c r="E42" s="143">
        <f t="shared" si="1"/>
        <v>150</v>
      </c>
      <c r="F42" s="143">
        <f t="shared" si="2"/>
        <v>16</v>
      </c>
      <c r="G42" s="144">
        <v>8</v>
      </c>
      <c r="H42" s="143">
        <v>8</v>
      </c>
      <c r="I42" s="144"/>
      <c r="J42" s="143">
        <f t="shared" si="3"/>
        <v>134</v>
      </c>
      <c r="K42" s="197"/>
      <c r="L42" s="198"/>
      <c r="M42" s="196"/>
      <c r="N42" s="285"/>
      <c r="O42" s="199"/>
      <c r="P42" s="198"/>
      <c r="Q42" s="200"/>
      <c r="R42" s="300"/>
      <c r="S42" s="195"/>
      <c r="T42" s="198"/>
      <c r="U42" s="200"/>
      <c r="V42" s="147"/>
      <c r="W42" s="195"/>
      <c r="X42" s="198"/>
      <c r="Y42" s="200"/>
      <c r="Z42" s="147"/>
      <c r="AA42" s="195">
        <v>0.5</v>
      </c>
      <c r="AB42" s="198">
        <v>0.5</v>
      </c>
      <c r="AC42" s="200"/>
      <c r="AD42" s="147">
        <v>5</v>
      </c>
      <c r="AE42" s="197"/>
      <c r="AF42" s="198"/>
      <c r="AG42" s="201"/>
      <c r="AH42" s="147"/>
      <c r="AI42" s="197"/>
      <c r="AJ42" s="198"/>
      <c r="AK42" s="200"/>
      <c r="AL42" s="147"/>
      <c r="AM42" s="195"/>
      <c r="AN42" s="129"/>
      <c r="AO42" s="200"/>
      <c r="AP42" s="143"/>
      <c r="AQ42" s="197"/>
      <c r="AR42" s="198"/>
      <c r="AS42" s="200"/>
      <c r="AT42" s="147"/>
      <c r="AU42" s="195"/>
      <c r="AV42" s="129"/>
      <c r="AW42" s="200"/>
      <c r="AX42" s="143"/>
      <c r="AY42" s="471">
        <v>5</v>
      </c>
      <c r="AZ42" s="146"/>
      <c r="BA42" s="143"/>
    </row>
    <row r="43" spans="1:53" s="161" customFormat="1" ht="51" customHeight="1" x14ac:dyDescent="0.3">
      <c r="A43" s="237" t="s">
        <v>157</v>
      </c>
      <c r="B43" s="322" t="s">
        <v>299</v>
      </c>
      <c r="C43" s="168" t="s">
        <v>300</v>
      </c>
      <c r="D43" s="146">
        <v>5</v>
      </c>
      <c r="E43" s="143">
        <f t="shared" si="1"/>
        <v>150</v>
      </c>
      <c r="F43" s="143">
        <f t="shared" si="2"/>
        <v>16</v>
      </c>
      <c r="G43" s="144">
        <v>8</v>
      </c>
      <c r="H43" s="143">
        <v>8</v>
      </c>
      <c r="I43" s="144"/>
      <c r="J43" s="143">
        <f t="shared" si="3"/>
        <v>134</v>
      </c>
      <c r="K43" s="197"/>
      <c r="L43" s="198"/>
      <c r="M43" s="196"/>
      <c r="N43" s="285"/>
      <c r="O43" s="199"/>
      <c r="P43" s="198"/>
      <c r="Q43" s="200"/>
      <c r="R43" s="300"/>
      <c r="S43" s="195"/>
      <c r="T43" s="198"/>
      <c r="U43" s="200"/>
      <c r="V43" s="147"/>
      <c r="W43" s="195"/>
      <c r="X43" s="198"/>
      <c r="Y43" s="200"/>
      <c r="Z43" s="147"/>
      <c r="AA43" s="195">
        <v>0.5</v>
      </c>
      <c r="AB43" s="198">
        <v>0.5</v>
      </c>
      <c r="AC43" s="200"/>
      <c r="AD43" s="147">
        <v>5</v>
      </c>
      <c r="AE43" s="197"/>
      <c r="AF43" s="198"/>
      <c r="AG43" s="201"/>
      <c r="AH43" s="147"/>
      <c r="AI43" s="197"/>
      <c r="AJ43" s="198"/>
      <c r="AK43" s="200"/>
      <c r="AL43" s="147"/>
      <c r="AM43" s="195"/>
      <c r="AN43" s="129"/>
      <c r="AO43" s="200"/>
      <c r="AP43" s="143"/>
      <c r="AQ43" s="197"/>
      <c r="AR43" s="198"/>
      <c r="AS43" s="200"/>
      <c r="AT43" s="147"/>
      <c r="AU43" s="195"/>
      <c r="AV43" s="129"/>
      <c r="AW43" s="200"/>
      <c r="AX43" s="143"/>
      <c r="AY43" s="471">
        <v>5</v>
      </c>
      <c r="AZ43" s="146"/>
      <c r="BA43" s="143"/>
    </row>
    <row r="44" spans="1:53" s="161" customFormat="1" ht="51" customHeight="1" x14ac:dyDescent="0.3">
      <c r="A44" s="237" t="s">
        <v>158</v>
      </c>
      <c r="B44" s="323" t="s">
        <v>301</v>
      </c>
      <c r="C44" s="168" t="s">
        <v>302</v>
      </c>
      <c r="D44" s="169">
        <v>5</v>
      </c>
      <c r="E44" s="143">
        <f t="shared" si="1"/>
        <v>150</v>
      </c>
      <c r="F44" s="143">
        <f t="shared" si="2"/>
        <v>16</v>
      </c>
      <c r="G44" s="144">
        <v>8</v>
      </c>
      <c r="H44" s="143"/>
      <c r="I44" s="144">
        <v>8</v>
      </c>
      <c r="J44" s="143">
        <f t="shared" si="3"/>
        <v>134</v>
      </c>
      <c r="K44" s="197"/>
      <c r="L44" s="198"/>
      <c r="M44" s="196"/>
      <c r="N44" s="285"/>
      <c r="O44" s="199"/>
      <c r="P44" s="198"/>
      <c r="Q44" s="200"/>
      <c r="R44" s="300"/>
      <c r="S44" s="195"/>
      <c r="T44" s="198"/>
      <c r="U44" s="200"/>
      <c r="V44" s="147"/>
      <c r="W44" s="195"/>
      <c r="X44" s="198"/>
      <c r="Y44" s="200"/>
      <c r="Z44" s="147"/>
      <c r="AA44" s="195"/>
      <c r="AB44" s="198"/>
      <c r="AC44" s="200"/>
      <c r="AD44" s="147"/>
      <c r="AE44" s="197">
        <v>0.5</v>
      </c>
      <c r="AF44" s="198"/>
      <c r="AG44" s="201">
        <v>0.5</v>
      </c>
      <c r="AH44" s="147">
        <v>5</v>
      </c>
      <c r="AI44" s="197"/>
      <c r="AJ44" s="198"/>
      <c r="AK44" s="200"/>
      <c r="AL44" s="147"/>
      <c r="AM44" s="195"/>
      <c r="AN44" s="129"/>
      <c r="AO44" s="200"/>
      <c r="AP44" s="143"/>
      <c r="AQ44" s="197"/>
      <c r="AR44" s="198"/>
      <c r="AS44" s="200"/>
      <c r="AT44" s="147"/>
      <c r="AU44" s="195"/>
      <c r="AV44" s="129"/>
      <c r="AW44" s="200"/>
      <c r="AX44" s="143"/>
      <c r="AY44" s="471">
        <v>6</v>
      </c>
      <c r="AZ44" s="146"/>
      <c r="BA44" s="143"/>
    </row>
    <row r="45" spans="1:53" s="161" customFormat="1" ht="105.75" customHeight="1" x14ac:dyDescent="0.3">
      <c r="A45" s="237" t="s">
        <v>159</v>
      </c>
      <c r="B45" s="323" t="s">
        <v>303</v>
      </c>
      <c r="C45" s="168" t="s">
        <v>304</v>
      </c>
      <c r="D45" s="169">
        <v>5</v>
      </c>
      <c r="E45" s="143">
        <f t="shared" si="1"/>
        <v>150</v>
      </c>
      <c r="F45" s="143">
        <f t="shared" si="2"/>
        <v>16</v>
      </c>
      <c r="G45" s="144">
        <v>8</v>
      </c>
      <c r="H45" s="143"/>
      <c r="I45" s="144">
        <v>8</v>
      </c>
      <c r="J45" s="143">
        <f t="shared" si="3"/>
        <v>134</v>
      </c>
      <c r="K45" s="197"/>
      <c r="L45" s="198"/>
      <c r="M45" s="196"/>
      <c r="N45" s="285"/>
      <c r="O45" s="199"/>
      <c r="P45" s="198"/>
      <c r="Q45" s="200"/>
      <c r="R45" s="300"/>
      <c r="S45" s="195"/>
      <c r="T45" s="198"/>
      <c r="U45" s="200"/>
      <c r="V45" s="147"/>
      <c r="W45" s="195"/>
      <c r="X45" s="198"/>
      <c r="Y45" s="200"/>
      <c r="Z45" s="147"/>
      <c r="AA45" s="195"/>
      <c r="AB45" s="198"/>
      <c r="AC45" s="200"/>
      <c r="AD45" s="147"/>
      <c r="AE45" s="197">
        <v>0.5</v>
      </c>
      <c r="AF45" s="198"/>
      <c r="AG45" s="201">
        <v>0.5</v>
      </c>
      <c r="AH45" s="147">
        <v>5</v>
      </c>
      <c r="AI45" s="197"/>
      <c r="AJ45" s="198"/>
      <c r="AK45" s="200"/>
      <c r="AL45" s="147"/>
      <c r="AM45" s="195"/>
      <c r="AN45" s="129"/>
      <c r="AO45" s="200"/>
      <c r="AP45" s="143"/>
      <c r="AQ45" s="197"/>
      <c r="AR45" s="198"/>
      <c r="AS45" s="200"/>
      <c r="AT45" s="147"/>
      <c r="AU45" s="195"/>
      <c r="AV45" s="129"/>
      <c r="AW45" s="200"/>
      <c r="AX45" s="143"/>
      <c r="AY45" s="471">
        <v>6</v>
      </c>
      <c r="AZ45" s="146"/>
      <c r="BA45" s="143"/>
    </row>
    <row r="46" spans="1:53" s="161" customFormat="1" ht="90.75" customHeight="1" x14ac:dyDescent="0.3">
      <c r="A46" s="237" t="s">
        <v>160</v>
      </c>
      <c r="B46" s="323" t="s">
        <v>305</v>
      </c>
      <c r="C46" s="168" t="s">
        <v>306</v>
      </c>
      <c r="D46" s="169">
        <v>5</v>
      </c>
      <c r="E46" s="143">
        <f t="shared" si="1"/>
        <v>150</v>
      </c>
      <c r="F46" s="143">
        <f t="shared" si="2"/>
        <v>16</v>
      </c>
      <c r="G46" s="144">
        <v>8</v>
      </c>
      <c r="H46" s="143"/>
      <c r="I46" s="144">
        <v>8</v>
      </c>
      <c r="J46" s="143">
        <f t="shared" si="3"/>
        <v>134</v>
      </c>
      <c r="K46" s="197"/>
      <c r="L46" s="198"/>
      <c r="M46" s="196"/>
      <c r="N46" s="285"/>
      <c r="O46" s="199"/>
      <c r="P46" s="198"/>
      <c r="Q46" s="200"/>
      <c r="R46" s="300"/>
      <c r="S46" s="195"/>
      <c r="T46" s="198"/>
      <c r="U46" s="200"/>
      <c r="V46" s="147"/>
      <c r="W46" s="195"/>
      <c r="X46" s="198"/>
      <c r="Y46" s="200"/>
      <c r="Z46" s="147"/>
      <c r="AA46" s="195"/>
      <c r="AB46" s="198"/>
      <c r="AC46" s="200"/>
      <c r="AD46" s="147"/>
      <c r="AE46" s="197"/>
      <c r="AF46" s="198"/>
      <c r="AG46" s="201"/>
      <c r="AH46" s="147"/>
      <c r="AI46" s="197">
        <v>0.5</v>
      </c>
      <c r="AJ46" s="198"/>
      <c r="AK46" s="201">
        <v>0.5</v>
      </c>
      <c r="AL46" s="147">
        <v>5</v>
      </c>
      <c r="AM46" s="195"/>
      <c r="AN46" s="129"/>
      <c r="AO46" s="200"/>
      <c r="AP46" s="143"/>
      <c r="AQ46" s="197"/>
      <c r="AR46" s="198"/>
      <c r="AS46" s="201"/>
      <c r="AT46" s="147"/>
      <c r="AU46" s="195"/>
      <c r="AV46" s="129"/>
      <c r="AW46" s="200"/>
      <c r="AX46" s="143"/>
      <c r="AY46" s="471">
        <v>7</v>
      </c>
      <c r="AZ46" s="146"/>
      <c r="BA46" s="143"/>
    </row>
    <row r="47" spans="1:53" s="161" customFormat="1" ht="51" customHeight="1" x14ac:dyDescent="0.3">
      <c r="A47" s="237" t="s">
        <v>161</v>
      </c>
      <c r="B47" s="323" t="s">
        <v>307</v>
      </c>
      <c r="C47" s="168" t="s">
        <v>300</v>
      </c>
      <c r="D47" s="169">
        <v>5</v>
      </c>
      <c r="E47" s="143">
        <f t="shared" si="1"/>
        <v>150</v>
      </c>
      <c r="F47" s="143">
        <f t="shared" si="2"/>
        <v>16</v>
      </c>
      <c r="G47" s="144">
        <v>8</v>
      </c>
      <c r="H47" s="143"/>
      <c r="I47" s="144">
        <v>8</v>
      </c>
      <c r="J47" s="143">
        <f t="shared" si="3"/>
        <v>134</v>
      </c>
      <c r="K47" s="197"/>
      <c r="L47" s="198"/>
      <c r="M47" s="196"/>
      <c r="N47" s="285"/>
      <c r="O47" s="199"/>
      <c r="P47" s="198"/>
      <c r="Q47" s="200"/>
      <c r="R47" s="300"/>
      <c r="S47" s="195"/>
      <c r="T47" s="198"/>
      <c r="U47" s="200"/>
      <c r="V47" s="147"/>
      <c r="W47" s="195"/>
      <c r="X47" s="198"/>
      <c r="Y47" s="200"/>
      <c r="Z47" s="147"/>
      <c r="AA47" s="195"/>
      <c r="AB47" s="198"/>
      <c r="AC47" s="200"/>
      <c r="AD47" s="147"/>
      <c r="AE47" s="197"/>
      <c r="AF47" s="198"/>
      <c r="AG47" s="201"/>
      <c r="AH47" s="147"/>
      <c r="AI47" s="197">
        <v>0.5</v>
      </c>
      <c r="AJ47" s="198"/>
      <c r="AK47" s="200">
        <v>0.5</v>
      </c>
      <c r="AL47" s="147">
        <v>5</v>
      </c>
      <c r="AM47" s="195"/>
      <c r="AN47" s="129"/>
      <c r="AO47" s="200"/>
      <c r="AP47" s="143"/>
      <c r="AQ47" s="197"/>
      <c r="AR47" s="198"/>
      <c r="AS47" s="200"/>
      <c r="AT47" s="147"/>
      <c r="AU47" s="195"/>
      <c r="AV47" s="129"/>
      <c r="AW47" s="200"/>
      <c r="AX47" s="143"/>
      <c r="AY47" s="471">
        <v>7</v>
      </c>
      <c r="AZ47" s="146"/>
      <c r="BA47" s="143"/>
    </row>
    <row r="48" spans="1:53" s="161" customFormat="1" ht="51" customHeight="1" x14ac:dyDescent="0.3">
      <c r="A48" s="237" t="s">
        <v>162</v>
      </c>
      <c r="B48" s="324" t="s">
        <v>308</v>
      </c>
      <c r="C48" s="168" t="s">
        <v>302</v>
      </c>
      <c r="D48" s="169">
        <v>5</v>
      </c>
      <c r="E48" s="143">
        <f t="shared" si="1"/>
        <v>150</v>
      </c>
      <c r="F48" s="143">
        <f t="shared" si="2"/>
        <v>16</v>
      </c>
      <c r="G48" s="144">
        <v>8</v>
      </c>
      <c r="H48" s="143"/>
      <c r="I48" s="144">
        <v>8</v>
      </c>
      <c r="J48" s="143">
        <f t="shared" si="3"/>
        <v>134</v>
      </c>
      <c r="K48" s="197"/>
      <c r="L48" s="198"/>
      <c r="M48" s="196"/>
      <c r="N48" s="285"/>
      <c r="O48" s="199"/>
      <c r="P48" s="198"/>
      <c r="Q48" s="200"/>
      <c r="R48" s="300"/>
      <c r="S48" s="195"/>
      <c r="T48" s="198"/>
      <c r="U48" s="200"/>
      <c r="V48" s="147"/>
      <c r="W48" s="195"/>
      <c r="X48" s="198"/>
      <c r="Y48" s="200"/>
      <c r="Z48" s="147"/>
      <c r="AA48" s="195"/>
      <c r="AB48" s="198"/>
      <c r="AC48" s="200"/>
      <c r="AD48" s="147"/>
      <c r="AE48" s="197"/>
      <c r="AF48" s="198"/>
      <c r="AG48" s="201"/>
      <c r="AH48" s="147"/>
      <c r="AI48" s="197">
        <v>0.5</v>
      </c>
      <c r="AJ48" s="198"/>
      <c r="AK48" s="200">
        <v>0.5</v>
      </c>
      <c r="AL48" s="147">
        <v>5</v>
      </c>
      <c r="AM48" s="195"/>
      <c r="AN48" s="129"/>
      <c r="AO48" s="200"/>
      <c r="AP48" s="147"/>
      <c r="AQ48" s="197"/>
      <c r="AR48" s="198"/>
      <c r="AS48" s="200"/>
      <c r="AT48" s="147"/>
      <c r="AU48" s="195"/>
      <c r="AV48" s="129"/>
      <c r="AW48" s="200"/>
      <c r="AX48" s="143"/>
      <c r="AY48" s="471">
        <v>7</v>
      </c>
      <c r="AZ48" s="146"/>
      <c r="BA48" s="143"/>
    </row>
    <row r="49" spans="1:53" s="161" customFormat="1" ht="107.25" customHeight="1" x14ac:dyDescent="0.3">
      <c r="A49" s="237" t="s">
        <v>163</v>
      </c>
      <c r="B49" s="323" t="s">
        <v>309</v>
      </c>
      <c r="C49" s="168" t="s">
        <v>304</v>
      </c>
      <c r="D49" s="169">
        <v>5</v>
      </c>
      <c r="E49" s="143">
        <f t="shared" si="1"/>
        <v>150</v>
      </c>
      <c r="F49" s="143">
        <f t="shared" si="2"/>
        <v>16</v>
      </c>
      <c r="G49" s="144">
        <v>8</v>
      </c>
      <c r="H49" s="143"/>
      <c r="I49" s="144">
        <v>8</v>
      </c>
      <c r="J49" s="143">
        <f t="shared" si="3"/>
        <v>134</v>
      </c>
      <c r="K49" s="197"/>
      <c r="L49" s="198"/>
      <c r="M49" s="196"/>
      <c r="N49" s="285"/>
      <c r="O49" s="199"/>
      <c r="P49" s="198"/>
      <c r="Q49" s="200"/>
      <c r="R49" s="300"/>
      <c r="S49" s="195"/>
      <c r="T49" s="198"/>
      <c r="U49" s="200"/>
      <c r="V49" s="147"/>
      <c r="W49" s="195"/>
      <c r="X49" s="198"/>
      <c r="Y49" s="200"/>
      <c r="Z49" s="147"/>
      <c r="AA49" s="195"/>
      <c r="AB49" s="198"/>
      <c r="AC49" s="200"/>
      <c r="AD49" s="147"/>
      <c r="AE49" s="197"/>
      <c r="AF49" s="198"/>
      <c r="AG49" s="201"/>
      <c r="AH49" s="147"/>
      <c r="AI49" s="197"/>
      <c r="AJ49" s="198"/>
      <c r="AK49" s="200"/>
      <c r="AL49" s="147"/>
      <c r="AM49" s="195">
        <v>0.5</v>
      </c>
      <c r="AN49" s="129"/>
      <c r="AO49" s="200">
        <v>0.5</v>
      </c>
      <c r="AP49" s="147">
        <v>5</v>
      </c>
      <c r="AQ49" s="197"/>
      <c r="AR49" s="198"/>
      <c r="AS49" s="200"/>
      <c r="AT49" s="147"/>
      <c r="AU49" s="195"/>
      <c r="AV49" s="129"/>
      <c r="AW49" s="200"/>
      <c r="AX49" s="143"/>
      <c r="AY49" s="471">
        <v>8</v>
      </c>
      <c r="AZ49" s="146"/>
      <c r="BA49" s="143"/>
    </row>
    <row r="50" spans="1:53" s="161" customFormat="1" ht="70.5" customHeight="1" thickBot="1" x14ac:dyDescent="0.35">
      <c r="A50" s="237" t="s">
        <v>164</v>
      </c>
      <c r="B50" s="323" t="s">
        <v>310</v>
      </c>
      <c r="C50" s="168" t="s">
        <v>293</v>
      </c>
      <c r="D50" s="169">
        <v>5</v>
      </c>
      <c r="E50" s="143">
        <f t="shared" si="1"/>
        <v>150</v>
      </c>
      <c r="F50" s="143">
        <f t="shared" si="2"/>
        <v>16</v>
      </c>
      <c r="G50" s="144">
        <v>8</v>
      </c>
      <c r="H50" s="143"/>
      <c r="I50" s="144">
        <v>8</v>
      </c>
      <c r="J50" s="143">
        <f t="shared" si="3"/>
        <v>134</v>
      </c>
      <c r="K50" s="197"/>
      <c r="L50" s="198"/>
      <c r="M50" s="196"/>
      <c r="N50" s="285"/>
      <c r="O50" s="199"/>
      <c r="P50" s="198"/>
      <c r="Q50" s="200"/>
      <c r="R50" s="300"/>
      <c r="S50" s="195"/>
      <c r="T50" s="198"/>
      <c r="U50" s="200"/>
      <c r="V50" s="147"/>
      <c r="W50" s="195"/>
      <c r="X50" s="198"/>
      <c r="Y50" s="200"/>
      <c r="Z50" s="147"/>
      <c r="AA50" s="195"/>
      <c r="AB50" s="198"/>
      <c r="AC50" s="200"/>
      <c r="AD50" s="147"/>
      <c r="AE50" s="197"/>
      <c r="AF50" s="198"/>
      <c r="AG50" s="201"/>
      <c r="AH50" s="147"/>
      <c r="AI50" s="197"/>
      <c r="AJ50" s="198"/>
      <c r="AK50" s="200"/>
      <c r="AL50" s="147"/>
      <c r="AM50" s="195">
        <v>0.5</v>
      </c>
      <c r="AN50" s="129"/>
      <c r="AO50" s="200">
        <v>0.5</v>
      </c>
      <c r="AP50" s="147">
        <v>5</v>
      </c>
      <c r="AQ50" s="197"/>
      <c r="AR50" s="198"/>
      <c r="AS50" s="200"/>
      <c r="AT50" s="147"/>
      <c r="AU50" s="195"/>
      <c r="AV50" s="129"/>
      <c r="AW50" s="200"/>
      <c r="AX50" s="143"/>
      <c r="AY50" s="147">
        <v>8</v>
      </c>
      <c r="AZ50" s="146"/>
      <c r="BA50" s="143"/>
    </row>
    <row r="51" spans="1:53" s="161" customFormat="1" ht="19.5" customHeight="1" thickBot="1" x14ac:dyDescent="0.35">
      <c r="A51" s="325"/>
      <c r="B51" s="312" t="s">
        <v>171</v>
      </c>
      <c r="C51" s="157"/>
      <c r="D51" s="463">
        <f>SUM(D52:D69)</f>
        <v>45</v>
      </c>
      <c r="E51" s="111">
        <f>SUM(E52:E63)</f>
        <v>900</v>
      </c>
      <c r="F51" s="111"/>
      <c r="G51" s="465"/>
      <c r="H51" s="111"/>
      <c r="I51" s="465"/>
      <c r="J51" s="111"/>
      <c r="K51" s="542">
        <f>SUM(K52:M63)</f>
        <v>0</v>
      </c>
      <c r="L51" s="543"/>
      <c r="M51" s="544"/>
      <c r="N51" s="281">
        <f>SUM(N52:N69)</f>
        <v>0</v>
      </c>
      <c r="O51" s="542">
        <f>SUM(O52:Q63)</f>
        <v>0</v>
      </c>
      <c r="P51" s="543"/>
      <c r="Q51" s="544"/>
      <c r="R51" s="281">
        <f>SUM(R52:R69)</f>
        <v>0</v>
      </c>
      <c r="S51" s="539">
        <f>SUM(S52:U63)</f>
        <v>0</v>
      </c>
      <c r="T51" s="540"/>
      <c r="U51" s="541"/>
      <c r="V51" s="281">
        <f>SUM(V52:V69)</f>
        <v>0</v>
      </c>
      <c r="W51" s="539">
        <f>SUM(W52:Y63)</f>
        <v>0</v>
      </c>
      <c r="X51" s="540"/>
      <c r="Y51" s="541"/>
      <c r="Z51" s="281">
        <f>SUM(Z52:Z69)</f>
        <v>0</v>
      </c>
      <c r="AA51" s="539">
        <f>SUM(AA52:AC63)</f>
        <v>0</v>
      </c>
      <c r="AB51" s="540"/>
      <c r="AC51" s="541"/>
      <c r="AD51" s="281">
        <f>SUM(AD52:AD69)</f>
        <v>0</v>
      </c>
      <c r="AE51" s="542">
        <f>SUM(AE52:AG63)</f>
        <v>2</v>
      </c>
      <c r="AF51" s="543"/>
      <c r="AG51" s="544"/>
      <c r="AH51" s="281">
        <f>SUM(AH52:AH69)</f>
        <v>10</v>
      </c>
      <c r="AI51" s="542">
        <f>SUM(AI52:AK63)</f>
        <v>2</v>
      </c>
      <c r="AJ51" s="543"/>
      <c r="AK51" s="544"/>
      <c r="AL51" s="281">
        <f>SUM(AL52:AL69)</f>
        <v>10</v>
      </c>
      <c r="AM51" s="539">
        <f>SUM(AM52:AO63)</f>
        <v>2</v>
      </c>
      <c r="AN51" s="540"/>
      <c r="AO51" s="541"/>
      <c r="AP51" s="281">
        <f>SUM(AP52:AP69)</f>
        <v>15</v>
      </c>
      <c r="AQ51" s="542">
        <f>SUM(AQ52:AS63)</f>
        <v>0</v>
      </c>
      <c r="AR51" s="543"/>
      <c r="AS51" s="544"/>
      <c r="AT51" s="281">
        <f>SUM(AT52:AT69)</f>
        <v>10</v>
      </c>
      <c r="AU51" s="539">
        <f>SUM(AU52:AW63)</f>
        <v>0</v>
      </c>
      <c r="AV51" s="540"/>
      <c r="AW51" s="541"/>
      <c r="AX51" s="111">
        <f>SUM(AX52:AX63)</f>
        <v>0</v>
      </c>
      <c r="AY51" s="158"/>
      <c r="AZ51" s="463"/>
      <c r="BA51" s="111"/>
    </row>
    <row r="52" spans="1:53" s="161" customFormat="1" ht="68.25" customHeight="1" x14ac:dyDescent="0.3">
      <c r="A52" s="238" t="s">
        <v>132</v>
      </c>
      <c r="B52" s="490" t="s">
        <v>353</v>
      </c>
      <c r="C52" s="765" t="s">
        <v>298</v>
      </c>
      <c r="D52" s="637">
        <v>5</v>
      </c>
      <c r="E52" s="635">
        <f>D52*30</f>
        <v>150</v>
      </c>
      <c r="F52" s="635">
        <f>G52+H52+I52</f>
        <v>16</v>
      </c>
      <c r="G52" s="670">
        <v>8</v>
      </c>
      <c r="H52" s="635"/>
      <c r="I52" s="670">
        <v>8</v>
      </c>
      <c r="J52" s="635">
        <f>E52-F52</f>
        <v>134</v>
      </c>
      <c r="K52" s="641"/>
      <c r="L52" s="643"/>
      <c r="M52" s="639"/>
      <c r="N52" s="665"/>
      <c r="O52" s="641"/>
      <c r="P52" s="643"/>
      <c r="Q52" s="639"/>
      <c r="R52" s="667"/>
      <c r="S52" s="681"/>
      <c r="T52" s="678"/>
      <c r="U52" s="679"/>
      <c r="V52" s="721"/>
      <c r="W52" s="681"/>
      <c r="X52" s="678"/>
      <c r="Y52" s="679"/>
      <c r="Z52" s="722"/>
      <c r="AA52" s="677"/>
      <c r="AB52" s="678"/>
      <c r="AC52" s="720"/>
      <c r="AD52" s="680"/>
      <c r="AE52" s="677">
        <v>0.5</v>
      </c>
      <c r="AF52" s="678"/>
      <c r="AG52" s="720">
        <v>0.5</v>
      </c>
      <c r="AH52" s="680">
        <v>5</v>
      </c>
      <c r="AI52" s="677"/>
      <c r="AJ52" s="678"/>
      <c r="AK52" s="679"/>
      <c r="AL52" s="680"/>
      <c r="AM52" s="681"/>
      <c r="AN52" s="682"/>
      <c r="AO52" s="679"/>
      <c r="AP52" s="724"/>
      <c r="AQ52" s="677"/>
      <c r="AR52" s="678"/>
      <c r="AS52" s="679"/>
      <c r="AT52" s="680"/>
      <c r="AU52" s="681"/>
      <c r="AV52" s="682"/>
      <c r="AW52" s="679"/>
      <c r="AX52" s="724"/>
      <c r="AY52" s="680">
        <v>6</v>
      </c>
      <c r="AZ52" s="680"/>
      <c r="BA52" s="724"/>
    </row>
    <row r="53" spans="1:53" s="161" customFormat="1" ht="97.5" customHeight="1" x14ac:dyDescent="0.3">
      <c r="A53" s="237" t="s">
        <v>143</v>
      </c>
      <c r="B53" s="491" t="s">
        <v>354</v>
      </c>
      <c r="C53" s="764"/>
      <c r="D53" s="656"/>
      <c r="E53" s="658"/>
      <c r="F53" s="658"/>
      <c r="G53" s="705"/>
      <c r="H53" s="658"/>
      <c r="I53" s="705"/>
      <c r="J53" s="658"/>
      <c r="K53" s="653"/>
      <c r="L53" s="654"/>
      <c r="M53" s="657"/>
      <c r="N53" s="703"/>
      <c r="O53" s="653"/>
      <c r="P53" s="654"/>
      <c r="Q53" s="657"/>
      <c r="R53" s="702"/>
      <c r="S53" s="659"/>
      <c r="T53" s="654"/>
      <c r="U53" s="657"/>
      <c r="V53" s="669"/>
      <c r="W53" s="659"/>
      <c r="X53" s="654"/>
      <c r="Y53" s="657"/>
      <c r="Z53" s="723"/>
      <c r="AA53" s="653"/>
      <c r="AB53" s="654"/>
      <c r="AC53" s="655"/>
      <c r="AD53" s="656"/>
      <c r="AE53" s="653"/>
      <c r="AF53" s="654"/>
      <c r="AG53" s="655"/>
      <c r="AH53" s="656"/>
      <c r="AI53" s="653"/>
      <c r="AJ53" s="654"/>
      <c r="AK53" s="657"/>
      <c r="AL53" s="656"/>
      <c r="AM53" s="659"/>
      <c r="AN53" s="660"/>
      <c r="AO53" s="657"/>
      <c r="AP53" s="658"/>
      <c r="AQ53" s="653"/>
      <c r="AR53" s="654"/>
      <c r="AS53" s="657"/>
      <c r="AT53" s="656"/>
      <c r="AU53" s="659"/>
      <c r="AV53" s="660"/>
      <c r="AW53" s="657"/>
      <c r="AX53" s="658"/>
      <c r="AY53" s="656"/>
      <c r="AZ53" s="656"/>
      <c r="BA53" s="658"/>
    </row>
    <row r="54" spans="1:53" s="161" customFormat="1" ht="39.75" customHeight="1" x14ac:dyDescent="0.3">
      <c r="A54" s="237" t="s">
        <v>144</v>
      </c>
      <c r="B54" s="491" t="s">
        <v>355</v>
      </c>
      <c r="C54" s="763" t="s">
        <v>298</v>
      </c>
      <c r="D54" s="661">
        <v>5</v>
      </c>
      <c r="E54" s="662">
        <f t="shared" ref="E54" si="4">D54*30</f>
        <v>150</v>
      </c>
      <c r="F54" s="662">
        <f t="shared" ref="F54" si="5">G54+H54+I54</f>
        <v>16</v>
      </c>
      <c r="G54" s="663">
        <v>8</v>
      </c>
      <c r="H54" s="662">
        <v>8</v>
      </c>
      <c r="I54" s="663"/>
      <c r="J54" s="662">
        <f t="shared" ref="J54" si="6">E54-F54</f>
        <v>134</v>
      </c>
      <c r="K54" s="641"/>
      <c r="L54" s="643"/>
      <c r="M54" s="639"/>
      <c r="N54" s="665"/>
      <c r="O54" s="641"/>
      <c r="P54" s="643"/>
      <c r="Q54" s="639"/>
      <c r="R54" s="667"/>
      <c r="S54" s="645"/>
      <c r="T54" s="643"/>
      <c r="U54" s="639"/>
      <c r="V54" s="651"/>
      <c r="W54" s="645"/>
      <c r="X54" s="643"/>
      <c r="Y54" s="639"/>
      <c r="Z54" s="651"/>
      <c r="AA54" s="645"/>
      <c r="AB54" s="643"/>
      <c r="AC54" s="639"/>
      <c r="AD54" s="637"/>
      <c r="AE54" s="641">
        <v>0.5</v>
      </c>
      <c r="AF54" s="643">
        <v>0.5</v>
      </c>
      <c r="AG54" s="649"/>
      <c r="AH54" s="637">
        <v>5</v>
      </c>
      <c r="AI54" s="641"/>
      <c r="AJ54" s="643"/>
      <c r="AK54" s="639"/>
      <c r="AL54" s="637"/>
      <c r="AM54" s="645"/>
      <c r="AN54" s="647"/>
      <c r="AO54" s="639"/>
      <c r="AP54" s="635"/>
      <c r="AQ54" s="641"/>
      <c r="AR54" s="643"/>
      <c r="AS54" s="639"/>
      <c r="AT54" s="637"/>
      <c r="AU54" s="645"/>
      <c r="AV54" s="647"/>
      <c r="AW54" s="639"/>
      <c r="AX54" s="635"/>
      <c r="AY54" s="637">
        <v>6</v>
      </c>
      <c r="AZ54" s="637"/>
      <c r="BA54" s="635"/>
    </row>
    <row r="55" spans="1:53" s="161" customFormat="1" ht="72.75" customHeight="1" x14ac:dyDescent="0.3">
      <c r="A55" s="237" t="s">
        <v>145</v>
      </c>
      <c r="B55" s="491" t="s">
        <v>356</v>
      </c>
      <c r="C55" s="764"/>
      <c r="D55" s="656"/>
      <c r="E55" s="658"/>
      <c r="F55" s="658"/>
      <c r="G55" s="705"/>
      <c r="H55" s="658"/>
      <c r="I55" s="705"/>
      <c r="J55" s="658"/>
      <c r="K55" s="653"/>
      <c r="L55" s="654"/>
      <c r="M55" s="657"/>
      <c r="N55" s="703"/>
      <c r="O55" s="653"/>
      <c r="P55" s="654"/>
      <c r="Q55" s="657"/>
      <c r="R55" s="702"/>
      <c r="S55" s="659"/>
      <c r="T55" s="654"/>
      <c r="U55" s="657"/>
      <c r="V55" s="669"/>
      <c r="W55" s="659"/>
      <c r="X55" s="654"/>
      <c r="Y55" s="657"/>
      <c r="Z55" s="669"/>
      <c r="AA55" s="659"/>
      <c r="AB55" s="654"/>
      <c r="AC55" s="657"/>
      <c r="AD55" s="656"/>
      <c r="AE55" s="653"/>
      <c r="AF55" s="654"/>
      <c r="AG55" s="655"/>
      <c r="AH55" s="656"/>
      <c r="AI55" s="653"/>
      <c r="AJ55" s="654"/>
      <c r="AK55" s="657"/>
      <c r="AL55" s="656"/>
      <c r="AM55" s="659"/>
      <c r="AN55" s="660"/>
      <c r="AO55" s="657"/>
      <c r="AP55" s="658"/>
      <c r="AQ55" s="653"/>
      <c r="AR55" s="654"/>
      <c r="AS55" s="657"/>
      <c r="AT55" s="656"/>
      <c r="AU55" s="659"/>
      <c r="AV55" s="660"/>
      <c r="AW55" s="657"/>
      <c r="AX55" s="658"/>
      <c r="AY55" s="656"/>
      <c r="AZ55" s="656"/>
      <c r="BA55" s="658"/>
    </row>
    <row r="56" spans="1:53" s="161" customFormat="1" ht="86.25" customHeight="1" x14ac:dyDescent="0.3">
      <c r="A56" s="237" t="s">
        <v>146</v>
      </c>
      <c r="B56" s="491" t="s">
        <v>357</v>
      </c>
      <c r="C56" s="763" t="s">
        <v>298</v>
      </c>
      <c r="D56" s="661">
        <v>5</v>
      </c>
      <c r="E56" s="662">
        <f t="shared" ref="E56" si="7">D56*30</f>
        <v>150</v>
      </c>
      <c r="F56" s="662">
        <f t="shared" ref="F56" si="8">G56+H56+I56</f>
        <v>16</v>
      </c>
      <c r="G56" s="663">
        <v>8</v>
      </c>
      <c r="H56" s="662">
        <v>8</v>
      </c>
      <c r="I56" s="663"/>
      <c r="J56" s="662">
        <f t="shared" ref="J56" si="9">E56-F56</f>
        <v>134</v>
      </c>
      <c r="K56" s="641"/>
      <c r="L56" s="643"/>
      <c r="M56" s="639"/>
      <c r="N56" s="665"/>
      <c r="O56" s="641"/>
      <c r="P56" s="643"/>
      <c r="Q56" s="639"/>
      <c r="R56" s="667"/>
      <c r="S56" s="645"/>
      <c r="T56" s="643"/>
      <c r="U56" s="639"/>
      <c r="V56" s="651"/>
      <c r="W56" s="645"/>
      <c r="X56" s="643"/>
      <c r="Y56" s="639"/>
      <c r="Z56" s="651"/>
      <c r="AA56" s="645"/>
      <c r="AB56" s="643"/>
      <c r="AC56" s="639"/>
      <c r="AD56" s="637"/>
      <c r="AE56" s="641"/>
      <c r="AF56" s="643"/>
      <c r="AG56" s="649"/>
      <c r="AH56" s="637"/>
      <c r="AI56" s="641">
        <v>0.5</v>
      </c>
      <c r="AJ56" s="643">
        <v>0.5</v>
      </c>
      <c r="AK56" s="639"/>
      <c r="AL56" s="637">
        <v>5</v>
      </c>
      <c r="AM56" s="645"/>
      <c r="AN56" s="647"/>
      <c r="AO56" s="639"/>
      <c r="AP56" s="635"/>
      <c r="AQ56" s="641"/>
      <c r="AR56" s="643"/>
      <c r="AS56" s="639"/>
      <c r="AT56" s="637"/>
      <c r="AU56" s="645"/>
      <c r="AV56" s="647"/>
      <c r="AW56" s="639"/>
      <c r="AX56" s="635"/>
      <c r="AY56" s="637">
        <v>7</v>
      </c>
      <c r="AZ56" s="637"/>
      <c r="BA56" s="635"/>
    </row>
    <row r="57" spans="1:53" s="161" customFormat="1" ht="105" customHeight="1" x14ac:dyDescent="0.3">
      <c r="A57" s="237" t="s">
        <v>147</v>
      </c>
      <c r="B57" s="491" t="s">
        <v>358</v>
      </c>
      <c r="C57" s="764"/>
      <c r="D57" s="656"/>
      <c r="E57" s="658"/>
      <c r="F57" s="658"/>
      <c r="G57" s="705"/>
      <c r="H57" s="658"/>
      <c r="I57" s="705"/>
      <c r="J57" s="658"/>
      <c r="K57" s="653"/>
      <c r="L57" s="654"/>
      <c r="M57" s="657"/>
      <c r="N57" s="703"/>
      <c r="O57" s="653"/>
      <c r="P57" s="654"/>
      <c r="Q57" s="657"/>
      <c r="R57" s="702"/>
      <c r="S57" s="659"/>
      <c r="T57" s="654"/>
      <c r="U57" s="657"/>
      <c r="V57" s="669"/>
      <c r="W57" s="659"/>
      <c r="X57" s="654"/>
      <c r="Y57" s="657"/>
      <c r="Z57" s="669"/>
      <c r="AA57" s="659"/>
      <c r="AB57" s="654"/>
      <c r="AC57" s="657"/>
      <c r="AD57" s="656"/>
      <c r="AE57" s="653"/>
      <c r="AF57" s="654"/>
      <c r="AG57" s="655"/>
      <c r="AH57" s="656"/>
      <c r="AI57" s="653"/>
      <c r="AJ57" s="654"/>
      <c r="AK57" s="657"/>
      <c r="AL57" s="656"/>
      <c r="AM57" s="659"/>
      <c r="AN57" s="660"/>
      <c r="AO57" s="657"/>
      <c r="AP57" s="658"/>
      <c r="AQ57" s="653"/>
      <c r="AR57" s="654"/>
      <c r="AS57" s="657"/>
      <c r="AT57" s="656"/>
      <c r="AU57" s="659"/>
      <c r="AV57" s="660"/>
      <c r="AW57" s="657"/>
      <c r="AX57" s="658"/>
      <c r="AY57" s="656"/>
      <c r="AZ57" s="656"/>
      <c r="BA57" s="658"/>
    </row>
    <row r="58" spans="1:53" s="161" customFormat="1" ht="68.25" customHeight="1" x14ac:dyDescent="0.3">
      <c r="A58" s="237" t="s">
        <v>148</v>
      </c>
      <c r="B58" s="491" t="s">
        <v>359</v>
      </c>
      <c r="C58" s="763" t="s">
        <v>298</v>
      </c>
      <c r="D58" s="661">
        <v>5</v>
      </c>
      <c r="E58" s="662">
        <f t="shared" ref="E58" si="10">D58*30</f>
        <v>150</v>
      </c>
      <c r="F58" s="662">
        <f t="shared" ref="F58" si="11">G58+H58+I58</f>
        <v>16</v>
      </c>
      <c r="G58" s="663">
        <v>8</v>
      </c>
      <c r="H58" s="662"/>
      <c r="I58" s="663">
        <v>8</v>
      </c>
      <c r="J58" s="662">
        <f t="shared" ref="J58" si="12">E58-F58</f>
        <v>134</v>
      </c>
      <c r="K58" s="641"/>
      <c r="L58" s="643"/>
      <c r="M58" s="639"/>
      <c r="N58" s="665"/>
      <c r="O58" s="641"/>
      <c r="P58" s="643"/>
      <c r="Q58" s="639"/>
      <c r="R58" s="667"/>
      <c r="S58" s="645"/>
      <c r="T58" s="643"/>
      <c r="U58" s="639"/>
      <c r="V58" s="651"/>
      <c r="W58" s="645"/>
      <c r="X58" s="643"/>
      <c r="Y58" s="639"/>
      <c r="Z58" s="651"/>
      <c r="AA58" s="645"/>
      <c r="AB58" s="643"/>
      <c r="AC58" s="639"/>
      <c r="AD58" s="637"/>
      <c r="AE58" s="641"/>
      <c r="AF58" s="643"/>
      <c r="AG58" s="649"/>
      <c r="AH58" s="637"/>
      <c r="AI58" s="641">
        <v>0.5</v>
      </c>
      <c r="AJ58" s="643"/>
      <c r="AK58" s="639">
        <v>0.5</v>
      </c>
      <c r="AL58" s="637">
        <v>5</v>
      </c>
      <c r="AM58" s="645"/>
      <c r="AN58" s="647"/>
      <c r="AO58" s="639"/>
      <c r="AP58" s="635"/>
      <c r="AQ58" s="641"/>
      <c r="AR58" s="643"/>
      <c r="AS58" s="639"/>
      <c r="AT58" s="637"/>
      <c r="AU58" s="645"/>
      <c r="AV58" s="647"/>
      <c r="AW58" s="639"/>
      <c r="AX58" s="635"/>
      <c r="AY58" s="637">
        <v>7</v>
      </c>
      <c r="AZ58" s="637"/>
      <c r="BA58" s="635"/>
    </row>
    <row r="59" spans="1:53" s="161" customFormat="1" ht="111" customHeight="1" x14ac:dyDescent="0.3">
      <c r="A59" s="237" t="s">
        <v>149</v>
      </c>
      <c r="B59" s="493" t="s">
        <v>360</v>
      </c>
      <c r="C59" s="764"/>
      <c r="D59" s="637"/>
      <c r="E59" s="635"/>
      <c r="F59" s="635"/>
      <c r="G59" s="670"/>
      <c r="H59" s="635"/>
      <c r="I59" s="670"/>
      <c r="J59" s="635"/>
      <c r="K59" s="653"/>
      <c r="L59" s="654"/>
      <c r="M59" s="657"/>
      <c r="N59" s="703"/>
      <c r="O59" s="653"/>
      <c r="P59" s="654"/>
      <c r="Q59" s="657"/>
      <c r="R59" s="702"/>
      <c r="S59" s="659"/>
      <c r="T59" s="654"/>
      <c r="U59" s="657"/>
      <c r="V59" s="669"/>
      <c r="W59" s="659"/>
      <c r="X59" s="654"/>
      <c r="Y59" s="657"/>
      <c r="Z59" s="669"/>
      <c r="AA59" s="659"/>
      <c r="AB59" s="654"/>
      <c r="AC59" s="657"/>
      <c r="AD59" s="656"/>
      <c r="AE59" s="653"/>
      <c r="AF59" s="654"/>
      <c r="AG59" s="655"/>
      <c r="AH59" s="656"/>
      <c r="AI59" s="653"/>
      <c r="AJ59" s="654"/>
      <c r="AK59" s="657"/>
      <c r="AL59" s="656"/>
      <c r="AM59" s="659"/>
      <c r="AN59" s="660"/>
      <c r="AO59" s="657"/>
      <c r="AP59" s="658"/>
      <c r="AQ59" s="653"/>
      <c r="AR59" s="654"/>
      <c r="AS59" s="657"/>
      <c r="AT59" s="656"/>
      <c r="AU59" s="659"/>
      <c r="AV59" s="660"/>
      <c r="AW59" s="657"/>
      <c r="AX59" s="658"/>
      <c r="AY59" s="656"/>
      <c r="AZ59" s="656"/>
      <c r="BA59" s="658"/>
    </row>
    <row r="60" spans="1:53" s="161" customFormat="1" ht="59.25" customHeight="1" x14ac:dyDescent="0.3">
      <c r="A60" s="237" t="s">
        <v>185</v>
      </c>
      <c r="B60" s="491" t="s">
        <v>361</v>
      </c>
      <c r="C60" s="763" t="s">
        <v>298</v>
      </c>
      <c r="D60" s="661">
        <v>5</v>
      </c>
      <c r="E60" s="662">
        <f t="shared" ref="E60" si="13">D60*30</f>
        <v>150</v>
      </c>
      <c r="F60" s="662">
        <f t="shared" ref="F60" si="14">G60+H60+I60</f>
        <v>16</v>
      </c>
      <c r="G60" s="663">
        <v>8</v>
      </c>
      <c r="H60" s="662"/>
      <c r="I60" s="663">
        <v>8</v>
      </c>
      <c r="J60" s="662">
        <f t="shared" ref="J60" si="15">E60-F60</f>
        <v>134</v>
      </c>
      <c r="K60" s="641"/>
      <c r="L60" s="643"/>
      <c r="M60" s="639"/>
      <c r="N60" s="665"/>
      <c r="O60" s="641"/>
      <c r="P60" s="643"/>
      <c r="Q60" s="639"/>
      <c r="R60" s="667"/>
      <c r="S60" s="645"/>
      <c r="T60" s="643"/>
      <c r="U60" s="639"/>
      <c r="V60" s="651"/>
      <c r="W60" s="645"/>
      <c r="X60" s="643"/>
      <c r="Y60" s="639"/>
      <c r="Z60" s="651"/>
      <c r="AA60" s="645"/>
      <c r="AB60" s="643"/>
      <c r="AC60" s="639"/>
      <c r="AD60" s="637"/>
      <c r="AE60" s="641"/>
      <c r="AF60" s="643"/>
      <c r="AG60" s="649"/>
      <c r="AH60" s="637"/>
      <c r="AI60" s="641"/>
      <c r="AJ60" s="643"/>
      <c r="AK60" s="639"/>
      <c r="AL60" s="637"/>
      <c r="AM60" s="645">
        <v>0.5</v>
      </c>
      <c r="AN60" s="647"/>
      <c r="AO60" s="639">
        <v>0.5</v>
      </c>
      <c r="AP60" s="637">
        <v>5</v>
      </c>
      <c r="AQ60" s="641"/>
      <c r="AR60" s="643"/>
      <c r="AS60" s="639"/>
      <c r="AT60" s="637"/>
      <c r="AU60" s="645"/>
      <c r="AV60" s="647"/>
      <c r="AW60" s="639"/>
      <c r="AX60" s="635"/>
      <c r="AY60" s="637">
        <v>8</v>
      </c>
      <c r="AZ60" s="637"/>
      <c r="BA60" s="635"/>
    </row>
    <row r="61" spans="1:53" s="161" customFormat="1" ht="90" customHeight="1" x14ac:dyDescent="0.3">
      <c r="A61" s="237" t="s">
        <v>186</v>
      </c>
      <c r="B61" s="493" t="s">
        <v>362</v>
      </c>
      <c r="C61" s="764"/>
      <c r="D61" s="637"/>
      <c r="E61" s="635"/>
      <c r="F61" s="635"/>
      <c r="G61" s="670"/>
      <c r="H61" s="635"/>
      <c r="I61" s="670"/>
      <c r="J61" s="635"/>
      <c r="K61" s="653"/>
      <c r="L61" s="654"/>
      <c r="M61" s="657"/>
      <c r="N61" s="703"/>
      <c r="O61" s="653"/>
      <c r="P61" s="654"/>
      <c r="Q61" s="657"/>
      <c r="R61" s="702"/>
      <c r="S61" s="659"/>
      <c r="T61" s="654"/>
      <c r="U61" s="657"/>
      <c r="V61" s="669"/>
      <c r="W61" s="659"/>
      <c r="X61" s="654"/>
      <c r="Y61" s="657"/>
      <c r="Z61" s="669"/>
      <c r="AA61" s="659"/>
      <c r="AB61" s="654"/>
      <c r="AC61" s="657"/>
      <c r="AD61" s="656"/>
      <c r="AE61" s="653"/>
      <c r="AF61" s="654"/>
      <c r="AG61" s="655"/>
      <c r="AH61" s="656"/>
      <c r="AI61" s="653"/>
      <c r="AJ61" s="654"/>
      <c r="AK61" s="657"/>
      <c r="AL61" s="656"/>
      <c r="AM61" s="659"/>
      <c r="AN61" s="660"/>
      <c r="AO61" s="657"/>
      <c r="AP61" s="656"/>
      <c r="AQ61" s="653"/>
      <c r="AR61" s="654"/>
      <c r="AS61" s="657"/>
      <c r="AT61" s="656"/>
      <c r="AU61" s="659"/>
      <c r="AV61" s="660"/>
      <c r="AW61" s="657"/>
      <c r="AX61" s="658"/>
      <c r="AY61" s="656"/>
      <c r="AZ61" s="656"/>
      <c r="BA61" s="658"/>
    </row>
    <row r="62" spans="1:53" s="161" customFormat="1" ht="45" customHeight="1" x14ac:dyDescent="0.3">
      <c r="A62" s="237" t="s">
        <v>193</v>
      </c>
      <c r="B62" s="493" t="s">
        <v>363</v>
      </c>
      <c r="C62" s="763" t="s">
        <v>298</v>
      </c>
      <c r="D62" s="661">
        <v>5</v>
      </c>
      <c r="E62" s="662">
        <f t="shared" ref="E62" si="16">D62*30</f>
        <v>150</v>
      </c>
      <c r="F62" s="662">
        <f t="shared" ref="F62" si="17">G62+H62+I62</f>
        <v>16</v>
      </c>
      <c r="G62" s="663">
        <v>8</v>
      </c>
      <c r="H62" s="662">
        <v>8</v>
      </c>
      <c r="I62" s="663"/>
      <c r="J62" s="662">
        <f t="shared" ref="J62" si="18">E62-F62</f>
        <v>134</v>
      </c>
      <c r="K62" s="671"/>
      <c r="L62" s="672"/>
      <c r="M62" s="673"/>
      <c r="N62" s="756"/>
      <c r="O62" s="671"/>
      <c r="P62" s="672"/>
      <c r="Q62" s="673"/>
      <c r="R62" s="757"/>
      <c r="S62" s="674"/>
      <c r="T62" s="672"/>
      <c r="U62" s="673"/>
      <c r="V62" s="755"/>
      <c r="W62" s="674"/>
      <c r="X62" s="672"/>
      <c r="Y62" s="673"/>
      <c r="Z62" s="755"/>
      <c r="AA62" s="674"/>
      <c r="AB62" s="672"/>
      <c r="AC62" s="673"/>
      <c r="AD62" s="661"/>
      <c r="AE62" s="671"/>
      <c r="AF62" s="672"/>
      <c r="AG62" s="725"/>
      <c r="AH62" s="661"/>
      <c r="AI62" s="671"/>
      <c r="AJ62" s="672"/>
      <c r="AK62" s="673"/>
      <c r="AL62" s="661"/>
      <c r="AM62" s="674">
        <v>0.5</v>
      </c>
      <c r="AN62" s="675">
        <v>0.5</v>
      </c>
      <c r="AO62" s="673"/>
      <c r="AP62" s="661">
        <v>5</v>
      </c>
      <c r="AQ62" s="671"/>
      <c r="AR62" s="672"/>
      <c r="AS62" s="673"/>
      <c r="AT62" s="661"/>
      <c r="AU62" s="674"/>
      <c r="AV62" s="675"/>
      <c r="AW62" s="673"/>
      <c r="AX62" s="662"/>
      <c r="AY62" s="661">
        <v>8</v>
      </c>
      <c r="AZ62" s="661"/>
      <c r="BA62" s="662"/>
    </row>
    <row r="63" spans="1:53" s="161" customFormat="1" ht="75" customHeight="1" x14ac:dyDescent="0.3">
      <c r="A63" s="237" t="s">
        <v>194</v>
      </c>
      <c r="B63" s="493" t="s">
        <v>364</v>
      </c>
      <c r="C63" s="764"/>
      <c r="D63" s="656"/>
      <c r="E63" s="658"/>
      <c r="F63" s="658"/>
      <c r="G63" s="705"/>
      <c r="H63" s="658"/>
      <c r="I63" s="705"/>
      <c r="J63" s="658"/>
      <c r="K63" s="653"/>
      <c r="L63" s="654"/>
      <c r="M63" s="657"/>
      <c r="N63" s="703"/>
      <c r="O63" s="653"/>
      <c r="P63" s="654"/>
      <c r="Q63" s="657"/>
      <c r="R63" s="702"/>
      <c r="S63" s="659"/>
      <c r="T63" s="654"/>
      <c r="U63" s="657"/>
      <c r="V63" s="669"/>
      <c r="W63" s="659"/>
      <c r="X63" s="654"/>
      <c r="Y63" s="657"/>
      <c r="Z63" s="669"/>
      <c r="AA63" s="659"/>
      <c r="AB63" s="654"/>
      <c r="AC63" s="657"/>
      <c r="AD63" s="656"/>
      <c r="AE63" s="653"/>
      <c r="AF63" s="654"/>
      <c r="AG63" s="655"/>
      <c r="AH63" s="656"/>
      <c r="AI63" s="653"/>
      <c r="AJ63" s="654"/>
      <c r="AK63" s="657"/>
      <c r="AL63" s="656"/>
      <c r="AM63" s="659"/>
      <c r="AN63" s="660"/>
      <c r="AO63" s="657"/>
      <c r="AP63" s="656"/>
      <c r="AQ63" s="653"/>
      <c r="AR63" s="654"/>
      <c r="AS63" s="657"/>
      <c r="AT63" s="656"/>
      <c r="AU63" s="659"/>
      <c r="AV63" s="660"/>
      <c r="AW63" s="657"/>
      <c r="AX63" s="658"/>
      <c r="AY63" s="656"/>
      <c r="AZ63" s="656"/>
      <c r="BA63" s="658"/>
    </row>
    <row r="64" spans="1:53" s="161" customFormat="1" ht="129" customHeight="1" x14ac:dyDescent="0.3">
      <c r="A64" s="237" t="s">
        <v>216</v>
      </c>
      <c r="B64" s="491" t="s">
        <v>365</v>
      </c>
      <c r="C64" s="763" t="s">
        <v>298</v>
      </c>
      <c r="D64" s="637">
        <v>5</v>
      </c>
      <c r="E64" s="635">
        <f t="shared" ref="E64" si="19">D64*30</f>
        <v>150</v>
      </c>
      <c r="F64" s="635">
        <f t="shared" ref="F64" si="20">G64+H64+I64</f>
        <v>16</v>
      </c>
      <c r="G64" s="670">
        <v>8</v>
      </c>
      <c r="H64" s="635"/>
      <c r="I64" s="670">
        <v>8</v>
      </c>
      <c r="J64" s="635">
        <f t="shared" ref="J64" si="21">E64-F64</f>
        <v>134</v>
      </c>
      <c r="K64" s="641"/>
      <c r="L64" s="643"/>
      <c r="M64" s="639"/>
      <c r="N64" s="665"/>
      <c r="O64" s="641"/>
      <c r="P64" s="643"/>
      <c r="Q64" s="639"/>
      <c r="R64" s="667"/>
      <c r="S64" s="645"/>
      <c r="T64" s="643"/>
      <c r="U64" s="639"/>
      <c r="V64" s="651"/>
      <c r="W64" s="645"/>
      <c r="X64" s="643"/>
      <c r="Y64" s="639"/>
      <c r="Z64" s="651"/>
      <c r="AA64" s="645"/>
      <c r="AB64" s="643"/>
      <c r="AC64" s="639"/>
      <c r="AD64" s="637"/>
      <c r="AE64" s="641"/>
      <c r="AF64" s="643"/>
      <c r="AG64" s="649"/>
      <c r="AH64" s="637"/>
      <c r="AI64" s="641"/>
      <c r="AJ64" s="643"/>
      <c r="AK64" s="639"/>
      <c r="AL64" s="637"/>
      <c r="AM64" s="645">
        <v>0.5</v>
      </c>
      <c r="AN64" s="647"/>
      <c r="AO64" s="639">
        <v>0.5</v>
      </c>
      <c r="AP64" s="637">
        <v>5</v>
      </c>
      <c r="AQ64" s="641"/>
      <c r="AR64" s="643"/>
      <c r="AS64" s="639"/>
      <c r="AT64" s="637"/>
      <c r="AU64" s="645"/>
      <c r="AV64" s="647"/>
      <c r="AW64" s="639"/>
      <c r="AX64" s="635"/>
      <c r="AY64" s="637">
        <v>8</v>
      </c>
      <c r="AZ64" s="637"/>
      <c r="BA64" s="635"/>
    </row>
    <row r="65" spans="1:53" s="161" customFormat="1" ht="105.75" customHeight="1" x14ac:dyDescent="0.3">
      <c r="A65" s="237" t="s">
        <v>217</v>
      </c>
      <c r="B65" s="495" t="s">
        <v>366</v>
      </c>
      <c r="C65" s="766"/>
      <c r="D65" s="637"/>
      <c r="E65" s="635"/>
      <c r="F65" s="635"/>
      <c r="G65" s="670"/>
      <c r="H65" s="635"/>
      <c r="I65" s="670"/>
      <c r="J65" s="635"/>
      <c r="K65" s="653"/>
      <c r="L65" s="654"/>
      <c r="M65" s="657"/>
      <c r="N65" s="703"/>
      <c r="O65" s="653"/>
      <c r="P65" s="654"/>
      <c r="Q65" s="657"/>
      <c r="R65" s="702"/>
      <c r="S65" s="659"/>
      <c r="T65" s="654"/>
      <c r="U65" s="657"/>
      <c r="V65" s="669"/>
      <c r="W65" s="659"/>
      <c r="X65" s="654"/>
      <c r="Y65" s="657"/>
      <c r="Z65" s="669"/>
      <c r="AA65" s="659"/>
      <c r="AB65" s="654"/>
      <c r="AC65" s="657"/>
      <c r="AD65" s="656"/>
      <c r="AE65" s="653"/>
      <c r="AF65" s="654"/>
      <c r="AG65" s="655"/>
      <c r="AH65" s="656"/>
      <c r="AI65" s="653"/>
      <c r="AJ65" s="654"/>
      <c r="AK65" s="657"/>
      <c r="AL65" s="656"/>
      <c r="AM65" s="659"/>
      <c r="AN65" s="660"/>
      <c r="AO65" s="657"/>
      <c r="AP65" s="656"/>
      <c r="AQ65" s="653"/>
      <c r="AR65" s="654"/>
      <c r="AS65" s="657"/>
      <c r="AT65" s="656"/>
      <c r="AU65" s="659"/>
      <c r="AV65" s="660"/>
      <c r="AW65" s="657"/>
      <c r="AX65" s="658"/>
      <c r="AY65" s="656"/>
      <c r="AZ65" s="656"/>
      <c r="BA65" s="658"/>
    </row>
    <row r="66" spans="1:53" s="161" customFormat="1" ht="132" customHeight="1" x14ac:dyDescent="0.3">
      <c r="A66" s="237" t="s">
        <v>218</v>
      </c>
      <c r="B66" s="490" t="s">
        <v>367</v>
      </c>
      <c r="C66" s="767" t="s">
        <v>298</v>
      </c>
      <c r="D66" s="661">
        <v>5</v>
      </c>
      <c r="E66" s="662">
        <f t="shared" ref="E66" si="22">D66*30</f>
        <v>150</v>
      </c>
      <c r="F66" s="662">
        <f t="shared" ref="F66" si="23">G66+H66+I66</f>
        <v>16</v>
      </c>
      <c r="G66" s="663">
        <v>8</v>
      </c>
      <c r="H66" s="662"/>
      <c r="I66" s="663">
        <v>8</v>
      </c>
      <c r="J66" s="662">
        <f t="shared" ref="J66" si="24">E66-F66</f>
        <v>134</v>
      </c>
      <c r="K66" s="641"/>
      <c r="L66" s="643"/>
      <c r="M66" s="639"/>
      <c r="N66" s="665"/>
      <c r="O66" s="641"/>
      <c r="P66" s="643"/>
      <c r="Q66" s="639"/>
      <c r="R66" s="667"/>
      <c r="S66" s="645"/>
      <c r="T66" s="643"/>
      <c r="U66" s="639"/>
      <c r="V66" s="651"/>
      <c r="W66" s="645"/>
      <c r="X66" s="643"/>
      <c r="Y66" s="639"/>
      <c r="Z66" s="651"/>
      <c r="AA66" s="645"/>
      <c r="AB66" s="643"/>
      <c r="AC66" s="639"/>
      <c r="AD66" s="637"/>
      <c r="AE66" s="641"/>
      <c r="AF66" s="643"/>
      <c r="AG66" s="649"/>
      <c r="AH66" s="637"/>
      <c r="AI66" s="641"/>
      <c r="AJ66" s="643"/>
      <c r="AK66" s="639"/>
      <c r="AL66" s="637"/>
      <c r="AM66" s="645"/>
      <c r="AN66" s="647"/>
      <c r="AO66" s="639"/>
      <c r="AP66" s="637"/>
      <c r="AQ66" s="641">
        <v>0.5</v>
      </c>
      <c r="AR66" s="643"/>
      <c r="AS66" s="639">
        <v>0.5</v>
      </c>
      <c r="AT66" s="637">
        <v>5</v>
      </c>
      <c r="AU66" s="645"/>
      <c r="AV66" s="647"/>
      <c r="AW66" s="639"/>
      <c r="AX66" s="635"/>
      <c r="AY66" s="637">
        <v>9</v>
      </c>
      <c r="AZ66" s="637"/>
      <c r="BA66" s="635"/>
    </row>
    <row r="67" spans="1:53" s="161" customFormat="1" ht="131.25" customHeight="1" thickBot="1" x14ac:dyDescent="0.35">
      <c r="A67" s="237" t="s">
        <v>219</v>
      </c>
      <c r="B67" s="497" t="s">
        <v>368</v>
      </c>
      <c r="C67" s="768"/>
      <c r="D67" s="656"/>
      <c r="E67" s="635"/>
      <c r="F67" s="635"/>
      <c r="G67" s="670"/>
      <c r="H67" s="635"/>
      <c r="I67" s="670"/>
      <c r="J67" s="635"/>
      <c r="K67" s="653"/>
      <c r="L67" s="654"/>
      <c r="M67" s="657"/>
      <c r="N67" s="703"/>
      <c r="O67" s="653"/>
      <c r="P67" s="654"/>
      <c r="Q67" s="657"/>
      <c r="R67" s="702"/>
      <c r="S67" s="659"/>
      <c r="T67" s="654"/>
      <c r="U67" s="657"/>
      <c r="V67" s="669"/>
      <c r="W67" s="659"/>
      <c r="X67" s="654"/>
      <c r="Y67" s="657"/>
      <c r="Z67" s="669"/>
      <c r="AA67" s="659"/>
      <c r="AB67" s="654"/>
      <c r="AC67" s="657"/>
      <c r="AD67" s="656"/>
      <c r="AE67" s="653"/>
      <c r="AF67" s="654"/>
      <c r="AG67" s="655"/>
      <c r="AH67" s="656"/>
      <c r="AI67" s="653"/>
      <c r="AJ67" s="654"/>
      <c r="AK67" s="657"/>
      <c r="AL67" s="656"/>
      <c r="AM67" s="659"/>
      <c r="AN67" s="660"/>
      <c r="AO67" s="657"/>
      <c r="AP67" s="656"/>
      <c r="AQ67" s="653"/>
      <c r="AR67" s="654"/>
      <c r="AS67" s="657"/>
      <c r="AT67" s="656"/>
      <c r="AU67" s="659"/>
      <c r="AV67" s="660"/>
      <c r="AW67" s="657"/>
      <c r="AX67" s="658"/>
      <c r="AY67" s="656"/>
      <c r="AZ67" s="656"/>
      <c r="BA67" s="658"/>
    </row>
    <row r="68" spans="1:53" s="161" customFormat="1" ht="86.25" customHeight="1" x14ac:dyDescent="0.3">
      <c r="A68" s="237" t="s">
        <v>259</v>
      </c>
      <c r="B68" s="326" t="s">
        <v>391</v>
      </c>
      <c r="C68" s="629" t="s">
        <v>298</v>
      </c>
      <c r="D68" s="661">
        <v>5</v>
      </c>
      <c r="E68" s="662">
        <f t="shared" ref="E68" si="25">D68*30</f>
        <v>150</v>
      </c>
      <c r="F68" s="662">
        <f t="shared" ref="F68" si="26">G68+H68+I68</f>
        <v>16</v>
      </c>
      <c r="G68" s="663">
        <v>8</v>
      </c>
      <c r="H68" s="662"/>
      <c r="I68" s="663">
        <v>8</v>
      </c>
      <c r="J68" s="662">
        <f t="shared" ref="J68" si="27">E68-F68</f>
        <v>134</v>
      </c>
      <c r="K68" s="641"/>
      <c r="L68" s="643"/>
      <c r="M68" s="639"/>
      <c r="N68" s="665"/>
      <c r="O68" s="641"/>
      <c r="P68" s="643"/>
      <c r="Q68" s="639"/>
      <c r="R68" s="667"/>
      <c r="S68" s="645"/>
      <c r="T68" s="643"/>
      <c r="U68" s="639"/>
      <c r="V68" s="651"/>
      <c r="W68" s="645"/>
      <c r="X68" s="643"/>
      <c r="Y68" s="639"/>
      <c r="Z68" s="651"/>
      <c r="AA68" s="645"/>
      <c r="AB68" s="643"/>
      <c r="AC68" s="639"/>
      <c r="AD68" s="637"/>
      <c r="AE68" s="641"/>
      <c r="AF68" s="643"/>
      <c r="AG68" s="649"/>
      <c r="AH68" s="637"/>
      <c r="AI68" s="641"/>
      <c r="AJ68" s="643"/>
      <c r="AK68" s="639"/>
      <c r="AL68" s="637"/>
      <c r="AM68" s="645"/>
      <c r="AN68" s="647"/>
      <c r="AO68" s="639"/>
      <c r="AP68" s="637"/>
      <c r="AQ68" s="641">
        <v>0.5</v>
      </c>
      <c r="AR68" s="643"/>
      <c r="AS68" s="639">
        <v>0.5</v>
      </c>
      <c r="AT68" s="637">
        <v>5</v>
      </c>
      <c r="AU68" s="645"/>
      <c r="AV68" s="647"/>
      <c r="AW68" s="639"/>
      <c r="AX68" s="635"/>
      <c r="AY68" s="637">
        <v>9</v>
      </c>
      <c r="AZ68" s="637"/>
      <c r="BA68" s="635"/>
    </row>
    <row r="69" spans="1:53" s="161" customFormat="1" ht="144.75" customHeight="1" thickBot="1" x14ac:dyDescent="0.35">
      <c r="A69" s="237" t="s">
        <v>260</v>
      </c>
      <c r="B69" s="327" t="s">
        <v>392</v>
      </c>
      <c r="C69" s="631"/>
      <c r="D69" s="638"/>
      <c r="E69" s="636"/>
      <c r="F69" s="636"/>
      <c r="G69" s="664"/>
      <c r="H69" s="636"/>
      <c r="I69" s="664"/>
      <c r="J69" s="636"/>
      <c r="K69" s="642"/>
      <c r="L69" s="644"/>
      <c r="M69" s="640"/>
      <c r="N69" s="666"/>
      <c r="O69" s="642"/>
      <c r="P69" s="644"/>
      <c r="Q69" s="640"/>
      <c r="R69" s="668"/>
      <c r="S69" s="646"/>
      <c r="T69" s="644"/>
      <c r="U69" s="640"/>
      <c r="V69" s="652"/>
      <c r="W69" s="646"/>
      <c r="X69" s="644"/>
      <c r="Y69" s="640"/>
      <c r="Z69" s="652"/>
      <c r="AA69" s="646"/>
      <c r="AB69" s="644"/>
      <c r="AC69" s="640"/>
      <c r="AD69" s="638"/>
      <c r="AE69" s="642"/>
      <c r="AF69" s="644"/>
      <c r="AG69" s="650"/>
      <c r="AH69" s="638"/>
      <c r="AI69" s="642"/>
      <c r="AJ69" s="644"/>
      <c r="AK69" s="640"/>
      <c r="AL69" s="638"/>
      <c r="AM69" s="646"/>
      <c r="AN69" s="648"/>
      <c r="AO69" s="640"/>
      <c r="AP69" s="638"/>
      <c r="AQ69" s="642"/>
      <c r="AR69" s="644"/>
      <c r="AS69" s="640"/>
      <c r="AT69" s="638"/>
      <c r="AU69" s="646"/>
      <c r="AV69" s="648"/>
      <c r="AW69" s="640"/>
      <c r="AX69" s="636"/>
      <c r="AY69" s="638"/>
      <c r="AZ69" s="638"/>
      <c r="BA69" s="636"/>
    </row>
    <row r="70" spans="1:53" ht="42.75" customHeight="1" x14ac:dyDescent="0.2">
      <c r="A70" s="460"/>
      <c r="B70" s="460"/>
      <c r="C70" s="460"/>
      <c r="D70" s="460"/>
      <c r="E70" s="460"/>
      <c r="F70" s="460"/>
      <c r="G70" s="460"/>
      <c r="H70" s="460"/>
      <c r="I70" s="460"/>
      <c r="J70" s="460"/>
      <c r="K70" s="460"/>
      <c r="L70" s="460"/>
      <c r="M70" s="460"/>
      <c r="N70" s="460"/>
      <c r="O70" s="460"/>
      <c r="P70" s="460"/>
      <c r="Q70" s="460"/>
      <c r="R70" s="460"/>
      <c r="S70" s="460"/>
      <c r="T70" s="460"/>
      <c r="U70" s="460"/>
      <c r="V70" s="460"/>
      <c r="W70" s="460"/>
      <c r="X70" s="460"/>
      <c r="Y70" s="460"/>
      <c r="Z70" s="460"/>
      <c r="AA70" s="460"/>
      <c r="AB70" s="460"/>
      <c r="AC70" s="460"/>
      <c r="AD70" s="460"/>
      <c r="AE70" s="460"/>
      <c r="AF70" s="460"/>
      <c r="AG70" s="460"/>
      <c r="AH70" s="460"/>
      <c r="AI70" s="460"/>
      <c r="AJ70" s="460"/>
      <c r="AK70" s="460"/>
      <c r="AL70" s="460"/>
      <c r="AM70" s="460"/>
      <c r="AN70" s="460"/>
      <c r="AO70" s="460"/>
      <c r="AP70" s="460"/>
      <c r="AQ70" s="460"/>
      <c r="AR70" s="460"/>
      <c r="AS70" s="460"/>
      <c r="AT70" s="460"/>
      <c r="AU70" s="460"/>
      <c r="AV70" s="460"/>
      <c r="AW70" s="460"/>
      <c r="AX70" s="460"/>
      <c r="AY70" s="460"/>
      <c r="AZ70" s="460"/>
      <c r="BA70" s="460"/>
    </row>
    <row r="71" spans="1:53" ht="20.25" customHeight="1" x14ac:dyDescent="0.2">
      <c r="A71" s="730" t="s">
        <v>369</v>
      </c>
      <c r="B71" s="730"/>
      <c r="C71" s="730"/>
      <c r="D71" s="730" t="s">
        <v>166</v>
      </c>
      <c r="E71" s="730"/>
      <c r="F71" s="730"/>
      <c r="G71" s="730"/>
      <c r="H71" s="730"/>
      <c r="I71" s="730"/>
      <c r="J71" s="730"/>
      <c r="K71" s="730"/>
      <c r="L71" s="730"/>
      <c r="M71" s="460"/>
      <c r="N71" s="460"/>
      <c r="O71" s="460"/>
      <c r="P71" s="460"/>
      <c r="Q71" s="480"/>
      <c r="R71" s="480"/>
      <c r="S71" s="480"/>
      <c r="T71" s="480"/>
      <c r="U71" s="480"/>
      <c r="V71" s="480"/>
      <c r="W71" s="480"/>
      <c r="X71" s="480"/>
      <c r="Y71" s="480"/>
      <c r="Z71" s="480"/>
      <c r="AA71" s="480"/>
      <c r="AB71" s="480"/>
      <c r="AC71" s="480"/>
      <c r="AD71" s="480"/>
      <c r="AE71" s="480"/>
      <c r="AF71" s="480"/>
      <c r="AG71" s="480"/>
      <c r="AH71" s="480"/>
      <c r="AI71" s="480"/>
      <c r="AJ71" s="480"/>
      <c r="AK71" s="480"/>
      <c r="AL71" s="480"/>
      <c r="AM71" s="480"/>
      <c r="AN71" s="480"/>
      <c r="AO71" s="480"/>
      <c r="AP71" s="480"/>
      <c r="AQ71" s="480"/>
      <c r="AR71" s="480"/>
      <c r="AS71" s="480"/>
      <c r="AT71" s="480"/>
      <c r="AU71" s="480"/>
      <c r="AV71" s="480"/>
      <c r="AW71" s="480"/>
      <c r="AX71" s="480"/>
      <c r="AY71" s="480"/>
      <c r="AZ71" s="480"/>
      <c r="BA71" s="480"/>
    </row>
    <row r="72" spans="1:53" s="3" customFormat="1" ht="18.75" customHeight="1" x14ac:dyDescent="0.3">
      <c r="A72" s="738" t="s">
        <v>370</v>
      </c>
      <c r="B72" s="738"/>
      <c r="C72" s="738"/>
      <c r="D72" s="100" t="s">
        <v>331</v>
      </c>
      <c r="E72" s="100"/>
      <c r="F72" s="118"/>
      <c r="G72" s="118"/>
      <c r="I72" s="118"/>
      <c r="K72" s="118"/>
      <c r="L72" s="118"/>
      <c r="M72" s="84"/>
      <c r="O72" s="1"/>
      <c r="P72" s="100"/>
      <c r="Q72" s="100"/>
      <c r="S72" s="100" t="s">
        <v>332</v>
      </c>
      <c r="T72" s="100"/>
      <c r="U72" s="100"/>
      <c r="V72" s="100"/>
      <c r="W72" s="100"/>
      <c r="X72" s="100"/>
      <c r="Y72" s="100"/>
      <c r="Z72" s="100"/>
      <c r="AA72" s="100"/>
      <c r="AB72" s="100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</row>
    <row r="73" spans="1:53" ht="32.25" customHeight="1" x14ac:dyDescent="0.3">
      <c r="H73" s="95"/>
      <c r="P73" s="95"/>
    </row>
    <row r="74" spans="1:53" ht="20.25" customHeight="1" x14ac:dyDescent="0.2">
      <c r="A74" s="730"/>
      <c r="B74" s="730"/>
      <c r="C74" s="730"/>
      <c r="D74" s="730"/>
      <c r="E74" s="730"/>
      <c r="F74" s="730"/>
      <c r="G74" s="460"/>
      <c r="H74" s="460"/>
      <c r="I74" s="460"/>
      <c r="J74" s="460"/>
      <c r="K74" s="460"/>
      <c r="L74" s="460"/>
      <c r="M74" s="460"/>
      <c r="N74" s="460"/>
      <c r="O74" s="460"/>
      <c r="P74" s="460"/>
      <c r="Q74" s="731"/>
      <c r="R74" s="731"/>
      <c r="S74" s="731"/>
      <c r="T74" s="731"/>
      <c r="U74" s="731"/>
      <c r="V74" s="731"/>
      <c r="W74" s="731"/>
      <c r="X74" s="731"/>
      <c r="Y74" s="731"/>
      <c r="Z74" s="731"/>
      <c r="AA74" s="731"/>
      <c r="AB74" s="731"/>
      <c r="AC74" s="731"/>
      <c r="AD74" s="731"/>
      <c r="AE74" s="731"/>
      <c r="AF74" s="731"/>
      <c r="AG74" s="731"/>
      <c r="AH74" s="731"/>
      <c r="AI74" s="731"/>
      <c r="AJ74" s="731"/>
      <c r="AK74" s="731"/>
      <c r="AL74" s="731"/>
      <c r="AM74" s="731"/>
      <c r="AN74" s="731"/>
      <c r="AO74" s="731"/>
      <c r="AP74" s="731"/>
      <c r="AQ74" s="731"/>
      <c r="AR74" s="731"/>
      <c r="AS74" s="731"/>
      <c r="AT74" s="731"/>
      <c r="AU74" s="731"/>
      <c r="AV74" s="731"/>
      <c r="AW74" s="731"/>
      <c r="AX74" s="731"/>
      <c r="AY74" s="731"/>
      <c r="AZ74" s="731"/>
      <c r="BA74" s="731"/>
    </row>
    <row r="75" spans="1:53" s="3" customFormat="1" ht="18.75" customHeight="1" x14ac:dyDescent="0.3">
      <c r="A75" s="95"/>
      <c r="B75" s="95"/>
      <c r="C75" s="95"/>
      <c r="D75" s="95"/>
      <c r="E75" s="95"/>
      <c r="F75" s="96"/>
      <c r="G75" s="96"/>
      <c r="I75" s="96"/>
      <c r="K75" s="96"/>
      <c r="L75" s="96"/>
      <c r="M75" s="84"/>
      <c r="O75" s="97"/>
      <c r="P75" s="95"/>
      <c r="Q75" s="104"/>
      <c r="R75" s="103"/>
      <c r="S75" s="95"/>
      <c r="T75" s="95"/>
      <c r="U75" s="97"/>
      <c r="V75" s="95"/>
      <c r="W75" s="100"/>
      <c r="X75" s="100"/>
      <c r="Y75" s="95"/>
      <c r="Z75" s="100"/>
      <c r="AA75" s="100"/>
      <c r="AB75" s="100"/>
      <c r="AC75" s="100"/>
      <c r="AD75" s="100"/>
      <c r="AE75" s="101"/>
      <c r="AF75" s="101"/>
      <c r="AG75" s="102"/>
      <c r="AH75" s="102"/>
      <c r="AI75" s="102"/>
      <c r="AJ75" s="102"/>
      <c r="AK75" s="101"/>
      <c r="AL75" s="101"/>
      <c r="AM75" s="101"/>
      <c r="AN75" s="101"/>
      <c r="AO75" s="101"/>
      <c r="AP75" s="101"/>
      <c r="AQ75" s="102"/>
      <c r="AR75" s="102"/>
      <c r="AS75" s="101"/>
      <c r="AT75" s="101"/>
      <c r="AU75" s="101"/>
      <c r="AV75" s="101"/>
      <c r="AW75" s="101"/>
      <c r="AX75" s="101"/>
      <c r="AY75" s="101"/>
      <c r="AZ75" s="101"/>
      <c r="BA75" s="101"/>
    </row>
    <row r="76" spans="1:53" ht="19.5" customHeight="1" x14ac:dyDescent="0.3">
      <c r="A76" s="608"/>
      <c r="B76" s="608"/>
      <c r="C76" s="608"/>
      <c r="D76" s="608"/>
      <c r="E76" s="608"/>
      <c r="F76" s="608"/>
      <c r="G76" s="608"/>
      <c r="H76" s="608"/>
      <c r="M76" s="95"/>
    </row>
  </sheetData>
  <mergeCells count="703">
    <mergeCell ref="A74:F74"/>
    <mergeCell ref="Q74:BA74"/>
    <mergeCell ref="A76:H76"/>
    <mergeCell ref="AY68:AY69"/>
    <mergeCell ref="AZ68:AZ69"/>
    <mergeCell ref="BA68:BA69"/>
    <mergeCell ref="A71:C71"/>
    <mergeCell ref="D71:L71"/>
    <mergeCell ref="A72:C72"/>
    <mergeCell ref="AS68:AS69"/>
    <mergeCell ref="AT68:AT69"/>
    <mergeCell ref="AU68:AU69"/>
    <mergeCell ref="AV68:AV69"/>
    <mergeCell ref="AW68:AW69"/>
    <mergeCell ref="AX68:AX69"/>
    <mergeCell ref="AM68:AM69"/>
    <mergeCell ref="AN68:AN69"/>
    <mergeCell ref="AO68:AO69"/>
    <mergeCell ref="AP68:AP69"/>
    <mergeCell ref="AQ68:AQ69"/>
    <mergeCell ref="AR68:AR69"/>
    <mergeCell ref="AG68:AG69"/>
    <mergeCell ref="AH68:AH69"/>
    <mergeCell ref="AI68:AI69"/>
    <mergeCell ref="AJ68:AJ69"/>
    <mergeCell ref="AK68:AK69"/>
    <mergeCell ref="AL68:AL69"/>
    <mergeCell ref="AA68:AA69"/>
    <mergeCell ref="AB68:AB69"/>
    <mergeCell ref="AC68:AC69"/>
    <mergeCell ref="AD68:AD69"/>
    <mergeCell ref="AE68:AE69"/>
    <mergeCell ref="AF68:AF69"/>
    <mergeCell ref="U68:U69"/>
    <mergeCell ref="V68:V69"/>
    <mergeCell ref="W68:W69"/>
    <mergeCell ref="X68:X69"/>
    <mergeCell ref="Y68:Y69"/>
    <mergeCell ref="Z68:Z69"/>
    <mergeCell ref="O68:O69"/>
    <mergeCell ref="P68:P69"/>
    <mergeCell ref="Q68:Q69"/>
    <mergeCell ref="R68:R69"/>
    <mergeCell ref="S68:S69"/>
    <mergeCell ref="T68:T69"/>
    <mergeCell ref="I68:I69"/>
    <mergeCell ref="J68:J69"/>
    <mergeCell ref="K68:K69"/>
    <mergeCell ref="L68:L69"/>
    <mergeCell ref="M68:M69"/>
    <mergeCell ref="N68:N69"/>
    <mergeCell ref="C68:C69"/>
    <mergeCell ref="D68:D69"/>
    <mergeCell ref="E68:E69"/>
    <mergeCell ref="F68:F69"/>
    <mergeCell ref="G68:G69"/>
    <mergeCell ref="H68:H69"/>
    <mergeCell ref="AV66:AV67"/>
    <mergeCell ref="AW66:AW67"/>
    <mergeCell ref="AX66:AX67"/>
    <mergeCell ref="AY66:AY67"/>
    <mergeCell ref="AZ66:AZ67"/>
    <mergeCell ref="BA66:BA67"/>
    <mergeCell ref="AP66:AP67"/>
    <mergeCell ref="AQ66:AQ67"/>
    <mergeCell ref="AR66:AR67"/>
    <mergeCell ref="AS66:AS67"/>
    <mergeCell ref="AT66:AT67"/>
    <mergeCell ref="AU66:AU67"/>
    <mergeCell ref="AJ66:AJ67"/>
    <mergeCell ref="AK66:AK67"/>
    <mergeCell ref="AL66:AL67"/>
    <mergeCell ref="AM66:AM67"/>
    <mergeCell ref="AN66:AN67"/>
    <mergeCell ref="AO66:AO67"/>
    <mergeCell ref="AD66:AD67"/>
    <mergeCell ref="AE66:AE67"/>
    <mergeCell ref="AF66:AF67"/>
    <mergeCell ref="AG66:AG67"/>
    <mergeCell ref="AH66:AH67"/>
    <mergeCell ref="AI66:AI67"/>
    <mergeCell ref="X66:X67"/>
    <mergeCell ref="Y66:Y67"/>
    <mergeCell ref="Z66:Z67"/>
    <mergeCell ref="AA66:AA67"/>
    <mergeCell ref="AB66:AB67"/>
    <mergeCell ref="AC66:AC67"/>
    <mergeCell ref="R66:R67"/>
    <mergeCell ref="S66:S67"/>
    <mergeCell ref="T66:T67"/>
    <mergeCell ref="U66:U67"/>
    <mergeCell ref="V66:V67"/>
    <mergeCell ref="W66:W67"/>
    <mergeCell ref="L66:L67"/>
    <mergeCell ref="M66:M67"/>
    <mergeCell ref="N66:N67"/>
    <mergeCell ref="O66:O67"/>
    <mergeCell ref="P66:P67"/>
    <mergeCell ref="Q66:Q67"/>
    <mergeCell ref="BA64:BA65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AU64:AU65"/>
    <mergeCell ref="AV64:AV65"/>
    <mergeCell ref="AW64:AW65"/>
    <mergeCell ref="AX64:AX65"/>
    <mergeCell ref="AY64:AY65"/>
    <mergeCell ref="AZ64:AZ65"/>
    <mergeCell ref="AO64:AO65"/>
    <mergeCell ref="AP64:AP65"/>
    <mergeCell ref="AQ64:AQ65"/>
    <mergeCell ref="AR64:AR65"/>
    <mergeCell ref="AS64:AS65"/>
    <mergeCell ref="AT64:AT65"/>
    <mergeCell ref="AI64:AI65"/>
    <mergeCell ref="AJ64:AJ65"/>
    <mergeCell ref="AK64:AK65"/>
    <mergeCell ref="AL64:AL65"/>
    <mergeCell ref="AM64:AM65"/>
    <mergeCell ref="AN64:AN65"/>
    <mergeCell ref="AC64:AC65"/>
    <mergeCell ref="AD64:AD65"/>
    <mergeCell ref="AE64:AE65"/>
    <mergeCell ref="AF64:AF65"/>
    <mergeCell ref="AG64:AG65"/>
    <mergeCell ref="AH64:AH65"/>
    <mergeCell ref="W64:W65"/>
    <mergeCell ref="X64:X65"/>
    <mergeCell ref="Y64:Y65"/>
    <mergeCell ref="Z64:Z65"/>
    <mergeCell ref="AA64:AA65"/>
    <mergeCell ref="AB64:AB65"/>
    <mergeCell ref="Q64:Q65"/>
    <mergeCell ref="R64:R65"/>
    <mergeCell ref="S64:S65"/>
    <mergeCell ref="T64:T65"/>
    <mergeCell ref="U64:U65"/>
    <mergeCell ref="V64:V65"/>
    <mergeCell ref="K64:K65"/>
    <mergeCell ref="L64:L65"/>
    <mergeCell ref="M64:M65"/>
    <mergeCell ref="N64:N65"/>
    <mergeCell ref="O64:O65"/>
    <mergeCell ref="P64:P65"/>
    <mergeCell ref="AZ62:AZ63"/>
    <mergeCell ref="BA62:BA63"/>
    <mergeCell ref="C64:C65"/>
    <mergeCell ref="D64:D65"/>
    <mergeCell ref="E64:E65"/>
    <mergeCell ref="F64:F65"/>
    <mergeCell ref="G64:G65"/>
    <mergeCell ref="H64:H65"/>
    <mergeCell ref="I64:I65"/>
    <mergeCell ref="J64:J65"/>
    <mergeCell ref="AT62:AT63"/>
    <mergeCell ref="AU62:AU63"/>
    <mergeCell ref="AV62:AV63"/>
    <mergeCell ref="AW62:AW63"/>
    <mergeCell ref="AX62:AX63"/>
    <mergeCell ref="AY62:AY63"/>
    <mergeCell ref="AN62:AN63"/>
    <mergeCell ref="AO62:AO63"/>
    <mergeCell ref="AP62:AP63"/>
    <mergeCell ref="AQ62:AQ63"/>
    <mergeCell ref="AR62:AR63"/>
    <mergeCell ref="AS62:AS63"/>
    <mergeCell ref="AH62:AH63"/>
    <mergeCell ref="AI62:AI63"/>
    <mergeCell ref="AJ62:AJ63"/>
    <mergeCell ref="AK62:AK63"/>
    <mergeCell ref="AL62:AL63"/>
    <mergeCell ref="AM62:AM63"/>
    <mergeCell ref="AB62:AB63"/>
    <mergeCell ref="AC62:AC63"/>
    <mergeCell ref="AD62:AD63"/>
    <mergeCell ref="AE62:AE63"/>
    <mergeCell ref="AF62:AF63"/>
    <mergeCell ref="AG62:AG63"/>
    <mergeCell ref="V62:V63"/>
    <mergeCell ref="W62:W63"/>
    <mergeCell ref="X62:X63"/>
    <mergeCell ref="Y62:Y63"/>
    <mergeCell ref="Z62:Z63"/>
    <mergeCell ref="AA62:AA63"/>
    <mergeCell ref="P62:P63"/>
    <mergeCell ref="Q62:Q63"/>
    <mergeCell ref="R62:R63"/>
    <mergeCell ref="S62:S63"/>
    <mergeCell ref="T62:T63"/>
    <mergeCell ref="U62:U63"/>
    <mergeCell ref="J62:J63"/>
    <mergeCell ref="K62:K63"/>
    <mergeCell ref="L62:L63"/>
    <mergeCell ref="M62:M63"/>
    <mergeCell ref="N62:N63"/>
    <mergeCell ref="O62:O63"/>
    <mergeCell ref="AY60:AY61"/>
    <mergeCell ref="AZ60:AZ61"/>
    <mergeCell ref="BA60:BA61"/>
    <mergeCell ref="AU60:AU61"/>
    <mergeCell ref="AV60:AV61"/>
    <mergeCell ref="AW60:AW61"/>
    <mergeCell ref="AX60:AX61"/>
    <mergeCell ref="AD60:AD61"/>
    <mergeCell ref="AE60:AE61"/>
    <mergeCell ref="AF60:AF61"/>
    <mergeCell ref="U60:U61"/>
    <mergeCell ref="V60:V61"/>
    <mergeCell ref="W60:W61"/>
    <mergeCell ref="X60:X61"/>
    <mergeCell ref="Y60:Y61"/>
    <mergeCell ref="Z60:Z61"/>
    <mergeCell ref="O60:O61"/>
    <mergeCell ref="P60:P61"/>
    <mergeCell ref="C62:C63"/>
    <mergeCell ref="D62:D63"/>
    <mergeCell ref="E62:E63"/>
    <mergeCell ref="F62:F63"/>
    <mergeCell ref="G62:G63"/>
    <mergeCell ref="H62:H63"/>
    <mergeCell ref="I62:I63"/>
    <mergeCell ref="AS60:AS61"/>
    <mergeCell ref="AT60:AT61"/>
    <mergeCell ref="AM60:AM61"/>
    <mergeCell ref="AN60:AN61"/>
    <mergeCell ref="AO60:AO61"/>
    <mergeCell ref="AP60:AP61"/>
    <mergeCell ref="AQ60:AQ61"/>
    <mergeCell ref="AR60:AR61"/>
    <mergeCell ref="AG60:AG61"/>
    <mergeCell ref="AH60:AH61"/>
    <mergeCell ref="AI60:AI61"/>
    <mergeCell ref="AJ60:AJ61"/>
    <mergeCell ref="AK60:AK61"/>
    <mergeCell ref="AL60:AL61"/>
    <mergeCell ref="AA60:AA61"/>
    <mergeCell ref="AB60:AB61"/>
    <mergeCell ref="AC60:AC61"/>
    <mergeCell ref="Q60:Q61"/>
    <mergeCell ref="R60:R61"/>
    <mergeCell ref="S60:S61"/>
    <mergeCell ref="T60:T61"/>
    <mergeCell ref="I60:I61"/>
    <mergeCell ref="J60:J61"/>
    <mergeCell ref="K60:K61"/>
    <mergeCell ref="L60:L61"/>
    <mergeCell ref="M60:M61"/>
    <mergeCell ref="N60:N61"/>
    <mergeCell ref="C60:C61"/>
    <mergeCell ref="D60:D61"/>
    <mergeCell ref="E60:E61"/>
    <mergeCell ref="F60:F61"/>
    <mergeCell ref="G60:G61"/>
    <mergeCell ref="H60:H61"/>
    <mergeCell ref="AV58:AV59"/>
    <mergeCell ref="AW58:AW59"/>
    <mergeCell ref="AX58:AX59"/>
    <mergeCell ref="AJ58:AJ59"/>
    <mergeCell ref="AK58:AK59"/>
    <mergeCell ref="AL58:AL59"/>
    <mergeCell ref="AM58:AM59"/>
    <mergeCell ref="AN58:AN59"/>
    <mergeCell ref="AO58:AO59"/>
    <mergeCell ref="AD58:AD59"/>
    <mergeCell ref="AE58:AE59"/>
    <mergeCell ref="AF58:AF59"/>
    <mergeCell ref="AG58:AG59"/>
    <mergeCell ref="AH58:AH59"/>
    <mergeCell ref="AI58:AI59"/>
    <mergeCell ref="X58:X59"/>
    <mergeCell ref="Y58:Y59"/>
    <mergeCell ref="Z58:Z59"/>
    <mergeCell ref="AY58:AY59"/>
    <mergeCell ref="AZ58:AZ59"/>
    <mergeCell ref="BA58:BA59"/>
    <mergeCell ref="AP58:AP59"/>
    <mergeCell ref="AQ58:AQ59"/>
    <mergeCell ref="AR58:AR59"/>
    <mergeCell ref="AS58:AS59"/>
    <mergeCell ref="AT58:AT59"/>
    <mergeCell ref="AU58:AU59"/>
    <mergeCell ref="AA58:AA59"/>
    <mergeCell ref="AB58:AB59"/>
    <mergeCell ref="AC58:AC59"/>
    <mergeCell ref="R58:R59"/>
    <mergeCell ref="S58:S59"/>
    <mergeCell ref="T58:T59"/>
    <mergeCell ref="U58:U59"/>
    <mergeCell ref="V58:V59"/>
    <mergeCell ref="W58:W59"/>
    <mergeCell ref="L58:L59"/>
    <mergeCell ref="M58:M59"/>
    <mergeCell ref="N58:N59"/>
    <mergeCell ref="O58:O59"/>
    <mergeCell ref="P58:P59"/>
    <mergeCell ref="Q58:Q59"/>
    <mergeCell ref="BA56:BA57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AU56:AU57"/>
    <mergeCell ref="AV56:AV57"/>
    <mergeCell ref="AW56:AW57"/>
    <mergeCell ref="AX56:AX57"/>
    <mergeCell ref="AY56:AY57"/>
    <mergeCell ref="AZ56:AZ57"/>
    <mergeCell ref="AO56:AO57"/>
    <mergeCell ref="AP56:AP57"/>
    <mergeCell ref="AQ56:AQ57"/>
    <mergeCell ref="AR56:AR57"/>
    <mergeCell ref="AS56:AS57"/>
    <mergeCell ref="AT56:AT57"/>
    <mergeCell ref="AI56:AI57"/>
    <mergeCell ref="AJ56:AJ57"/>
    <mergeCell ref="AK56:AK57"/>
    <mergeCell ref="AL56:AL57"/>
    <mergeCell ref="AM56:AM57"/>
    <mergeCell ref="AN56:AN57"/>
    <mergeCell ref="AC56:AC57"/>
    <mergeCell ref="AD56:AD57"/>
    <mergeCell ref="AE56:AE57"/>
    <mergeCell ref="AF56:AF57"/>
    <mergeCell ref="AG56:AG57"/>
    <mergeCell ref="AH56:AH57"/>
    <mergeCell ref="W56:W57"/>
    <mergeCell ref="X56:X57"/>
    <mergeCell ref="Y56:Y57"/>
    <mergeCell ref="Z56:Z57"/>
    <mergeCell ref="AA56:AA57"/>
    <mergeCell ref="AB56:AB57"/>
    <mergeCell ref="Q56:Q57"/>
    <mergeCell ref="R56:R57"/>
    <mergeCell ref="S56:S57"/>
    <mergeCell ref="T56:T57"/>
    <mergeCell ref="U56:U57"/>
    <mergeCell ref="V56:V57"/>
    <mergeCell ref="K56:K57"/>
    <mergeCell ref="L56:L57"/>
    <mergeCell ref="M56:M57"/>
    <mergeCell ref="N56:N57"/>
    <mergeCell ref="O56:O57"/>
    <mergeCell ref="P56:P57"/>
    <mergeCell ref="AZ54:AZ55"/>
    <mergeCell ref="BA54:BA55"/>
    <mergeCell ref="C56:C57"/>
    <mergeCell ref="D56:D57"/>
    <mergeCell ref="E56:E57"/>
    <mergeCell ref="F56:F57"/>
    <mergeCell ref="G56:G57"/>
    <mergeCell ref="H56:H57"/>
    <mergeCell ref="I56:I57"/>
    <mergeCell ref="J56:J57"/>
    <mergeCell ref="AT54:AT55"/>
    <mergeCell ref="AU54:AU55"/>
    <mergeCell ref="AV54:AV55"/>
    <mergeCell ref="AW54:AW55"/>
    <mergeCell ref="AX54:AX55"/>
    <mergeCell ref="AY54:AY55"/>
    <mergeCell ref="AN54:AN55"/>
    <mergeCell ref="AO54:AO55"/>
    <mergeCell ref="AP54:AP55"/>
    <mergeCell ref="AQ54:AQ55"/>
    <mergeCell ref="AR54:AR55"/>
    <mergeCell ref="AS54:AS55"/>
    <mergeCell ref="AH54:AH55"/>
    <mergeCell ref="AI54:AI55"/>
    <mergeCell ref="U54:U55"/>
    <mergeCell ref="AJ54:AJ55"/>
    <mergeCell ref="AK54:AK55"/>
    <mergeCell ref="AL54:AL55"/>
    <mergeCell ref="AM54:AM55"/>
    <mergeCell ref="AB54:AB55"/>
    <mergeCell ref="AC54:AC55"/>
    <mergeCell ref="AD54:AD55"/>
    <mergeCell ref="AE54:AE55"/>
    <mergeCell ref="AF54:AF55"/>
    <mergeCell ref="AG54:AG55"/>
    <mergeCell ref="AY52:AY53"/>
    <mergeCell ref="AZ52:AZ53"/>
    <mergeCell ref="BA52:BA53"/>
    <mergeCell ref="AU52:AU53"/>
    <mergeCell ref="AV52:AV53"/>
    <mergeCell ref="AW52:AW53"/>
    <mergeCell ref="AX52:AX53"/>
    <mergeCell ref="AD52:AD53"/>
    <mergeCell ref="AE52:AE53"/>
    <mergeCell ref="AF52:AF53"/>
    <mergeCell ref="AS52:AS53"/>
    <mergeCell ref="AT52:AT53"/>
    <mergeCell ref="AM52:AM53"/>
    <mergeCell ref="AN52:AN53"/>
    <mergeCell ref="AO52:AO53"/>
    <mergeCell ref="AP52:AP53"/>
    <mergeCell ref="AQ52:AQ53"/>
    <mergeCell ref="AR52:AR53"/>
    <mergeCell ref="AG52:AG53"/>
    <mergeCell ref="AH52:AH53"/>
    <mergeCell ref="AI52:AI53"/>
    <mergeCell ref="AJ52:AJ53"/>
    <mergeCell ref="AK52:AK53"/>
    <mergeCell ref="AL52:AL53"/>
    <mergeCell ref="AA52:AA53"/>
    <mergeCell ref="AB52:AB53"/>
    <mergeCell ref="AC52:AC53"/>
    <mergeCell ref="J54:J55"/>
    <mergeCell ref="K54:K55"/>
    <mergeCell ref="L54:L55"/>
    <mergeCell ref="M54:M55"/>
    <mergeCell ref="N54:N55"/>
    <mergeCell ref="O54:O55"/>
    <mergeCell ref="U52:U53"/>
    <mergeCell ref="V52:V53"/>
    <mergeCell ref="W52:W53"/>
    <mergeCell ref="X52:X53"/>
    <mergeCell ref="Y52:Y53"/>
    <mergeCell ref="Z52:Z53"/>
    <mergeCell ref="O52:O53"/>
    <mergeCell ref="P52:P53"/>
    <mergeCell ref="V54:V55"/>
    <mergeCell ref="W54:W55"/>
    <mergeCell ref="X54:X55"/>
    <mergeCell ref="Y54:Y55"/>
    <mergeCell ref="Z54:Z55"/>
    <mergeCell ref="AA54:AA55"/>
    <mergeCell ref="P54:P55"/>
    <mergeCell ref="Q54:Q55"/>
    <mergeCell ref="R54:R55"/>
    <mergeCell ref="S54:S55"/>
    <mergeCell ref="T54:T55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M52:M53"/>
    <mergeCell ref="N52:N53"/>
    <mergeCell ref="C54:C55"/>
    <mergeCell ref="D54:D55"/>
    <mergeCell ref="E54:E55"/>
    <mergeCell ref="F54:F55"/>
    <mergeCell ref="G54:G55"/>
    <mergeCell ref="H54:H55"/>
    <mergeCell ref="I54:I55"/>
    <mergeCell ref="Q52:Q53"/>
    <mergeCell ref="R52:R53"/>
    <mergeCell ref="S52:S53"/>
    <mergeCell ref="AI35:AK35"/>
    <mergeCell ref="AM35:AO35"/>
    <mergeCell ref="AQ35:AS35"/>
    <mergeCell ref="AU35:AW35"/>
    <mergeCell ref="K51:M51"/>
    <mergeCell ref="O51:Q51"/>
    <mergeCell ref="S51:U51"/>
    <mergeCell ref="W51:Y51"/>
    <mergeCell ref="AA51:AC51"/>
    <mergeCell ref="AE51:AG51"/>
    <mergeCell ref="K35:M35"/>
    <mergeCell ref="O35:Q35"/>
    <mergeCell ref="S35:U35"/>
    <mergeCell ref="W35:Y35"/>
    <mergeCell ref="AA35:AC35"/>
    <mergeCell ref="AE35:AG35"/>
    <mergeCell ref="AI51:AK51"/>
    <mergeCell ref="AM51:AO51"/>
    <mergeCell ref="AQ51:AS51"/>
    <mergeCell ref="AU51:AW51"/>
    <mergeCell ref="T52:T53"/>
    <mergeCell ref="AA34:AC34"/>
    <mergeCell ref="AE34:AG34"/>
    <mergeCell ref="AI34:AK34"/>
    <mergeCell ref="AM34:AO34"/>
    <mergeCell ref="AQ34:AS34"/>
    <mergeCell ref="AU34:AW34"/>
    <mergeCell ref="AY30:AY32"/>
    <mergeCell ref="AZ30:AZ32"/>
    <mergeCell ref="BA30:BA32"/>
    <mergeCell ref="AL30:AL32"/>
    <mergeCell ref="AA30:AA32"/>
    <mergeCell ref="AB30:AB32"/>
    <mergeCell ref="AC30:AC32"/>
    <mergeCell ref="AD30:AD32"/>
    <mergeCell ref="AE30:AE32"/>
    <mergeCell ref="AF30:AF32"/>
    <mergeCell ref="C31:C32"/>
    <mergeCell ref="B33:BA33"/>
    <mergeCell ref="A34:B34"/>
    <mergeCell ref="K34:M34"/>
    <mergeCell ref="O34:Q34"/>
    <mergeCell ref="S34:U34"/>
    <mergeCell ref="W34:Y34"/>
    <mergeCell ref="AS30:AS32"/>
    <mergeCell ref="AT30:AT32"/>
    <mergeCell ref="AU30:AU32"/>
    <mergeCell ref="AV30:AV32"/>
    <mergeCell ref="AW30:AW32"/>
    <mergeCell ref="AX30:AX32"/>
    <mergeCell ref="AM30:AM32"/>
    <mergeCell ref="AN30:AN32"/>
    <mergeCell ref="AO30:AO32"/>
    <mergeCell ref="AP30:AP32"/>
    <mergeCell ref="AQ30:AQ32"/>
    <mergeCell ref="AR30:AR32"/>
    <mergeCell ref="AG30:AG32"/>
    <mergeCell ref="AH30:AH32"/>
    <mergeCell ref="AI30:AI32"/>
    <mergeCell ref="AJ30:AJ32"/>
    <mergeCell ref="AK30:AK32"/>
    <mergeCell ref="V30:V32"/>
    <mergeCell ref="W30:W32"/>
    <mergeCell ref="X30:X32"/>
    <mergeCell ref="Y30:Y32"/>
    <mergeCell ref="Z30:Z32"/>
    <mergeCell ref="O30:O32"/>
    <mergeCell ref="P30:P32"/>
    <mergeCell ref="Q30:Q32"/>
    <mergeCell ref="R30:R32"/>
    <mergeCell ref="S30:S32"/>
    <mergeCell ref="T30:T32"/>
    <mergeCell ref="D30:D32"/>
    <mergeCell ref="E30:E32"/>
    <mergeCell ref="F30:F32"/>
    <mergeCell ref="G30:G32"/>
    <mergeCell ref="H30:H32"/>
    <mergeCell ref="AE23:AG23"/>
    <mergeCell ref="AI23:AK23"/>
    <mergeCell ref="AM23:AO23"/>
    <mergeCell ref="AQ23:AS23"/>
    <mergeCell ref="K29:M29"/>
    <mergeCell ref="O29:Q29"/>
    <mergeCell ref="S29:U29"/>
    <mergeCell ref="W29:Y29"/>
    <mergeCell ref="AA29:AC29"/>
    <mergeCell ref="I30:I32"/>
    <mergeCell ref="J30:J32"/>
    <mergeCell ref="K30:K32"/>
    <mergeCell ref="L30:L32"/>
    <mergeCell ref="M30:M32"/>
    <mergeCell ref="N30:N32"/>
    <mergeCell ref="AE29:AG29"/>
    <mergeCell ref="AI29:AK29"/>
    <mergeCell ref="AM29:AO29"/>
    <mergeCell ref="U30:U32"/>
    <mergeCell ref="AQ22:AS22"/>
    <mergeCell ref="AU22:AW22"/>
    <mergeCell ref="K23:M23"/>
    <mergeCell ref="O23:Q23"/>
    <mergeCell ref="S23:U23"/>
    <mergeCell ref="W23:Y23"/>
    <mergeCell ref="AA23:AC23"/>
    <mergeCell ref="AQ29:AS29"/>
    <mergeCell ref="AU29:AW29"/>
    <mergeCell ref="AU23:AW23"/>
    <mergeCell ref="B21:BA21"/>
    <mergeCell ref="A22:B22"/>
    <mergeCell ref="K22:M22"/>
    <mergeCell ref="O22:Q22"/>
    <mergeCell ref="S22:U22"/>
    <mergeCell ref="W22:Y22"/>
    <mergeCell ref="AA22:AC22"/>
    <mergeCell ref="L13:L20"/>
    <mergeCell ref="M13:M20"/>
    <mergeCell ref="O13:O20"/>
    <mergeCell ref="P13:P20"/>
    <mergeCell ref="Q13:Q20"/>
    <mergeCell ref="C16:C20"/>
    <mergeCell ref="AY12:AY20"/>
    <mergeCell ref="AZ12:AZ20"/>
    <mergeCell ref="BA12:BA20"/>
    <mergeCell ref="E13:E20"/>
    <mergeCell ref="F13:F20"/>
    <mergeCell ref="G13:G20"/>
    <mergeCell ref="H13:H20"/>
    <mergeCell ref="I13:I20"/>
    <mergeCell ref="AE22:AG22"/>
    <mergeCell ref="AI22:AK22"/>
    <mergeCell ref="AM22:AO22"/>
    <mergeCell ref="AT12:AT20"/>
    <mergeCell ref="AX12:AX20"/>
    <mergeCell ref="AE11:AG11"/>
    <mergeCell ref="AI11:AK11"/>
    <mergeCell ref="AM11:AO11"/>
    <mergeCell ref="AQ11:AS11"/>
    <mergeCell ref="AU11:AW11"/>
    <mergeCell ref="S17:S20"/>
    <mergeCell ref="T17:T20"/>
    <mergeCell ref="U17:U20"/>
    <mergeCell ref="D12:D20"/>
    <mergeCell ref="N12:N20"/>
    <mergeCell ref="R12:R20"/>
    <mergeCell ref="V12:V20"/>
    <mergeCell ref="Z12:Z20"/>
    <mergeCell ref="AE10:AG10"/>
    <mergeCell ref="AI10:AK10"/>
    <mergeCell ref="AM10:AO10"/>
    <mergeCell ref="AQ10:AS10"/>
    <mergeCell ref="J13:J20"/>
    <mergeCell ref="K13:K20"/>
    <mergeCell ref="AD12:AD20"/>
    <mergeCell ref="AH12:AH20"/>
    <mergeCell ref="AL12:AL20"/>
    <mergeCell ref="AP12:AP20"/>
    <mergeCell ref="AU10:AW10"/>
    <mergeCell ref="K11:M11"/>
    <mergeCell ref="O11:Q11"/>
    <mergeCell ref="S11:U11"/>
    <mergeCell ref="W11:Y11"/>
    <mergeCell ref="AA11:AC11"/>
    <mergeCell ref="A10:B10"/>
    <mergeCell ref="K10:M10"/>
    <mergeCell ref="O10:Q10"/>
    <mergeCell ref="S10:U10"/>
    <mergeCell ref="W10:Y10"/>
    <mergeCell ref="AA10:AC10"/>
    <mergeCell ref="AW7:AW8"/>
    <mergeCell ref="AX7:AX8"/>
    <mergeCell ref="AY7:AY8"/>
    <mergeCell ref="AZ7:AZ8"/>
    <mergeCell ref="BA7:BA8"/>
    <mergeCell ref="B9:BA9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AE7:AE8"/>
    <mergeCell ref="AF7:AF8"/>
    <mergeCell ref="AG7:AG8"/>
    <mergeCell ref="AH7:AH8"/>
    <mergeCell ref="AI7:AI8"/>
    <mergeCell ref="AJ7:AJ8"/>
    <mergeCell ref="C2:BA3"/>
    <mergeCell ref="AQ6:AT6"/>
    <mergeCell ref="AU6:AX6"/>
    <mergeCell ref="G7:G8"/>
    <mergeCell ref="H7:H8"/>
    <mergeCell ref="I7:I8"/>
    <mergeCell ref="K7:K8"/>
    <mergeCell ref="L7:L8"/>
    <mergeCell ref="AQ5:AX5"/>
    <mergeCell ref="AY5:BA6"/>
    <mergeCell ref="M7:M8"/>
    <mergeCell ref="N7:N8"/>
    <mergeCell ref="O7:O8"/>
    <mergeCell ref="P7:P8"/>
    <mergeCell ref="Q7:Q8"/>
    <mergeCell ref="R7:R8"/>
    <mergeCell ref="AE6:AH6"/>
    <mergeCell ref="AI6:AL6"/>
    <mergeCell ref="AM6:AP6"/>
    <mergeCell ref="Y7:Y8"/>
    <mergeCell ref="Z7:Z8"/>
    <mergeCell ref="AA7:AA8"/>
    <mergeCell ref="AB7:AB8"/>
    <mergeCell ref="AC7:AC8"/>
    <mergeCell ref="A5:A8"/>
    <mergeCell ref="B5:B8"/>
    <mergeCell ref="C5:C8"/>
    <mergeCell ref="D5:E7"/>
    <mergeCell ref="F5:J5"/>
    <mergeCell ref="K5:R5"/>
    <mergeCell ref="S5:Z5"/>
    <mergeCell ref="AA5:AH5"/>
    <mergeCell ref="AI5:AP5"/>
    <mergeCell ref="F6:F8"/>
    <mergeCell ref="G6:I6"/>
    <mergeCell ref="J6:J8"/>
    <mergeCell ref="K6:N6"/>
    <mergeCell ref="O6:R6"/>
    <mergeCell ref="S6:V6"/>
    <mergeCell ref="W6:Z6"/>
    <mergeCell ref="AA6:AD6"/>
    <mergeCell ref="AD7:AD8"/>
    <mergeCell ref="S7:S8"/>
    <mergeCell ref="T7:T8"/>
    <mergeCell ref="U7:U8"/>
    <mergeCell ref="V7:V8"/>
    <mergeCell ref="W7:W8"/>
    <mergeCell ref="X7:X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6"/>
  <sheetViews>
    <sheetView topLeftCell="A61" zoomScale="80" zoomScaleNormal="80" workbookViewId="0">
      <selection activeCell="B69" sqref="B69"/>
    </sheetView>
  </sheetViews>
  <sheetFormatPr defaultRowHeight="12.75" x14ac:dyDescent="0.2"/>
  <cols>
    <col min="1" max="1" width="14.7109375" style="82" customWidth="1"/>
    <col min="2" max="2" width="79.85546875" style="82" customWidth="1"/>
    <col min="3" max="3" width="14.7109375" style="82" customWidth="1"/>
    <col min="4" max="4" width="6.7109375" style="82" customWidth="1"/>
    <col min="5" max="5" width="9.5703125" style="82" customWidth="1"/>
    <col min="6" max="10" width="6.7109375" style="82" customWidth="1"/>
    <col min="11" max="11" width="8.42578125" style="82" customWidth="1"/>
    <col min="12" max="12" width="6.140625" style="82" customWidth="1"/>
    <col min="13" max="13" width="9.85546875" style="82" customWidth="1"/>
    <col min="14" max="14" width="4.7109375" style="82" customWidth="1"/>
    <col min="15" max="15" width="7.85546875" style="82" customWidth="1"/>
    <col min="16" max="16" width="6.5703125" style="82" customWidth="1"/>
    <col min="17" max="17" width="8.28515625" style="82" customWidth="1"/>
    <col min="18" max="18" width="4.7109375" style="82" customWidth="1"/>
    <col min="19" max="19" width="6.5703125" style="82" customWidth="1"/>
    <col min="20" max="21" width="6.28515625" style="82" customWidth="1"/>
    <col min="22" max="22" width="4.7109375" style="82" customWidth="1"/>
    <col min="23" max="23" width="6.5703125" style="82" customWidth="1"/>
    <col min="24" max="24" width="6.7109375" style="82" customWidth="1"/>
    <col min="25" max="25" width="6.140625" style="82" customWidth="1"/>
    <col min="26" max="26" width="4.7109375" style="82" customWidth="1"/>
    <col min="27" max="29" width="6.140625" style="82" customWidth="1"/>
    <col min="30" max="30" width="4.7109375" style="82" customWidth="1"/>
    <col min="31" max="32" width="6" style="82" customWidth="1"/>
    <col min="33" max="33" width="6.5703125" style="82" customWidth="1"/>
    <col min="34" max="34" width="4.7109375" style="82" customWidth="1"/>
    <col min="35" max="35" width="6.140625" style="82" customWidth="1"/>
    <col min="36" max="37" width="6.5703125" style="82" customWidth="1"/>
    <col min="38" max="38" width="4.7109375" style="82" customWidth="1"/>
    <col min="39" max="39" width="6.5703125" style="82" customWidth="1"/>
    <col min="40" max="40" width="6.7109375" style="82" customWidth="1"/>
    <col min="41" max="41" width="6.28515625" style="82" customWidth="1"/>
    <col min="42" max="42" width="4.7109375" style="82" customWidth="1"/>
    <col min="43" max="43" width="6.28515625" style="82" customWidth="1"/>
    <col min="44" max="44" width="4.7109375" style="82" customWidth="1"/>
    <col min="45" max="45" width="6.5703125" style="82" customWidth="1"/>
    <col min="46" max="50" width="4.7109375" style="82" customWidth="1"/>
    <col min="51" max="51" width="8.5703125" style="82" customWidth="1"/>
    <col min="52" max="52" width="5.7109375" style="82" customWidth="1"/>
    <col min="53" max="53" width="7.85546875" style="82" customWidth="1"/>
    <col min="54" max="16384" width="9.140625" style="82"/>
  </cols>
  <sheetData>
    <row r="1" spans="1:53" ht="22.5" x14ac:dyDescent="0.3">
      <c r="C1" s="86"/>
    </row>
    <row r="2" spans="1:53" ht="23.25" customHeight="1" x14ac:dyDescent="0.2">
      <c r="C2" s="733" t="s">
        <v>371</v>
      </c>
      <c r="D2" s="733"/>
      <c r="E2" s="733"/>
      <c r="F2" s="733"/>
      <c r="G2" s="733"/>
      <c r="H2" s="733"/>
      <c r="I2" s="733"/>
      <c r="J2" s="733"/>
      <c r="K2" s="733"/>
      <c r="L2" s="733"/>
      <c r="M2" s="733"/>
      <c r="N2" s="733"/>
      <c r="O2" s="733"/>
      <c r="P2" s="733"/>
      <c r="Q2" s="733"/>
      <c r="R2" s="733"/>
      <c r="S2" s="733"/>
      <c r="T2" s="733"/>
      <c r="U2" s="733"/>
      <c r="V2" s="733"/>
      <c r="W2" s="733"/>
      <c r="X2" s="733"/>
      <c r="Y2" s="733"/>
      <c r="Z2" s="733"/>
      <c r="AA2" s="733"/>
      <c r="AB2" s="733"/>
      <c r="AC2" s="733"/>
      <c r="AD2" s="733"/>
      <c r="AE2" s="733"/>
      <c r="AF2" s="733"/>
      <c r="AG2" s="733"/>
      <c r="AH2" s="733"/>
      <c r="AI2" s="733"/>
      <c r="AJ2" s="733"/>
      <c r="AK2" s="733"/>
      <c r="AL2" s="733"/>
      <c r="AM2" s="733"/>
      <c r="AN2" s="733"/>
      <c r="AO2" s="733"/>
      <c r="AP2" s="733"/>
      <c r="AQ2" s="733"/>
      <c r="AR2" s="733"/>
      <c r="AS2" s="733"/>
      <c r="AT2" s="733"/>
      <c r="AU2" s="733"/>
      <c r="AV2" s="733"/>
      <c r="AW2" s="733"/>
      <c r="AX2" s="733"/>
      <c r="AY2" s="733"/>
      <c r="AZ2" s="733"/>
      <c r="BA2" s="733"/>
    </row>
    <row r="3" spans="1:53" ht="24.75" customHeight="1" x14ac:dyDescent="0.3">
      <c r="B3" s="88"/>
      <c r="C3" s="733"/>
      <c r="D3" s="733"/>
      <c r="E3" s="733"/>
      <c r="F3" s="733"/>
      <c r="G3" s="733"/>
      <c r="H3" s="733"/>
      <c r="I3" s="733"/>
      <c r="J3" s="733"/>
      <c r="K3" s="733"/>
      <c r="L3" s="733"/>
      <c r="M3" s="733"/>
      <c r="N3" s="733"/>
      <c r="O3" s="733"/>
      <c r="P3" s="733"/>
      <c r="Q3" s="733"/>
      <c r="R3" s="733"/>
      <c r="S3" s="733"/>
      <c r="T3" s="733"/>
      <c r="U3" s="733"/>
      <c r="V3" s="733"/>
      <c r="W3" s="733"/>
      <c r="X3" s="733"/>
      <c r="Y3" s="733"/>
      <c r="Z3" s="733"/>
      <c r="AA3" s="733"/>
      <c r="AB3" s="733"/>
      <c r="AC3" s="733"/>
      <c r="AD3" s="733"/>
      <c r="AE3" s="733"/>
      <c r="AF3" s="733"/>
      <c r="AG3" s="733"/>
      <c r="AH3" s="733"/>
      <c r="AI3" s="733"/>
      <c r="AJ3" s="733"/>
      <c r="AK3" s="733"/>
      <c r="AL3" s="733"/>
      <c r="AM3" s="733"/>
      <c r="AN3" s="733"/>
      <c r="AO3" s="733"/>
      <c r="AP3" s="733"/>
      <c r="AQ3" s="733"/>
      <c r="AR3" s="733"/>
      <c r="AS3" s="733"/>
      <c r="AT3" s="733"/>
      <c r="AU3" s="733"/>
      <c r="AV3" s="733"/>
      <c r="AW3" s="733"/>
      <c r="AX3" s="733"/>
      <c r="AY3" s="733"/>
      <c r="AZ3" s="733"/>
      <c r="BA3" s="733"/>
    </row>
    <row r="4" spans="1:53" ht="24.75" customHeight="1" thickBot="1" x14ac:dyDescent="0.25">
      <c r="U4" s="27"/>
      <c r="V4" s="87"/>
    </row>
    <row r="5" spans="1:53" s="85" customFormat="1" ht="55.5" customHeight="1" thickBot="1" x14ac:dyDescent="0.3">
      <c r="A5" s="587" t="s">
        <v>93</v>
      </c>
      <c r="B5" s="594" t="s">
        <v>107</v>
      </c>
      <c r="C5" s="558" t="s">
        <v>46</v>
      </c>
      <c r="D5" s="574" t="s">
        <v>112</v>
      </c>
      <c r="E5" s="575"/>
      <c r="F5" s="580" t="s">
        <v>82</v>
      </c>
      <c r="G5" s="581"/>
      <c r="H5" s="581"/>
      <c r="I5" s="581"/>
      <c r="J5" s="582"/>
      <c r="K5" s="560" t="s">
        <v>87</v>
      </c>
      <c r="L5" s="561"/>
      <c r="M5" s="561"/>
      <c r="N5" s="561"/>
      <c r="O5" s="561"/>
      <c r="P5" s="561"/>
      <c r="Q5" s="561"/>
      <c r="R5" s="562"/>
      <c r="S5" s="560" t="s">
        <v>88</v>
      </c>
      <c r="T5" s="561"/>
      <c r="U5" s="561"/>
      <c r="V5" s="561"/>
      <c r="W5" s="561"/>
      <c r="X5" s="561"/>
      <c r="Y5" s="561"/>
      <c r="Z5" s="562"/>
      <c r="AA5" s="560" t="s">
        <v>89</v>
      </c>
      <c r="AB5" s="561"/>
      <c r="AC5" s="561"/>
      <c r="AD5" s="561"/>
      <c r="AE5" s="561"/>
      <c r="AF5" s="561"/>
      <c r="AG5" s="561"/>
      <c r="AH5" s="562"/>
      <c r="AI5" s="560" t="s">
        <v>90</v>
      </c>
      <c r="AJ5" s="561"/>
      <c r="AK5" s="561"/>
      <c r="AL5" s="561"/>
      <c r="AM5" s="561"/>
      <c r="AN5" s="561"/>
      <c r="AO5" s="561"/>
      <c r="AP5" s="562"/>
      <c r="AQ5" s="546" t="s">
        <v>215</v>
      </c>
      <c r="AR5" s="547"/>
      <c r="AS5" s="547"/>
      <c r="AT5" s="547"/>
      <c r="AU5" s="547"/>
      <c r="AV5" s="547"/>
      <c r="AW5" s="547"/>
      <c r="AX5" s="548"/>
      <c r="AY5" s="546" t="s">
        <v>99</v>
      </c>
      <c r="AZ5" s="547"/>
      <c r="BA5" s="590"/>
    </row>
    <row r="6" spans="1:53" s="85" customFormat="1" ht="52.5" customHeight="1" thickBot="1" x14ac:dyDescent="0.3">
      <c r="A6" s="588"/>
      <c r="B6" s="595"/>
      <c r="C6" s="559"/>
      <c r="D6" s="576"/>
      <c r="E6" s="577"/>
      <c r="F6" s="583" t="s">
        <v>92</v>
      </c>
      <c r="G6" s="585" t="s">
        <v>83</v>
      </c>
      <c r="H6" s="586"/>
      <c r="I6" s="586"/>
      <c r="J6" s="571" t="s">
        <v>85</v>
      </c>
      <c r="K6" s="549" t="s">
        <v>227</v>
      </c>
      <c r="L6" s="550"/>
      <c r="M6" s="550"/>
      <c r="N6" s="551"/>
      <c r="O6" s="549" t="s">
        <v>228</v>
      </c>
      <c r="P6" s="550"/>
      <c r="Q6" s="550"/>
      <c r="R6" s="551"/>
      <c r="S6" s="549" t="s">
        <v>229</v>
      </c>
      <c r="T6" s="550"/>
      <c r="U6" s="550"/>
      <c r="V6" s="551"/>
      <c r="W6" s="549" t="s">
        <v>230</v>
      </c>
      <c r="X6" s="550"/>
      <c r="Y6" s="550"/>
      <c r="Z6" s="551"/>
      <c r="AA6" s="549" t="s">
        <v>231</v>
      </c>
      <c r="AB6" s="550"/>
      <c r="AC6" s="550"/>
      <c r="AD6" s="551"/>
      <c r="AE6" s="549" t="s">
        <v>232</v>
      </c>
      <c r="AF6" s="550"/>
      <c r="AG6" s="550"/>
      <c r="AH6" s="551"/>
      <c r="AI6" s="549" t="s">
        <v>233</v>
      </c>
      <c r="AJ6" s="550"/>
      <c r="AK6" s="550"/>
      <c r="AL6" s="551"/>
      <c r="AM6" s="549" t="s">
        <v>234</v>
      </c>
      <c r="AN6" s="550"/>
      <c r="AO6" s="550"/>
      <c r="AP6" s="551"/>
      <c r="AQ6" s="549" t="s">
        <v>235</v>
      </c>
      <c r="AR6" s="550"/>
      <c r="AS6" s="550"/>
      <c r="AT6" s="551"/>
      <c r="AU6" s="549" t="s">
        <v>236</v>
      </c>
      <c r="AV6" s="550"/>
      <c r="AW6" s="550"/>
      <c r="AX6" s="551"/>
      <c r="AY6" s="591"/>
      <c r="AZ6" s="592"/>
      <c r="BA6" s="593"/>
    </row>
    <row r="7" spans="1:53" s="85" customFormat="1" ht="32.25" customHeight="1" thickBot="1" x14ac:dyDescent="0.3">
      <c r="A7" s="588"/>
      <c r="B7" s="595"/>
      <c r="C7" s="559"/>
      <c r="D7" s="578"/>
      <c r="E7" s="579"/>
      <c r="F7" s="583"/>
      <c r="G7" s="552" t="s">
        <v>84</v>
      </c>
      <c r="H7" s="554" t="s">
        <v>91</v>
      </c>
      <c r="I7" s="552" t="s">
        <v>86</v>
      </c>
      <c r="J7" s="572"/>
      <c r="K7" s="552" t="s">
        <v>96</v>
      </c>
      <c r="L7" s="554" t="s">
        <v>97</v>
      </c>
      <c r="M7" s="552" t="s">
        <v>98</v>
      </c>
      <c r="N7" s="556" t="s">
        <v>197</v>
      </c>
      <c r="O7" s="552" t="s">
        <v>96</v>
      </c>
      <c r="P7" s="554" t="s">
        <v>97</v>
      </c>
      <c r="Q7" s="552" t="s">
        <v>98</v>
      </c>
      <c r="R7" s="556" t="s">
        <v>197</v>
      </c>
      <c r="S7" s="552" t="s">
        <v>96</v>
      </c>
      <c r="T7" s="554" t="s">
        <v>97</v>
      </c>
      <c r="U7" s="552" t="s">
        <v>98</v>
      </c>
      <c r="V7" s="556" t="s">
        <v>197</v>
      </c>
      <c r="W7" s="552" t="s">
        <v>96</v>
      </c>
      <c r="X7" s="554" t="s">
        <v>97</v>
      </c>
      <c r="Y7" s="552" t="s">
        <v>98</v>
      </c>
      <c r="Z7" s="556" t="s">
        <v>197</v>
      </c>
      <c r="AA7" s="552" t="s">
        <v>96</v>
      </c>
      <c r="AB7" s="554" t="s">
        <v>97</v>
      </c>
      <c r="AC7" s="552" t="s">
        <v>98</v>
      </c>
      <c r="AD7" s="556" t="s">
        <v>197</v>
      </c>
      <c r="AE7" s="552" t="s">
        <v>96</v>
      </c>
      <c r="AF7" s="554" t="s">
        <v>97</v>
      </c>
      <c r="AG7" s="552" t="s">
        <v>98</v>
      </c>
      <c r="AH7" s="556" t="s">
        <v>197</v>
      </c>
      <c r="AI7" s="552" t="s">
        <v>96</v>
      </c>
      <c r="AJ7" s="554" t="s">
        <v>97</v>
      </c>
      <c r="AK7" s="552" t="s">
        <v>98</v>
      </c>
      <c r="AL7" s="556" t="s">
        <v>197</v>
      </c>
      <c r="AM7" s="552" t="s">
        <v>96</v>
      </c>
      <c r="AN7" s="554" t="s">
        <v>97</v>
      </c>
      <c r="AO7" s="552" t="s">
        <v>98</v>
      </c>
      <c r="AP7" s="556" t="s">
        <v>197</v>
      </c>
      <c r="AQ7" s="552" t="s">
        <v>96</v>
      </c>
      <c r="AR7" s="554" t="s">
        <v>97</v>
      </c>
      <c r="AS7" s="552" t="s">
        <v>98</v>
      </c>
      <c r="AT7" s="556" t="s">
        <v>197</v>
      </c>
      <c r="AU7" s="552" t="s">
        <v>96</v>
      </c>
      <c r="AV7" s="554" t="s">
        <v>97</v>
      </c>
      <c r="AW7" s="552" t="s">
        <v>98</v>
      </c>
      <c r="AX7" s="556" t="s">
        <v>197</v>
      </c>
      <c r="AY7" s="559" t="s">
        <v>100</v>
      </c>
      <c r="AZ7" s="558" t="s">
        <v>101</v>
      </c>
      <c r="BA7" s="559" t="s">
        <v>102</v>
      </c>
    </row>
    <row r="8" spans="1:53" s="85" customFormat="1" ht="136.5" customHeight="1" thickBot="1" x14ac:dyDescent="0.3">
      <c r="A8" s="589"/>
      <c r="B8" s="708"/>
      <c r="C8" s="559"/>
      <c r="D8" s="466" t="s">
        <v>203</v>
      </c>
      <c r="E8" s="466" t="s">
        <v>94</v>
      </c>
      <c r="F8" s="584"/>
      <c r="G8" s="553"/>
      <c r="H8" s="555"/>
      <c r="I8" s="553"/>
      <c r="J8" s="573"/>
      <c r="K8" s="553"/>
      <c r="L8" s="555"/>
      <c r="M8" s="553"/>
      <c r="N8" s="557"/>
      <c r="O8" s="553"/>
      <c r="P8" s="555"/>
      <c r="Q8" s="553"/>
      <c r="R8" s="557"/>
      <c r="S8" s="553"/>
      <c r="T8" s="555"/>
      <c r="U8" s="553"/>
      <c r="V8" s="557"/>
      <c r="W8" s="553"/>
      <c r="X8" s="555"/>
      <c r="Y8" s="553"/>
      <c r="Z8" s="557"/>
      <c r="AA8" s="553"/>
      <c r="AB8" s="555"/>
      <c r="AC8" s="553"/>
      <c r="AD8" s="557"/>
      <c r="AE8" s="553"/>
      <c r="AF8" s="555"/>
      <c r="AG8" s="553"/>
      <c r="AH8" s="557"/>
      <c r="AI8" s="553"/>
      <c r="AJ8" s="555"/>
      <c r="AK8" s="553"/>
      <c r="AL8" s="557"/>
      <c r="AM8" s="553"/>
      <c r="AN8" s="555"/>
      <c r="AO8" s="553"/>
      <c r="AP8" s="557"/>
      <c r="AQ8" s="553"/>
      <c r="AR8" s="555"/>
      <c r="AS8" s="553"/>
      <c r="AT8" s="557"/>
      <c r="AU8" s="553"/>
      <c r="AV8" s="555"/>
      <c r="AW8" s="553"/>
      <c r="AX8" s="557"/>
      <c r="AY8" s="559"/>
      <c r="AZ8" s="719"/>
      <c r="BA8" s="559"/>
    </row>
    <row r="9" spans="1:53" s="83" customFormat="1" ht="23.25" customHeight="1" thickBot="1" x14ac:dyDescent="0.35">
      <c r="A9" s="163" t="s">
        <v>114</v>
      </c>
      <c r="B9" s="716" t="s">
        <v>103</v>
      </c>
      <c r="C9" s="717"/>
      <c r="D9" s="717"/>
      <c r="E9" s="717"/>
      <c r="F9" s="717"/>
      <c r="G9" s="717"/>
      <c r="H9" s="717"/>
      <c r="I9" s="717"/>
      <c r="J9" s="717"/>
      <c r="K9" s="717"/>
      <c r="L9" s="717"/>
      <c r="M9" s="717"/>
      <c r="N9" s="717"/>
      <c r="O9" s="717"/>
      <c r="P9" s="717"/>
      <c r="Q9" s="717"/>
      <c r="R9" s="717"/>
      <c r="S9" s="717"/>
      <c r="T9" s="717"/>
      <c r="U9" s="717"/>
      <c r="V9" s="717"/>
      <c r="W9" s="717"/>
      <c r="X9" s="717"/>
      <c r="Y9" s="717"/>
      <c r="Z9" s="717"/>
      <c r="AA9" s="717"/>
      <c r="AB9" s="717"/>
      <c r="AC9" s="717"/>
      <c r="AD9" s="717"/>
      <c r="AE9" s="717"/>
      <c r="AF9" s="717"/>
      <c r="AG9" s="717"/>
      <c r="AH9" s="717"/>
      <c r="AI9" s="717"/>
      <c r="AJ9" s="717"/>
      <c r="AK9" s="717"/>
      <c r="AL9" s="717"/>
      <c r="AM9" s="717"/>
      <c r="AN9" s="717"/>
      <c r="AO9" s="717"/>
      <c r="AP9" s="717"/>
      <c r="AQ9" s="717"/>
      <c r="AR9" s="717"/>
      <c r="AS9" s="717"/>
      <c r="AT9" s="717"/>
      <c r="AU9" s="717"/>
      <c r="AV9" s="717"/>
      <c r="AW9" s="717"/>
      <c r="AX9" s="717"/>
      <c r="AY9" s="717"/>
      <c r="AZ9" s="717"/>
      <c r="BA9" s="718"/>
    </row>
    <row r="10" spans="1:53" s="119" customFormat="1" ht="45.75" customHeight="1" thickBot="1" x14ac:dyDescent="0.35">
      <c r="A10" s="596" t="s">
        <v>110</v>
      </c>
      <c r="B10" s="570"/>
      <c r="C10" s="166"/>
      <c r="D10" s="167">
        <f>D11</f>
        <v>2</v>
      </c>
      <c r="E10" s="164">
        <f>E11</f>
        <v>60</v>
      </c>
      <c r="F10" s="164"/>
      <c r="G10" s="479"/>
      <c r="H10" s="164"/>
      <c r="I10" s="479"/>
      <c r="J10" s="164"/>
      <c r="K10" s="695">
        <f>K11</f>
        <v>0.5</v>
      </c>
      <c r="L10" s="684"/>
      <c r="M10" s="685"/>
      <c r="N10" s="306">
        <f>N11</f>
        <v>2</v>
      </c>
      <c r="O10" s="695">
        <f>O11</f>
        <v>0</v>
      </c>
      <c r="P10" s="684"/>
      <c r="Q10" s="685"/>
      <c r="R10" s="306">
        <f>R11</f>
        <v>0</v>
      </c>
      <c r="S10" s="695">
        <f>S11</f>
        <v>0</v>
      </c>
      <c r="T10" s="684"/>
      <c r="U10" s="685"/>
      <c r="V10" s="306">
        <f>V11</f>
        <v>0</v>
      </c>
      <c r="W10" s="695">
        <f>W11</f>
        <v>0</v>
      </c>
      <c r="X10" s="684"/>
      <c r="Y10" s="685"/>
      <c r="Z10" s="306">
        <f>Z11</f>
        <v>0</v>
      </c>
      <c r="AA10" s="695">
        <f>AA11</f>
        <v>0</v>
      </c>
      <c r="AB10" s="684"/>
      <c r="AC10" s="685"/>
      <c r="AD10" s="306">
        <f>AD11</f>
        <v>0</v>
      </c>
      <c r="AE10" s="695">
        <f>AE11</f>
        <v>0</v>
      </c>
      <c r="AF10" s="684"/>
      <c r="AG10" s="685"/>
      <c r="AH10" s="306">
        <f>AH11</f>
        <v>0</v>
      </c>
      <c r="AI10" s="695">
        <f>AI11</f>
        <v>0</v>
      </c>
      <c r="AJ10" s="684"/>
      <c r="AK10" s="685"/>
      <c r="AL10" s="306">
        <f>AL11</f>
        <v>0</v>
      </c>
      <c r="AM10" s="695">
        <f>AM11</f>
        <v>0</v>
      </c>
      <c r="AN10" s="684"/>
      <c r="AO10" s="685"/>
      <c r="AP10" s="306">
        <f>AP11</f>
        <v>0</v>
      </c>
      <c r="AQ10" s="695">
        <f>AQ11</f>
        <v>0</v>
      </c>
      <c r="AR10" s="684"/>
      <c r="AS10" s="685"/>
      <c r="AT10" s="306">
        <f>AT11</f>
        <v>0</v>
      </c>
      <c r="AU10" s="695">
        <f>AU11</f>
        <v>0</v>
      </c>
      <c r="AV10" s="684"/>
      <c r="AW10" s="685"/>
      <c r="AX10" s="306">
        <f>AX11</f>
        <v>0</v>
      </c>
      <c r="AY10" s="164"/>
      <c r="AZ10" s="165"/>
      <c r="BA10" s="166"/>
    </row>
    <row r="11" spans="1:53" s="118" customFormat="1" ht="30" customHeight="1" thickBot="1" x14ac:dyDescent="0.35">
      <c r="A11" s="311"/>
      <c r="B11" s="400" t="s">
        <v>171</v>
      </c>
      <c r="C11" s="468"/>
      <c r="D11" s="478">
        <f>D12</f>
        <v>2</v>
      </c>
      <c r="E11" s="478">
        <f>D11*30</f>
        <v>60</v>
      </c>
      <c r="F11" s="478"/>
      <c r="G11" s="478"/>
      <c r="H11" s="478"/>
      <c r="I11" s="478"/>
      <c r="J11" s="478"/>
      <c r="K11" s="709">
        <f>SUM(K13:M20)</f>
        <v>0.5</v>
      </c>
      <c r="L11" s="710"/>
      <c r="M11" s="711"/>
      <c r="N11" s="402">
        <f>SUM(N12)</f>
        <v>2</v>
      </c>
      <c r="O11" s="709">
        <f>SUM(O13:Q20)</f>
        <v>0</v>
      </c>
      <c r="P11" s="710"/>
      <c r="Q11" s="711"/>
      <c r="R11" s="402">
        <f>SUM(R12)</f>
        <v>0</v>
      </c>
      <c r="S11" s="699">
        <f>SUM(S15:U20)</f>
        <v>0</v>
      </c>
      <c r="T11" s="700"/>
      <c r="U11" s="701"/>
      <c r="V11" s="467">
        <f>SUM(V15:V20)</f>
        <v>0</v>
      </c>
      <c r="W11" s="699">
        <f>SUM(W17:Y17)</f>
        <v>0</v>
      </c>
      <c r="X11" s="700"/>
      <c r="Y11" s="701"/>
      <c r="Z11" s="467">
        <f>SUM(Z17:Z17)</f>
        <v>0</v>
      </c>
      <c r="AA11" s="699">
        <f>SUM(AA17:AC17)</f>
        <v>0</v>
      </c>
      <c r="AB11" s="700"/>
      <c r="AC11" s="701"/>
      <c r="AD11" s="467">
        <f>SUM(AD17:AD17)</f>
        <v>0</v>
      </c>
      <c r="AE11" s="696">
        <f>SUM(AE17:AG17)</f>
        <v>0</v>
      </c>
      <c r="AF11" s="697"/>
      <c r="AG11" s="698"/>
      <c r="AH11" s="467">
        <f>SUM(AH17:AH17)</f>
        <v>0</v>
      </c>
      <c r="AI11" s="696">
        <f>SUM(AI17:AK17)</f>
        <v>0</v>
      </c>
      <c r="AJ11" s="697"/>
      <c r="AK11" s="698"/>
      <c r="AL11" s="467">
        <f>SUM(AL17:AL17)</f>
        <v>0</v>
      </c>
      <c r="AM11" s="699">
        <f>SUM(AM17:AO17)</f>
        <v>0</v>
      </c>
      <c r="AN11" s="700"/>
      <c r="AO11" s="701"/>
      <c r="AP11" s="395">
        <f>SUM(AP17:AP17)</f>
        <v>0</v>
      </c>
      <c r="AQ11" s="696">
        <f>SUM(AQ17:AS17)</f>
        <v>0</v>
      </c>
      <c r="AR11" s="697"/>
      <c r="AS11" s="698"/>
      <c r="AT11" s="467">
        <f>SUM(AT17:AT17)</f>
        <v>0</v>
      </c>
      <c r="AU11" s="699">
        <f>SUM(AU17:AW17)</f>
        <v>0</v>
      </c>
      <c r="AV11" s="700"/>
      <c r="AW11" s="701"/>
      <c r="AX11" s="395">
        <f>SUM(AX17:AX17)</f>
        <v>0</v>
      </c>
      <c r="AY11" s="467"/>
      <c r="AZ11" s="396"/>
      <c r="BA11" s="468"/>
    </row>
    <row r="12" spans="1:53" s="118" customFormat="1" ht="30" customHeight="1" x14ac:dyDescent="0.3">
      <c r="A12" s="456" t="s">
        <v>129</v>
      </c>
      <c r="B12" s="455" t="s">
        <v>237</v>
      </c>
      <c r="C12" s="385" t="s">
        <v>40</v>
      </c>
      <c r="D12" s="748">
        <v>2</v>
      </c>
      <c r="E12" s="386">
        <v>60</v>
      </c>
      <c r="F12" s="386">
        <f>G12+H12+I12</f>
        <v>4</v>
      </c>
      <c r="G12" s="387"/>
      <c r="H12" s="386"/>
      <c r="I12" s="387">
        <v>4</v>
      </c>
      <c r="J12" s="386">
        <f>E12-F12</f>
        <v>56</v>
      </c>
      <c r="K12" s="388"/>
      <c r="L12" s="389"/>
      <c r="M12" s="415">
        <v>0.25</v>
      </c>
      <c r="N12" s="751">
        <v>2</v>
      </c>
      <c r="O12" s="388"/>
      <c r="P12" s="389"/>
      <c r="Q12" s="415"/>
      <c r="R12" s="751"/>
      <c r="S12" s="411"/>
      <c r="T12" s="404"/>
      <c r="U12" s="413"/>
      <c r="V12" s="735"/>
      <c r="W12" s="411"/>
      <c r="X12" s="404"/>
      <c r="Y12" s="404"/>
      <c r="Z12" s="735"/>
      <c r="AA12" s="404"/>
      <c r="AB12" s="404"/>
      <c r="AC12" s="404"/>
      <c r="AD12" s="735"/>
      <c r="AE12" s="403"/>
      <c r="AF12" s="403"/>
      <c r="AG12" s="403"/>
      <c r="AH12" s="735"/>
      <c r="AI12" s="403"/>
      <c r="AJ12" s="403"/>
      <c r="AK12" s="403"/>
      <c r="AL12" s="735"/>
      <c r="AM12" s="404"/>
      <c r="AN12" s="404"/>
      <c r="AO12" s="404"/>
      <c r="AP12" s="735"/>
      <c r="AQ12" s="403"/>
      <c r="AR12" s="403"/>
      <c r="AS12" s="403"/>
      <c r="AT12" s="735"/>
      <c r="AU12" s="404"/>
      <c r="AV12" s="404"/>
      <c r="AW12" s="404"/>
      <c r="AX12" s="735"/>
      <c r="AY12" s="735">
        <v>2</v>
      </c>
      <c r="AZ12" s="758"/>
      <c r="BA12" s="704"/>
    </row>
    <row r="13" spans="1:53" s="118" customFormat="1" ht="61.5" customHeight="1" x14ac:dyDescent="0.3">
      <c r="A13" s="457" t="s">
        <v>142</v>
      </c>
      <c r="B13" s="354" t="s">
        <v>238</v>
      </c>
      <c r="C13" s="390" t="s">
        <v>239</v>
      </c>
      <c r="D13" s="749"/>
      <c r="E13" s="754">
        <f>D12*30</f>
        <v>60</v>
      </c>
      <c r="F13" s="754">
        <f>G13+H13+I13</f>
        <v>8</v>
      </c>
      <c r="G13" s="754">
        <v>4</v>
      </c>
      <c r="H13" s="754"/>
      <c r="I13" s="754">
        <v>4</v>
      </c>
      <c r="J13" s="754">
        <f>E13-F13</f>
        <v>52</v>
      </c>
      <c r="K13" s="739">
        <v>0.25</v>
      </c>
      <c r="L13" s="742"/>
      <c r="M13" s="745">
        <v>0.25</v>
      </c>
      <c r="N13" s="752"/>
      <c r="O13" s="739"/>
      <c r="P13" s="742"/>
      <c r="Q13" s="745"/>
      <c r="R13" s="752"/>
      <c r="S13" s="412"/>
      <c r="T13" s="399"/>
      <c r="U13" s="414"/>
      <c r="V13" s="736"/>
      <c r="W13" s="412"/>
      <c r="X13" s="399"/>
      <c r="Y13" s="399"/>
      <c r="Z13" s="736"/>
      <c r="AA13" s="399"/>
      <c r="AB13" s="399"/>
      <c r="AC13" s="399"/>
      <c r="AD13" s="736"/>
      <c r="AE13" s="398"/>
      <c r="AF13" s="398"/>
      <c r="AG13" s="398"/>
      <c r="AH13" s="736"/>
      <c r="AI13" s="398"/>
      <c r="AJ13" s="398"/>
      <c r="AK13" s="398"/>
      <c r="AL13" s="736"/>
      <c r="AM13" s="399"/>
      <c r="AN13" s="399"/>
      <c r="AO13" s="399"/>
      <c r="AP13" s="736"/>
      <c r="AQ13" s="398"/>
      <c r="AR13" s="398"/>
      <c r="AS13" s="398"/>
      <c r="AT13" s="736"/>
      <c r="AU13" s="399"/>
      <c r="AV13" s="399"/>
      <c r="AW13" s="399"/>
      <c r="AX13" s="736"/>
      <c r="AY13" s="736"/>
      <c r="AZ13" s="759"/>
      <c r="BA13" s="761"/>
    </row>
    <row r="14" spans="1:53" s="118" customFormat="1" ht="66" customHeight="1" x14ac:dyDescent="0.3">
      <c r="A14" s="457" t="s">
        <v>188</v>
      </c>
      <c r="B14" s="391" t="s">
        <v>240</v>
      </c>
      <c r="C14" s="390" t="s">
        <v>241</v>
      </c>
      <c r="D14" s="749"/>
      <c r="E14" s="749"/>
      <c r="F14" s="749"/>
      <c r="G14" s="749"/>
      <c r="H14" s="749"/>
      <c r="I14" s="749"/>
      <c r="J14" s="749"/>
      <c r="K14" s="740"/>
      <c r="L14" s="743"/>
      <c r="M14" s="746"/>
      <c r="N14" s="752"/>
      <c r="O14" s="740"/>
      <c r="P14" s="743"/>
      <c r="Q14" s="746"/>
      <c r="R14" s="752"/>
      <c r="S14" s="412"/>
      <c r="T14" s="399"/>
      <c r="U14" s="414"/>
      <c r="V14" s="736"/>
      <c r="W14" s="412"/>
      <c r="X14" s="399"/>
      <c r="Y14" s="399"/>
      <c r="Z14" s="736"/>
      <c r="AA14" s="399"/>
      <c r="AB14" s="399"/>
      <c r="AC14" s="399"/>
      <c r="AD14" s="736"/>
      <c r="AE14" s="398"/>
      <c r="AF14" s="398"/>
      <c r="AG14" s="398"/>
      <c r="AH14" s="736"/>
      <c r="AI14" s="398"/>
      <c r="AJ14" s="398"/>
      <c r="AK14" s="398"/>
      <c r="AL14" s="736"/>
      <c r="AM14" s="399"/>
      <c r="AN14" s="399"/>
      <c r="AO14" s="399"/>
      <c r="AP14" s="736"/>
      <c r="AQ14" s="398"/>
      <c r="AR14" s="398"/>
      <c r="AS14" s="398"/>
      <c r="AT14" s="736"/>
      <c r="AU14" s="399"/>
      <c r="AV14" s="399"/>
      <c r="AW14" s="399"/>
      <c r="AX14" s="736"/>
      <c r="AY14" s="736"/>
      <c r="AZ14" s="759"/>
      <c r="BA14" s="761"/>
    </row>
    <row r="15" spans="1:53" s="119" customFormat="1" ht="52.5" customHeight="1" x14ac:dyDescent="0.3">
      <c r="A15" s="457" t="s">
        <v>189</v>
      </c>
      <c r="B15" s="354" t="s">
        <v>243</v>
      </c>
      <c r="C15" s="390" t="s">
        <v>241</v>
      </c>
      <c r="D15" s="749"/>
      <c r="E15" s="749"/>
      <c r="F15" s="749"/>
      <c r="G15" s="749"/>
      <c r="H15" s="749"/>
      <c r="I15" s="749"/>
      <c r="J15" s="749"/>
      <c r="K15" s="740"/>
      <c r="L15" s="743"/>
      <c r="M15" s="746"/>
      <c r="N15" s="752"/>
      <c r="O15" s="740"/>
      <c r="P15" s="743"/>
      <c r="Q15" s="746"/>
      <c r="R15" s="752"/>
      <c r="S15" s="380"/>
      <c r="T15" s="381"/>
      <c r="U15" s="382"/>
      <c r="V15" s="736"/>
      <c r="W15" s="377"/>
      <c r="X15" s="378"/>
      <c r="Y15" s="379"/>
      <c r="Z15" s="736"/>
      <c r="AA15" s="377"/>
      <c r="AB15" s="378"/>
      <c r="AC15" s="383"/>
      <c r="AD15" s="736"/>
      <c r="AE15" s="384"/>
      <c r="AF15" s="378"/>
      <c r="AG15" s="383"/>
      <c r="AH15" s="736"/>
      <c r="AI15" s="384"/>
      <c r="AJ15" s="378"/>
      <c r="AK15" s="383"/>
      <c r="AL15" s="736"/>
      <c r="AM15" s="377"/>
      <c r="AN15" s="378"/>
      <c r="AO15" s="383"/>
      <c r="AP15" s="736"/>
      <c r="AQ15" s="384"/>
      <c r="AR15" s="378"/>
      <c r="AS15" s="383"/>
      <c r="AT15" s="736"/>
      <c r="AU15" s="377"/>
      <c r="AV15" s="378"/>
      <c r="AW15" s="383"/>
      <c r="AX15" s="736"/>
      <c r="AY15" s="736"/>
      <c r="AZ15" s="759"/>
      <c r="BA15" s="761"/>
    </row>
    <row r="16" spans="1:53" s="119" customFormat="1" ht="52.5" customHeight="1" x14ac:dyDescent="0.3">
      <c r="A16" s="457" t="s">
        <v>190</v>
      </c>
      <c r="B16" s="392" t="s">
        <v>242</v>
      </c>
      <c r="C16" s="632" t="s">
        <v>170</v>
      </c>
      <c r="D16" s="749"/>
      <c r="E16" s="749"/>
      <c r="F16" s="749"/>
      <c r="G16" s="749"/>
      <c r="H16" s="749"/>
      <c r="I16" s="749"/>
      <c r="J16" s="749"/>
      <c r="K16" s="740"/>
      <c r="L16" s="743"/>
      <c r="M16" s="746"/>
      <c r="N16" s="752"/>
      <c r="O16" s="740"/>
      <c r="P16" s="743"/>
      <c r="Q16" s="746"/>
      <c r="R16" s="752"/>
      <c r="S16" s="380"/>
      <c r="T16" s="381"/>
      <c r="U16" s="382"/>
      <c r="V16" s="736"/>
      <c r="W16" s="377"/>
      <c r="X16" s="378"/>
      <c r="Y16" s="379"/>
      <c r="Z16" s="736"/>
      <c r="AA16" s="377"/>
      <c r="AB16" s="378"/>
      <c r="AC16" s="383"/>
      <c r="AD16" s="736"/>
      <c r="AE16" s="384"/>
      <c r="AF16" s="378"/>
      <c r="AG16" s="383"/>
      <c r="AH16" s="736"/>
      <c r="AI16" s="384"/>
      <c r="AJ16" s="378"/>
      <c r="AK16" s="383"/>
      <c r="AL16" s="736"/>
      <c r="AM16" s="377"/>
      <c r="AN16" s="378"/>
      <c r="AO16" s="383"/>
      <c r="AP16" s="736"/>
      <c r="AQ16" s="384"/>
      <c r="AR16" s="378"/>
      <c r="AS16" s="383"/>
      <c r="AT16" s="736"/>
      <c r="AU16" s="377"/>
      <c r="AV16" s="378"/>
      <c r="AW16" s="383"/>
      <c r="AX16" s="736"/>
      <c r="AY16" s="736"/>
      <c r="AZ16" s="759"/>
      <c r="BA16" s="761"/>
    </row>
    <row r="17" spans="1:53" s="118" customFormat="1" ht="35.25" customHeight="1" x14ac:dyDescent="0.3">
      <c r="A17" s="457" t="s">
        <v>191</v>
      </c>
      <c r="B17" s="354" t="s">
        <v>244</v>
      </c>
      <c r="C17" s="633"/>
      <c r="D17" s="749"/>
      <c r="E17" s="749"/>
      <c r="F17" s="749"/>
      <c r="G17" s="749"/>
      <c r="H17" s="749"/>
      <c r="I17" s="749"/>
      <c r="J17" s="749"/>
      <c r="K17" s="740"/>
      <c r="L17" s="743"/>
      <c r="M17" s="746"/>
      <c r="N17" s="752"/>
      <c r="O17" s="740"/>
      <c r="P17" s="743"/>
      <c r="Q17" s="746"/>
      <c r="R17" s="752"/>
      <c r="S17" s="686"/>
      <c r="T17" s="689"/>
      <c r="U17" s="692"/>
      <c r="V17" s="736"/>
      <c r="W17" s="232"/>
      <c r="X17" s="180"/>
      <c r="Y17" s="181"/>
      <c r="Z17" s="736"/>
      <c r="AA17" s="182"/>
      <c r="AB17" s="180"/>
      <c r="AC17" s="181"/>
      <c r="AD17" s="736"/>
      <c r="AE17" s="179"/>
      <c r="AF17" s="180"/>
      <c r="AG17" s="183"/>
      <c r="AH17" s="736"/>
      <c r="AI17" s="179"/>
      <c r="AJ17" s="180"/>
      <c r="AK17" s="181"/>
      <c r="AL17" s="736"/>
      <c r="AM17" s="182"/>
      <c r="AN17" s="184"/>
      <c r="AO17" s="181"/>
      <c r="AP17" s="736"/>
      <c r="AQ17" s="179"/>
      <c r="AR17" s="180"/>
      <c r="AS17" s="181"/>
      <c r="AT17" s="736"/>
      <c r="AU17" s="182"/>
      <c r="AV17" s="184"/>
      <c r="AW17" s="181"/>
      <c r="AX17" s="736"/>
      <c r="AY17" s="736"/>
      <c r="AZ17" s="759"/>
      <c r="BA17" s="761"/>
    </row>
    <row r="18" spans="1:53" s="118" customFormat="1" ht="42.75" customHeight="1" x14ac:dyDescent="0.3">
      <c r="A18" s="457" t="s">
        <v>192</v>
      </c>
      <c r="B18" s="354" t="s">
        <v>245</v>
      </c>
      <c r="C18" s="633"/>
      <c r="D18" s="749"/>
      <c r="E18" s="749"/>
      <c r="F18" s="749"/>
      <c r="G18" s="749"/>
      <c r="H18" s="749"/>
      <c r="I18" s="749"/>
      <c r="J18" s="749"/>
      <c r="K18" s="740"/>
      <c r="L18" s="743"/>
      <c r="M18" s="746"/>
      <c r="N18" s="752"/>
      <c r="O18" s="740"/>
      <c r="P18" s="743"/>
      <c r="Q18" s="746"/>
      <c r="R18" s="752"/>
      <c r="S18" s="687"/>
      <c r="T18" s="690"/>
      <c r="U18" s="693"/>
      <c r="V18" s="736"/>
      <c r="W18" s="232"/>
      <c r="X18" s="180"/>
      <c r="Y18" s="233"/>
      <c r="Z18" s="736"/>
      <c r="AA18" s="232"/>
      <c r="AB18" s="180"/>
      <c r="AC18" s="233"/>
      <c r="AD18" s="736"/>
      <c r="AE18" s="179"/>
      <c r="AF18" s="180"/>
      <c r="AG18" s="234"/>
      <c r="AH18" s="736"/>
      <c r="AI18" s="179"/>
      <c r="AJ18" s="180"/>
      <c r="AK18" s="233"/>
      <c r="AL18" s="736"/>
      <c r="AM18" s="232"/>
      <c r="AN18" s="184"/>
      <c r="AO18" s="233"/>
      <c r="AP18" s="736"/>
      <c r="AQ18" s="179"/>
      <c r="AR18" s="180"/>
      <c r="AS18" s="233"/>
      <c r="AT18" s="736"/>
      <c r="AU18" s="232"/>
      <c r="AV18" s="184"/>
      <c r="AW18" s="233"/>
      <c r="AX18" s="736"/>
      <c r="AY18" s="736"/>
      <c r="AZ18" s="759"/>
      <c r="BA18" s="761"/>
    </row>
    <row r="19" spans="1:53" s="118" customFormat="1" ht="23.25" customHeight="1" x14ac:dyDescent="0.3">
      <c r="A19" s="457" t="s">
        <v>246</v>
      </c>
      <c r="B19" s="354" t="s">
        <v>247</v>
      </c>
      <c r="C19" s="633"/>
      <c r="D19" s="749"/>
      <c r="E19" s="749"/>
      <c r="F19" s="749"/>
      <c r="G19" s="749"/>
      <c r="H19" s="749"/>
      <c r="I19" s="749"/>
      <c r="J19" s="749"/>
      <c r="K19" s="740"/>
      <c r="L19" s="743"/>
      <c r="M19" s="746"/>
      <c r="N19" s="752"/>
      <c r="O19" s="740"/>
      <c r="P19" s="743"/>
      <c r="Q19" s="746"/>
      <c r="R19" s="752"/>
      <c r="S19" s="687"/>
      <c r="T19" s="690"/>
      <c r="U19" s="693"/>
      <c r="V19" s="736"/>
      <c r="W19" s="170"/>
      <c r="X19" s="174"/>
      <c r="Y19" s="173"/>
      <c r="Z19" s="736"/>
      <c r="AA19" s="170"/>
      <c r="AB19" s="174"/>
      <c r="AC19" s="173"/>
      <c r="AD19" s="736"/>
      <c r="AE19" s="175"/>
      <c r="AF19" s="174"/>
      <c r="AG19" s="172"/>
      <c r="AH19" s="736"/>
      <c r="AI19" s="175"/>
      <c r="AJ19" s="174"/>
      <c r="AK19" s="173"/>
      <c r="AL19" s="736"/>
      <c r="AM19" s="170"/>
      <c r="AN19" s="171"/>
      <c r="AO19" s="173"/>
      <c r="AP19" s="736"/>
      <c r="AQ19" s="175"/>
      <c r="AR19" s="174"/>
      <c r="AS19" s="173"/>
      <c r="AT19" s="736"/>
      <c r="AU19" s="170"/>
      <c r="AV19" s="171"/>
      <c r="AW19" s="173"/>
      <c r="AX19" s="736"/>
      <c r="AY19" s="736"/>
      <c r="AZ19" s="759"/>
      <c r="BA19" s="761"/>
    </row>
    <row r="20" spans="1:53" s="118" customFormat="1" ht="48" customHeight="1" thickBot="1" x14ac:dyDescent="0.35">
      <c r="A20" s="458" t="s">
        <v>248</v>
      </c>
      <c r="B20" s="393" t="s">
        <v>249</v>
      </c>
      <c r="C20" s="634"/>
      <c r="D20" s="750"/>
      <c r="E20" s="750"/>
      <c r="F20" s="750"/>
      <c r="G20" s="750"/>
      <c r="H20" s="750"/>
      <c r="I20" s="750"/>
      <c r="J20" s="750"/>
      <c r="K20" s="741"/>
      <c r="L20" s="744"/>
      <c r="M20" s="747"/>
      <c r="N20" s="753"/>
      <c r="O20" s="741"/>
      <c r="P20" s="744"/>
      <c r="Q20" s="747"/>
      <c r="R20" s="753"/>
      <c r="S20" s="688"/>
      <c r="T20" s="691"/>
      <c r="U20" s="694"/>
      <c r="V20" s="737"/>
      <c r="W20" s="405"/>
      <c r="X20" s="406"/>
      <c r="Y20" s="407"/>
      <c r="Z20" s="737"/>
      <c r="AA20" s="405"/>
      <c r="AB20" s="406"/>
      <c r="AC20" s="407"/>
      <c r="AD20" s="737"/>
      <c r="AE20" s="408"/>
      <c r="AF20" s="406"/>
      <c r="AG20" s="409"/>
      <c r="AH20" s="737"/>
      <c r="AI20" s="408"/>
      <c r="AJ20" s="406"/>
      <c r="AK20" s="407"/>
      <c r="AL20" s="737"/>
      <c r="AM20" s="405"/>
      <c r="AN20" s="410"/>
      <c r="AO20" s="407"/>
      <c r="AP20" s="737"/>
      <c r="AQ20" s="408"/>
      <c r="AR20" s="406"/>
      <c r="AS20" s="407"/>
      <c r="AT20" s="737"/>
      <c r="AU20" s="405"/>
      <c r="AV20" s="410"/>
      <c r="AW20" s="407"/>
      <c r="AX20" s="737"/>
      <c r="AY20" s="737"/>
      <c r="AZ20" s="760"/>
      <c r="BA20" s="631"/>
    </row>
    <row r="21" spans="1:53" s="186" customFormat="1" ht="21.75" customHeight="1" thickBot="1" x14ac:dyDescent="0.35">
      <c r="A21" s="235" t="s">
        <v>119</v>
      </c>
      <c r="B21" s="566" t="s">
        <v>105</v>
      </c>
      <c r="C21" s="567"/>
      <c r="D21" s="706"/>
      <c r="E21" s="706"/>
      <c r="F21" s="706"/>
      <c r="G21" s="706"/>
      <c r="H21" s="706"/>
      <c r="I21" s="706"/>
      <c r="J21" s="706"/>
      <c r="K21" s="707"/>
      <c r="L21" s="707"/>
      <c r="M21" s="707"/>
      <c r="N21" s="567"/>
      <c r="O21" s="567"/>
      <c r="P21" s="567"/>
      <c r="Q21" s="567"/>
      <c r="R21" s="567"/>
      <c r="S21" s="567"/>
      <c r="T21" s="567"/>
      <c r="U21" s="567"/>
      <c r="V21" s="567"/>
      <c r="W21" s="567"/>
      <c r="X21" s="567"/>
      <c r="Y21" s="567"/>
      <c r="Z21" s="567"/>
      <c r="AA21" s="567"/>
      <c r="AB21" s="567"/>
      <c r="AC21" s="567"/>
      <c r="AD21" s="567"/>
      <c r="AE21" s="567"/>
      <c r="AF21" s="567"/>
      <c r="AG21" s="567"/>
      <c r="AH21" s="567"/>
      <c r="AI21" s="567"/>
      <c r="AJ21" s="567"/>
      <c r="AK21" s="567"/>
      <c r="AL21" s="567"/>
      <c r="AM21" s="567"/>
      <c r="AN21" s="567"/>
      <c r="AO21" s="567"/>
      <c r="AP21" s="567"/>
      <c r="AQ21" s="567"/>
      <c r="AR21" s="567"/>
      <c r="AS21" s="567"/>
      <c r="AT21" s="567"/>
      <c r="AU21" s="567"/>
      <c r="AV21" s="567"/>
      <c r="AW21" s="567"/>
      <c r="AX21" s="567"/>
      <c r="AY21" s="567"/>
      <c r="AZ21" s="567"/>
      <c r="BA21" s="568"/>
    </row>
    <row r="22" spans="1:53" s="160" customFormat="1" ht="47.25" customHeight="1" thickBot="1" x14ac:dyDescent="0.35">
      <c r="A22" s="596" t="s">
        <v>110</v>
      </c>
      <c r="B22" s="570"/>
      <c r="C22" s="166"/>
      <c r="D22" s="167">
        <f>D23+D29</f>
        <v>25</v>
      </c>
      <c r="E22" s="164">
        <f>E23+E24</f>
        <v>600</v>
      </c>
      <c r="F22" s="164"/>
      <c r="G22" s="479"/>
      <c r="H22" s="164"/>
      <c r="I22" s="479"/>
      <c r="J22" s="164"/>
      <c r="K22" s="683">
        <f>K23+K29</f>
        <v>1</v>
      </c>
      <c r="L22" s="684"/>
      <c r="M22" s="685"/>
      <c r="N22" s="306">
        <f>N23+N29</f>
        <v>5</v>
      </c>
      <c r="O22" s="683">
        <f>O23+O29</f>
        <v>3.25</v>
      </c>
      <c r="P22" s="684"/>
      <c r="Q22" s="685"/>
      <c r="R22" s="306">
        <f>R23+R29</f>
        <v>15</v>
      </c>
      <c r="S22" s="683">
        <f>S23+S29</f>
        <v>1</v>
      </c>
      <c r="T22" s="684"/>
      <c r="U22" s="685"/>
      <c r="V22" s="306">
        <f>V23+V29</f>
        <v>5</v>
      </c>
      <c r="W22" s="683">
        <f>W23+W29</f>
        <v>0</v>
      </c>
      <c r="X22" s="684"/>
      <c r="Y22" s="685"/>
      <c r="Z22" s="306">
        <f>Z23+Z29</f>
        <v>0</v>
      </c>
      <c r="AA22" s="683">
        <f>AA23+AA29</f>
        <v>0</v>
      </c>
      <c r="AB22" s="684"/>
      <c r="AC22" s="685"/>
      <c r="AD22" s="306">
        <f>AD23+AD29</f>
        <v>0</v>
      </c>
      <c r="AE22" s="683">
        <f>AE23+AE29</f>
        <v>0</v>
      </c>
      <c r="AF22" s="684"/>
      <c r="AG22" s="685"/>
      <c r="AH22" s="306">
        <f>AH23+AH29</f>
        <v>0</v>
      </c>
      <c r="AI22" s="683">
        <f>AI23+AI29</f>
        <v>0</v>
      </c>
      <c r="AJ22" s="684"/>
      <c r="AK22" s="685"/>
      <c r="AL22" s="306">
        <f>AL23+AL29</f>
        <v>0</v>
      </c>
      <c r="AM22" s="683">
        <f>AM23+AM29</f>
        <v>0</v>
      </c>
      <c r="AN22" s="684"/>
      <c r="AO22" s="685"/>
      <c r="AP22" s="306">
        <f>AP23+AP29</f>
        <v>0</v>
      </c>
      <c r="AQ22" s="683">
        <f>AQ23+AQ29</f>
        <v>0</v>
      </c>
      <c r="AR22" s="684"/>
      <c r="AS22" s="685"/>
      <c r="AT22" s="306">
        <f>AT23+AT29</f>
        <v>0</v>
      </c>
      <c r="AU22" s="683">
        <f>AU23+AU29</f>
        <v>0</v>
      </c>
      <c r="AV22" s="684"/>
      <c r="AW22" s="685"/>
      <c r="AX22" s="306">
        <f>AX23+AX29</f>
        <v>0</v>
      </c>
      <c r="AY22" s="164"/>
      <c r="AZ22" s="165"/>
      <c r="BA22" s="166"/>
    </row>
    <row r="23" spans="1:53" s="161" customFormat="1" ht="40.5" customHeight="1" thickBot="1" x14ac:dyDescent="0.35">
      <c r="A23" s="308"/>
      <c r="B23" s="309" t="s">
        <v>42</v>
      </c>
      <c r="C23" s="166"/>
      <c r="D23" s="482">
        <f>SUM(D25:D28)</f>
        <v>20</v>
      </c>
      <c r="E23" s="482">
        <f>SUM(E25:E28)</f>
        <v>600</v>
      </c>
      <c r="F23" s="482"/>
      <c r="G23" s="482"/>
      <c r="H23" s="482"/>
      <c r="I23" s="482"/>
      <c r="J23" s="482"/>
      <c r="K23" s="713">
        <f>SUM(K25:M28)</f>
        <v>1</v>
      </c>
      <c r="L23" s="714"/>
      <c r="M23" s="715"/>
      <c r="N23" s="482">
        <f>SUM(N25:N28)</f>
        <v>5</v>
      </c>
      <c r="O23" s="713">
        <f>SUM(O25:Q28)</f>
        <v>3.25</v>
      </c>
      <c r="P23" s="714"/>
      <c r="Q23" s="715"/>
      <c r="R23" s="482">
        <f>SUM(R25:R28)</f>
        <v>15</v>
      </c>
      <c r="S23" s="713">
        <f>SUM(S25:U28)</f>
        <v>0</v>
      </c>
      <c r="T23" s="714"/>
      <c r="U23" s="715"/>
      <c r="V23" s="482">
        <f>SUM(V25:V28)</f>
        <v>0</v>
      </c>
      <c r="W23" s="713">
        <f>SUM(W25:Y28)</f>
        <v>0</v>
      </c>
      <c r="X23" s="714"/>
      <c r="Y23" s="715"/>
      <c r="Z23" s="482">
        <f>SUM(Z25:Z28)</f>
        <v>0</v>
      </c>
      <c r="AA23" s="713">
        <f>SUM(AA25:AC28)</f>
        <v>0</v>
      </c>
      <c r="AB23" s="714"/>
      <c r="AC23" s="715"/>
      <c r="AD23" s="482">
        <f>SUM(AD25:AD28)</f>
        <v>0</v>
      </c>
      <c r="AE23" s="713">
        <f>SUM(AE25:AG28)</f>
        <v>0</v>
      </c>
      <c r="AF23" s="714"/>
      <c r="AG23" s="715"/>
      <c r="AH23" s="482">
        <f>SUM(AH25:AH28)</f>
        <v>0</v>
      </c>
      <c r="AI23" s="713">
        <f>SUM(AI25:AK28)</f>
        <v>0</v>
      </c>
      <c r="AJ23" s="714"/>
      <c r="AK23" s="715"/>
      <c r="AL23" s="482">
        <f>SUM(AL25:AL28)</f>
        <v>0</v>
      </c>
      <c r="AM23" s="713">
        <f>SUM(AM25:AO28)</f>
        <v>0</v>
      </c>
      <c r="AN23" s="714"/>
      <c r="AO23" s="715"/>
      <c r="AP23" s="482">
        <f>SUM(AP25:AP28)</f>
        <v>0</v>
      </c>
      <c r="AQ23" s="713">
        <f>SUM(AQ25:AS28)</f>
        <v>0</v>
      </c>
      <c r="AR23" s="714"/>
      <c r="AS23" s="715"/>
      <c r="AT23" s="482">
        <f>SUM(AT25:AT28)</f>
        <v>0</v>
      </c>
      <c r="AU23" s="713">
        <f>SUM(AU25:AW28)</f>
        <v>0</v>
      </c>
      <c r="AV23" s="714"/>
      <c r="AW23" s="715"/>
      <c r="AX23" s="482">
        <f>SUM(AX25:AX28)</f>
        <v>0</v>
      </c>
      <c r="AY23" s="167"/>
      <c r="AZ23" s="115"/>
      <c r="BA23" s="166"/>
    </row>
    <row r="24" spans="1:53" s="161" customFormat="1" ht="1.5" customHeight="1" thickBot="1" x14ac:dyDescent="0.35">
      <c r="A24" s="189"/>
      <c r="B24" s="313"/>
      <c r="C24" s="149"/>
      <c r="D24" s="146"/>
      <c r="E24" s="143"/>
      <c r="F24" s="195"/>
      <c r="G24" s="129"/>
      <c r="H24" s="129"/>
      <c r="I24" s="129"/>
      <c r="J24" s="196"/>
      <c r="K24" s="197"/>
      <c r="L24" s="198"/>
      <c r="M24" s="196"/>
      <c r="N24" s="285"/>
      <c r="O24" s="199"/>
      <c r="P24" s="198"/>
      <c r="Q24" s="200"/>
      <c r="R24" s="300"/>
      <c r="S24" s="199"/>
      <c r="T24" s="198"/>
      <c r="U24" s="200"/>
      <c r="V24" s="300"/>
      <c r="W24" s="195"/>
      <c r="X24" s="198"/>
      <c r="Y24" s="200"/>
      <c r="Z24" s="147"/>
      <c r="AA24" s="195"/>
      <c r="AB24" s="198"/>
      <c r="AC24" s="200"/>
      <c r="AD24" s="147"/>
      <c r="AE24" s="197"/>
      <c r="AF24" s="198"/>
      <c r="AG24" s="201"/>
      <c r="AH24" s="147"/>
      <c r="AI24" s="197"/>
      <c r="AJ24" s="198"/>
      <c r="AK24" s="200"/>
      <c r="AL24" s="147"/>
      <c r="AM24" s="195"/>
      <c r="AN24" s="129"/>
      <c r="AO24" s="200"/>
      <c r="AP24" s="143"/>
      <c r="AQ24" s="197"/>
      <c r="AR24" s="198"/>
      <c r="AS24" s="200"/>
      <c r="AT24" s="147"/>
      <c r="AU24" s="195"/>
      <c r="AV24" s="129"/>
      <c r="AW24" s="200"/>
      <c r="AX24" s="143"/>
      <c r="AY24" s="202"/>
      <c r="AZ24" s="203"/>
      <c r="BA24" s="204"/>
    </row>
    <row r="25" spans="1:53" s="160" customFormat="1" ht="37.5" customHeight="1" x14ac:dyDescent="0.3">
      <c r="A25" s="416" t="s">
        <v>175</v>
      </c>
      <c r="B25" s="417" t="s">
        <v>252</v>
      </c>
      <c r="C25" s="418" t="s">
        <v>173</v>
      </c>
      <c r="D25" s="367">
        <v>5</v>
      </c>
      <c r="E25" s="419">
        <f t="shared" ref="E25:E28" si="0">D25*30</f>
        <v>150</v>
      </c>
      <c r="F25" s="187">
        <f>G25+H25+I25</f>
        <v>16</v>
      </c>
      <c r="G25" s="473">
        <v>8</v>
      </c>
      <c r="H25" s="473"/>
      <c r="I25" s="473">
        <v>8</v>
      </c>
      <c r="J25" s="188">
        <f>E25-F25</f>
        <v>134</v>
      </c>
      <c r="K25" s="131"/>
      <c r="L25" s="109"/>
      <c r="M25" s="132"/>
      <c r="N25" s="283"/>
      <c r="O25" s="428">
        <v>0.5</v>
      </c>
      <c r="P25" s="109"/>
      <c r="Q25" s="132">
        <v>0.5</v>
      </c>
      <c r="R25" s="283">
        <v>5</v>
      </c>
      <c r="S25" s="131"/>
      <c r="T25" s="109"/>
      <c r="U25" s="132"/>
      <c r="V25" s="283"/>
      <c r="W25" s="110"/>
      <c r="X25" s="109"/>
      <c r="Y25" s="130"/>
      <c r="Z25" s="283"/>
      <c r="AA25" s="131"/>
      <c r="AB25" s="109"/>
      <c r="AC25" s="132"/>
      <c r="AD25" s="283"/>
      <c r="AE25" s="133"/>
      <c r="AF25" s="109"/>
      <c r="AG25" s="132"/>
      <c r="AH25" s="283"/>
      <c r="AI25" s="133"/>
      <c r="AJ25" s="109"/>
      <c r="AK25" s="132"/>
      <c r="AL25" s="283"/>
      <c r="AM25" s="131"/>
      <c r="AN25" s="109"/>
      <c r="AO25" s="132"/>
      <c r="AP25" s="283"/>
      <c r="AQ25" s="133"/>
      <c r="AR25" s="109"/>
      <c r="AS25" s="132"/>
      <c r="AT25" s="283"/>
      <c r="AU25" s="131"/>
      <c r="AV25" s="109"/>
      <c r="AW25" s="132"/>
      <c r="AX25" s="283"/>
      <c r="AY25" s="471">
        <v>2</v>
      </c>
      <c r="AZ25" s="134"/>
      <c r="BA25" s="471"/>
    </row>
    <row r="26" spans="1:53" s="160" customFormat="1" ht="33" customHeight="1" x14ac:dyDescent="0.3">
      <c r="A26" s="420" t="s">
        <v>176</v>
      </c>
      <c r="B26" s="421" t="s">
        <v>253</v>
      </c>
      <c r="C26" s="422" t="s">
        <v>174</v>
      </c>
      <c r="D26" s="339">
        <v>5</v>
      </c>
      <c r="E26" s="340">
        <f t="shared" si="0"/>
        <v>150</v>
      </c>
      <c r="F26" s="190">
        <f>G26+H26+I26</f>
        <v>20</v>
      </c>
      <c r="G26" s="143">
        <v>8</v>
      </c>
      <c r="H26" s="143">
        <v>8</v>
      </c>
      <c r="I26" s="143">
        <v>4</v>
      </c>
      <c r="J26" s="191">
        <f>E26-F26</f>
        <v>130</v>
      </c>
      <c r="K26" s="145"/>
      <c r="L26" s="136"/>
      <c r="M26" s="141"/>
      <c r="N26" s="178"/>
      <c r="O26" s="428">
        <v>0.5</v>
      </c>
      <c r="P26" s="428">
        <v>0.5</v>
      </c>
      <c r="Q26" s="431">
        <v>0.25</v>
      </c>
      <c r="R26" s="178">
        <v>5</v>
      </c>
      <c r="S26" s="133"/>
      <c r="T26" s="131"/>
      <c r="U26" s="138"/>
      <c r="V26" s="283"/>
      <c r="W26" s="131"/>
      <c r="X26" s="131"/>
      <c r="Y26" s="139"/>
      <c r="Z26" s="283"/>
      <c r="AA26" s="131"/>
      <c r="AB26" s="131"/>
      <c r="AC26" s="139"/>
      <c r="AD26" s="283"/>
      <c r="AE26" s="140"/>
      <c r="AF26" s="136"/>
      <c r="AG26" s="141"/>
      <c r="AH26" s="178"/>
      <c r="AI26" s="140"/>
      <c r="AJ26" s="136"/>
      <c r="AK26" s="141"/>
      <c r="AL26" s="178"/>
      <c r="AM26" s="131"/>
      <c r="AN26" s="131"/>
      <c r="AO26" s="139"/>
      <c r="AP26" s="283"/>
      <c r="AQ26" s="140"/>
      <c r="AR26" s="136"/>
      <c r="AS26" s="141"/>
      <c r="AT26" s="178"/>
      <c r="AU26" s="131"/>
      <c r="AV26" s="131"/>
      <c r="AW26" s="139"/>
      <c r="AX26" s="283"/>
      <c r="AY26" s="471">
        <v>2</v>
      </c>
      <c r="AZ26" s="142"/>
      <c r="BA26" s="177"/>
    </row>
    <row r="27" spans="1:53" s="160" customFormat="1" ht="143.25" customHeight="1" x14ac:dyDescent="0.3">
      <c r="A27" s="423" t="s">
        <v>177</v>
      </c>
      <c r="B27" s="429" t="s">
        <v>281</v>
      </c>
      <c r="C27" s="425" t="s">
        <v>282</v>
      </c>
      <c r="D27" s="426">
        <v>5</v>
      </c>
      <c r="E27" s="427">
        <f t="shared" si="0"/>
        <v>150</v>
      </c>
      <c r="F27" s="192">
        <f>G27+H27+I27</f>
        <v>16</v>
      </c>
      <c r="G27" s="477">
        <v>8</v>
      </c>
      <c r="H27" s="477"/>
      <c r="I27" s="477">
        <v>8</v>
      </c>
      <c r="J27" s="193">
        <f>E27-F27</f>
        <v>134</v>
      </c>
      <c r="K27" s="140"/>
      <c r="L27" s="136"/>
      <c r="M27" s="440"/>
      <c r="N27" s="216"/>
      <c r="O27" s="428">
        <v>0.5</v>
      </c>
      <c r="P27" s="136"/>
      <c r="Q27" s="428">
        <v>0.5</v>
      </c>
      <c r="R27" s="290">
        <v>5</v>
      </c>
      <c r="S27" s="151"/>
      <c r="T27" s="152"/>
      <c r="U27" s="155"/>
      <c r="V27" s="216"/>
      <c r="W27" s="151"/>
      <c r="X27" s="152"/>
      <c r="Y27" s="155"/>
      <c r="Z27" s="216"/>
      <c r="AA27" s="151"/>
      <c r="AB27" s="152"/>
      <c r="AC27" s="155"/>
      <c r="AD27" s="216"/>
      <c r="AE27" s="156"/>
      <c r="AF27" s="152"/>
      <c r="AG27" s="155"/>
      <c r="AH27" s="216"/>
      <c r="AI27" s="156"/>
      <c r="AJ27" s="152"/>
      <c r="AK27" s="155"/>
      <c r="AL27" s="216"/>
      <c r="AM27" s="151"/>
      <c r="AN27" s="152"/>
      <c r="AO27" s="155"/>
      <c r="AP27" s="216"/>
      <c r="AQ27" s="156"/>
      <c r="AR27" s="152"/>
      <c r="AS27" s="155"/>
      <c r="AT27" s="216"/>
      <c r="AU27" s="151"/>
      <c r="AV27" s="152"/>
      <c r="AW27" s="155"/>
      <c r="AX27" s="216"/>
      <c r="AY27" s="471">
        <v>2</v>
      </c>
      <c r="AZ27" s="150"/>
      <c r="BA27" s="476"/>
    </row>
    <row r="28" spans="1:53" s="160" customFormat="1" ht="97.5" customHeight="1" thickBot="1" x14ac:dyDescent="0.35">
      <c r="A28" s="423" t="s">
        <v>177</v>
      </c>
      <c r="B28" s="430" t="s">
        <v>254</v>
      </c>
      <c r="C28" s="425" t="s">
        <v>178</v>
      </c>
      <c r="D28" s="426">
        <v>5</v>
      </c>
      <c r="E28" s="427">
        <f t="shared" si="0"/>
        <v>150</v>
      </c>
      <c r="F28" s="192">
        <f>G28+H28+I28</f>
        <v>16</v>
      </c>
      <c r="G28" s="477">
        <v>8</v>
      </c>
      <c r="H28" s="477">
        <v>8</v>
      </c>
      <c r="I28" s="477"/>
      <c r="J28" s="193">
        <f>E28-F28</f>
        <v>134</v>
      </c>
      <c r="K28" s="428">
        <v>0.5</v>
      </c>
      <c r="L28" s="428">
        <v>0.5</v>
      </c>
      <c r="M28" s="153"/>
      <c r="N28" s="290">
        <v>5</v>
      </c>
      <c r="O28" s="428"/>
      <c r="P28" s="428"/>
      <c r="Q28" s="153"/>
      <c r="R28" s="290"/>
      <c r="S28" s="151"/>
      <c r="T28" s="152"/>
      <c r="U28" s="155"/>
      <c r="V28" s="216"/>
      <c r="W28" s="151"/>
      <c r="X28" s="152"/>
      <c r="Y28" s="155"/>
      <c r="Z28" s="216"/>
      <c r="AA28" s="151"/>
      <c r="AB28" s="152"/>
      <c r="AC28" s="155"/>
      <c r="AD28" s="216"/>
      <c r="AE28" s="156"/>
      <c r="AF28" s="152"/>
      <c r="AG28" s="155"/>
      <c r="AH28" s="216"/>
      <c r="AI28" s="156"/>
      <c r="AJ28" s="152"/>
      <c r="AK28" s="155"/>
      <c r="AL28" s="216"/>
      <c r="AM28" s="151"/>
      <c r="AN28" s="152"/>
      <c r="AO28" s="155"/>
      <c r="AP28" s="216"/>
      <c r="AQ28" s="156"/>
      <c r="AR28" s="152"/>
      <c r="AS28" s="155"/>
      <c r="AT28" s="216"/>
      <c r="AU28" s="151"/>
      <c r="AV28" s="152"/>
      <c r="AW28" s="155"/>
      <c r="AX28" s="216"/>
      <c r="AY28" s="470">
        <v>2</v>
      </c>
      <c r="AZ28" s="150"/>
      <c r="BA28" s="476"/>
    </row>
    <row r="29" spans="1:53" s="161" customFormat="1" ht="29.25" customHeight="1" thickBot="1" x14ac:dyDescent="0.35">
      <c r="A29" s="314"/>
      <c r="B29" s="312" t="s">
        <v>171</v>
      </c>
      <c r="C29" s="157"/>
      <c r="D29" s="463">
        <v>5</v>
      </c>
      <c r="E29" s="158">
        <f>E30*1</f>
        <v>150</v>
      </c>
      <c r="F29" s="315"/>
      <c r="G29" s="461"/>
      <c r="H29" s="317"/>
      <c r="I29" s="317"/>
      <c r="J29" s="462"/>
      <c r="K29" s="542">
        <f>SUM(K31:M32)</f>
        <v>0</v>
      </c>
      <c r="L29" s="543"/>
      <c r="M29" s="544"/>
      <c r="N29" s="281">
        <f>SUM(N31)</f>
        <v>0</v>
      </c>
      <c r="O29" s="542">
        <f>SUM(O30:Q32)</f>
        <v>0</v>
      </c>
      <c r="P29" s="543"/>
      <c r="Q29" s="544"/>
      <c r="R29" s="292">
        <f>SUM(R30)</f>
        <v>0</v>
      </c>
      <c r="S29" s="539">
        <f>SUM(S30:U32)</f>
        <v>1</v>
      </c>
      <c r="T29" s="540"/>
      <c r="U29" s="541"/>
      <c r="V29" s="158">
        <f>SUM(V30)</f>
        <v>5</v>
      </c>
      <c r="W29" s="539">
        <f>SUM(W31:Y32)</f>
        <v>0</v>
      </c>
      <c r="X29" s="540"/>
      <c r="Y29" s="541"/>
      <c r="Z29" s="158">
        <f>SUM(Z31)</f>
        <v>0</v>
      </c>
      <c r="AA29" s="539">
        <f>SUM(AA31:AC32)</f>
        <v>0</v>
      </c>
      <c r="AB29" s="540"/>
      <c r="AC29" s="541"/>
      <c r="AD29" s="158">
        <f>SUM(AD31)</f>
        <v>0</v>
      </c>
      <c r="AE29" s="542">
        <f>SUM(AE31:AG32)</f>
        <v>0</v>
      </c>
      <c r="AF29" s="543"/>
      <c r="AG29" s="544"/>
      <c r="AH29" s="158">
        <f>SUM(AH31)</f>
        <v>0</v>
      </c>
      <c r="AI29" s="542">
        <f>SUM(AI31:AK32)</f>
        <v>0</v>
      </c>
      <c r="AJ29" s="543"/>
      <c r="AK29" s="544"/>
      <c r="AL29" s="158">
        <f>SUM(AL31)</f>
        <v>0</v>
      </c>
      <c r="AM29" s="539">
        <f>SUM(AM31:AO32)</f>
        <v>0</v>
      </c>
      <c r="AN29" s="540"/>
      <c r="AO29" s="541"/>
      <c r="AP29" s="111">
        <f>SUM(AP31)</f>
        <v>0</v>
      </c>
      <c r="AQ29" s="542">
        <f>SUM(AQ31:AS32)</f>
        <v>0</v>
      </c>
      <c r="AR29" s="543"/>
      <c r="AS29" s="544"/>
      <c r="AT29" s="158">
        <f>SUM(AT31)</f>
        <v>0</v>
      </c>
      <c r="AU29" s="539">
        <f>SUM(AU31:AW32)</f>
        <v>0</v>
      </c>
      <c r="AV29" s="540"/>
      <c r="AW29" s="541"/>
      <c r="AX29" s="111">
        <f>SUM(AX31)</f>
        <v>0</v>
      </c>
      <c r="AY29" s="205"/>
      <c r="AZ29" s="206"/>
      <c r="BA29" s="207"/>
    </row>
    <row r="30" spans="1:53" s="161" customFormat="1" ht="0.75" customHeight="1" x14ac:dyDescent="0.3">
      <c r="A30" s="162"/>
      <c r="B30" s="319"/>
      <c r="C30" s="282"/>
      <c r="D30" s="637">
        <v>5</v>
      </c>
      <c r="E30" s="635">
        <f>D30*30</f>
        <v>150</v>
      </c>
      <c r="F30" s="645">
        <f>SUM(G30:I32)</f>
        <v>16</v>
      </c>
      <c r="G30" s="647">
        <v>8</v>
      </c>
      <c r="H30" s="643"/>
      <c r="I30" s="647">
        <v>8</v>
      </c>
      <c r="J30" s="639">
        <f>E30-F30</f>
        <v>134</v>
      </c>
      <c r="K30" s="641"/>
      <c r="L30" s="732"/>
      <c r="M30" s="649"/>
      <c r="N30" s="727"/>
      <c r="O30" s="712"/>
      <c r="P30" s="643"/>
      <c r="Q30" s="649"/>
      <c r="R30" s="728"/>
      <c r="S30" s="712">
        <v>0.5</v>
      </c>
      <c r="T30" s="643"/>
      <c r="U30" s="649">
        <v>0.5</v>
      </c>
      <c r="V30" s="728">
        <v>5</v>
      </c>
      <c r="W30" s="726"/>
      <c r="X30" s="647"/>
      <c r="Y30" s="676"/>
      <c r="Z30" s="637"/>
      <c r="AA30" s="726"/>
      <c r="AB30" s="647"/>
      <c r="AC30" s="676"/>
      <c r="AD30" s="637"/>
      <c r="AE30" s="712"/>
      <c r="AF30" s="643"/>
      <c r="AG30" s="729"/>
      <c r="AH30" s="637"/>
      <c r="AI30" s="712"/>
      <c r="AJ30" s="643"/>
      <c r="AK30" s="729"/>
      <c r="AL30" s="637"/>
      <c r="AM30" s="726"/>
      <c r="AN30" s="647"/>
      <c r="AO30" s="676"/>
      <c r="AP30" s="635"/>
      <c r="AQ30" s="712"/>
      <c r="AR30" s="643"/>
      <c r="AS30" s="729"/>
      <c r="AT30" s="637"/>
      <c r="AU30" s="726"/>
      <c r="AV30" s="647"/>
      <c r="AW30" s="676"/>
      <c r="AX30" s="635"/>
      <c r="AY30" s="635">
        <v>3</v>
      </c>
      <c r="AZ30" s="734"/>
      <c r="BA30" s="762"/>
    </row>
    <row r="31" spans="1:53" s="160" customFormat="1" ht="87.75" customHeight="1" x14ac:dyDescent="0.3">
      <c r="A31" s="237" t="s">
        <v>130</v>
      </c>
      <c r="B31" s="487" t="s">
        <v>283</v>
      </c>
      <c r="C31" s="629" t="s">
        <v>285</v>
      </c>
      <c r="D31" s="637"/>
      <c r="E31" s="635"/>
      <c r="F31" s="645"/>
      <c r="G31" s="647"/>
      <c r="H31" s="643"/>
      <c r="I31" s="647"/>
      <c r="J31" s="639"/>
      <c r="K31" s="641"/>
      <c r="L31" s="732"/>
      <c r="M31" s="649"/>
      <c r="N31" s="727"/>
      <c r="O31" s="712"/>
      <c r="P31" s="643"/>
      <c r="Q31" s="649"/>
      <c r="R31" s="728"/>
      <c r="S31" s="712"/>
      <c r="T31" s="643"/>
      <c r="U31" s="649"/>
      <c r="V31" s="728"/>
      <c r="W31" s="726"/>
      <c r="X31" s="647"/>
      <c r="Y31" s="676"/>
      <c r="Z31" s="637"/>
      <c r="AA31" s="726"/>
      <c r="AB31" s="647"/>
      <c r="AC31" s="676"/>
      <c r="AD31" s="637"/>
      <c r="AE31" s="712"/>
      <c r="AF31" s="643"/>
      <c r="AG31" s="729"/>
      <c r="AH31" s="637"/>
      <c r="AI31" s="712"/>
      <c r="AJ31" s="643"/>
      <c r="AK31" s="729"/>
      <c r="AL31" s="637"/>
      <c r="AM31" s="726"/>
      <c r="AN31" s="647"/>
      <c r="AO31" s="676"/>
      <c r="AP31" s="635"/>
      <c r="AQ31" s="712"/>
      <c r="AR31" s="643"/>
      <c r="AS31" s="729"/>
      <c r="AT31" s="637"/>
      <c r="AU31" s="726"/>
      <c r="AV31" s="647"/>
      <c r="AW31" s="676"/>
      <c r="AX31" s="635"/>
      <c r="AY31" s="635"/>
      <c r="AZ31" s="734"/>
      <c r="BA31" s="762"/>
    </row>
    <row r="32" spans="1:53" s="161" customFormat="1" ht="72" customHeight="1" thickBot="1" x14ac:dyDescent="0.35">
      <c r="A32" s="237" t="s">
        <v>150</v>
      </c>
      <c r="B32" s="488" t="s">
        <v>284</v>
      </c>
      <c r="C32" s="631"/>
      <c r="D32" s="637"/>
      <c r="E32" s="635"/>
      <c r="F32" s="645"/>
      <c r="G32" s="647"/>
      <c r="H32" s="643"/>
      <c r="I32" s="647"/>
      <c r="J32" s="639"/>
      <c r="K32" s="641"/>
      <c r="L32" s="732"/>
      <c r="M32" s="649"/>
      <c r="N32" s="727"/>
      <c r="O32" s="712"/>
      <c r="P32" s="643"/>
      <c r="Q32" s="649"/>
      <c r="R32" s="728"/>
      <c r="S32" s="712"/>
      <c r="T32" s="643"/>
      <c r="U32" s="649"/>
      <c r="V32" s="728"/>
      <c r="W32" s="726"/>
      <c r="X32" s="647"/>
      <c r="Y32" s="676"/>
      <c r="Z32" s="637"/>
      <c r="AA32" s="726"/>
      <c r="AB32" s="647"/>
      <c r="AC32" s="676"/>
      <c r="AD32" s="637"/>
      <c r="AE32" s="712"/>
      <c r="AF32" s="643"/>
      <c r="AG32" s="729"/>
      <c r="AH32" s="637"/>
      <c r="AI32" s="712"/>
      <c r="AJ32" s="643"/>
      <c r="AK32" s="729"/>
      <c r="AL32" s="637"/>
      <c r="AM32" s="726"/>
      <c r="AN32" s="647"/>
      <c r="AO32" s="676"/>
      <c r="AP32" s="635"/>
      <c r="AQ32" s="712"/>
      <c r="AR32" s="643"/>
      <c r="AS32" s="729"/>
      <c r="AT32" s="637"/>
      <c r="AU32" s="726"/>
      <c r="AV32" s="647"/>
      <c r="AW32" s="676"/>
      <c r="AX32" s="635"/>
      <c r="AY32" s="635"/>
      <c r="AZ32" s="734"/>
      <c r="BA32" s="762"/>
    </row>
    <row r="33" spans="1:53" s="186" customFormat="1" ht="23.25" customHeight="1" thickBot="1" x14ac:dyDescent="0.35">
      <c r="A33" s="112" t="s">
        <v>124</v>
      </c>
      <c r="B33" s="566" t="s">
        <v>47</v>
      </c>
      <c r="C33" s="567"/>
      <c r="D33" s="567"/>
      <c r="E33" s="567"/>
      <c r="F33" s="567"/>
      <c r="G33" s="567"/>
      <c r="H33" s="567"/>
      <c r="I33" s="567"/>
      <c r="J33" s="567"/>
      <c r="K33" s="567"/>
      <c r="L33" s="567"/>
      <c r="M33" s="567"/>
      <c r="N33" s="567"/>
      <c r="O33" s="567"/>
      <c r="P33" s="567"/>
      <c r="Q33" s="567"/>
      <c r="R33" s="567"/>
      <c r="S33" s="567"/>
      <c r="T33" s="567"/>
      <c r="U33" s="567"/>
      <c r="V33" s="567"/>
      <c r="W33" s="567"/>
      <c r="X33" s="567"/>
      <c r="Y33" s="567"/>
      <c r="Z33" s="567"/>
      <c r="AA33" s="567"/>
      <c r="AB33" s="567"/>
      <c r="AC33" s="567"/>
      <c r="AD33" s="567"/>
      <c r="AE33" s="567"/>
      <c r="AF33" s="567"/>
      <c r="AG33" s="567"/>
      <c r="AH33" s="567"/>
      <c r="AI33" s="567"/>
      <c r="AJ33" s="567"/>
      <c r="AK33" s="567"/>
      <c r="AL33" s="567"/>
      <c r="AM33" s="567"/>
      <c r="AN33" s="567"/>
      <c r="AO33" s="567"/>
      <c r="AP33" s="567"/>
      <c r="AQ33" s="567"/>
      <c r="AR33" s="567"/>
      <c r="AS33" s="567"/>
      <c r="AT33" s="567"/>
      <c r="AU33" s="567"/>
      <c r="AV33" s="567"/>
      <c r="AW33" s="567"/>
      <c r="AX33" s="567"/>
      <c r="AY33" s="567"/>
      <c r="AZ33" s="567"/>
      <c r="BA33" s="568"/>
    </row>
    <row r="34" spans="1:53" s="160" customFormat="1" ht="19.5" customHeight="1" thickBot="1" x14ac:dyDescent="0.35">
      <c r="A34" s="596" t="s">
        <v>110</v>
      </c>
      <c r="B34" s="570"/>
      <c r="C34" s="157"/>
      <c r="D34" s="158">
        <f>D35+D51</f>
        <v>120</v>
      </c>
      <c r="E34" s="111">
        <f>E35+E51</f>
        <v>3150</v>
      </c>
      <c r="F34" s="111"/>
      <c r="G34" s="465"/>
      <c r="H34" s="111"/>
      <c r="I34" s="465"/>
      <c r="J34" s="111"/>
      <c r="K34" s="539">
        <f>K35+K51</f>
        <v>0</v>
      </c>
      <c r="L34" s="540"/>
      <c r="M34" s="541"/>
      <c r="N34" s="111">
        <f>N35+N51</f>
        <v>0</v>
      </c>
      <c r="O34" s="539">
        <f>O35+O51</f>
        <v>0</v>
      </c>
      <c r="P34" s="540"/>
      <c r="Q34" s="541"/>
      <c r="R34" s="294">
        <f>R35+R51</f>
        <v>0</v>
      </c>
      <c r="S34" s="539">
        <f>S35+S51</f>
        <v>2</v>
      </c>
      <c r="T34" s="540"/>
      <c r="U34" s="541"/>
      <c r="V34" s="111">
        <f>V35+V51</f>
        <v>10</v>
      </c>
      <c r="W34" s="539">
        <f>W35+W51</f>
        <v>3</v>
      </c>
      <c r="X34" s="540"/>
      <c r="Y34" s="541"/>
      <c r="Z34" s="111">
        <f>Z35+Z51</f>
        <v>15</v>
      </c>
      <c r="AA34" s="539">
        <f>AA35+AA51</f>
        <v>3</v>
      </c>
      <c r="AB34" s="540"/>
      <c r="AC34" s="541"/>
      <c r="AD34" s="111">
        <f>AD35+AD51</f>
        <v>15</v>
      </c>
      <c r="AE34" s="539">
        <f>AE35+AE51</f>
        <v>4</v>
      </c>
      <c r="AF34" s="540"/>
      <c r="AG34" s="541"/>
      <c r="AH34" s="111">
        <f>AH35+AH51</f>
        <v>20</v>
      </c>
      <c r="AI34" s="539">
        <f>AI35+AI51</f>
        <v>5</v>
      </c>
      <c r="AJ34" s="540"/>
      <c r="AK34" s="541"/>
      <c r="AL34" s="111">
        <f>AL35+AL51</f>
        <v>25</v>
      </c>
      <c r="AM34" s="539">
        <f>AM35+AM51</f>
        <v>4</v>
      </c>
      <c r="AN34" s="540"/>
      <c r="AO34" s="541"/>
      <c r="AP34" s="111">
        <f>AP35+AP51</f>
        <v>25</v>
      </c>
      <c r="AQ34" s="539">
        <f>AQ35+AQ51</f>
        <v>0</v>
      </c>
      <c r="AR34" s="540"/>
      <c r="AS34" s="541"/>
      <c r="AT34" s="111">
        <f>AT35+AT51</f>
        <v>10</v>
      </c>
      <c r="AU34" s="539">
        <f>AU35+AU51</f>
        <v>0</v>
      </c>
      <c r="AV34" s="540"/>
      <c r="AW34" s="541"/>
      <c r="AX34" s="111">
        <f>AX35+AX51</f>
        <v>0</v>
      </c>
      <c r="AY34" s="111"/>
      <c r="AZ34" s="463"/>
      <c r="BA34" s="111"/>
    </row>
    <row r="35" spans="1:53" s="161" customFormat="1" ht="50.25" customHeight="1" thickBot="1" x14ac:dyDescent="0.35">
      <c r="A35" s="314"/>
      <c r="B35" s="320" t="s">
        <v>42</v>
      </c>
      <c r="C35" s="157"/>
      <c r="D35" s="464">
        <f>SUM(D36:D50)</f>
        <v>75</v>
      </c>
      <c r="E35" s="464">
        <f>SUM(E36:E50)</f>
        <v>2250</v>
      </c>
      <c r="F35" s="464"/>
      <c r="G35" s="464"/>
      <c r="H35" s="464"/>
      <c r="I35" s="464"/>
      <c r="J35" s="464"/>
      <c r="K35" s="539">
        <f>SUM(K36:M50)</f>
        <v>0</v>
      </c>
      <c r="L35" s="540"/>
      <c r="M35" s="541"/>
      <c r="N35" s="111">
        <f>SUM(N36:N50)</f>
        <v>0</v>
      </c>
      <c r="O35" s="539">
        <f>SUM(O36:Q50)</f>
        <v>0</v>
      </c>
      <c r="P35" s="540"/>
      <c r="Q35" s="541"/>
      <c r="R35" s="294">
        <f>SUM(R36:R50)</f>
        <v>0</v>
      </c>
      <c r="S35" s="539">
        <f>SUM(S36:U50)</f>
        <v>2</v>
      </c>
      <c r="T35" s="540"/>
      <c r="U35" s="541"/>
      <c r="V35" s="111">
        <f>SUM(V36:V50)</f>
        <v>10</v>
      </c>
      <c r="W35" s="539">
        <f>SUM(W36:Y50)</f>
        <v>3</v>
      </c>
      <c r="X35" s="540"/>
      <c r="Y35" s="541"/>
      <c r="Z35" s="111">
        <f>SUM(Z36:Z50)</f>
        <v>15</v>
      </c>
      <c r="AA35" s="539">
        <f>SUM(AA36:AC50)</f>
        <v>3</v>
      </c>
      <c r="AB35" s="540"/>
      <c r="AC35" s="541"/>
      <c r="AD35" s="111">
        <f>SUM(AD36:AD50)</f>
        <v>15</v>
      </c>
      <c r="AE35" s="539">
        <f>SUM(AE36:AG50)</f>
        <v>2</v>
      </c>
      <c r="AF35" s="540"/>
      <c r="AG35" s="541"/>
      <c r="AH35" s="111">
        <f>SUM(AH36:AH50)</f>
        <v>10</v>
      </c>
      <c r="AI35" s="539">
        <f>SUM(AI36:AK50)</f>
        <v>3</v>
      </c>
      <c r="AJ35" s="540"/>
      <c r="AK35" s="541"/>
      <c r="AL35" s="111">
        <f>SUM(AL36:AL50)</f>
        <v>15</v>
      </c>
      <c r="AM35" s="539">
        <f>SUM(AM36:AO50)</f>
        <v>2</v>
      </c>
      <c r="AN35" s="540"/>
      <c r="AO35" s="541"/>
      <c r="AP35" s="111">
        <f>SUM(AP36:AP50)</f>
        <v>10</v>
      </c>
      <c r="AQ35" s="539">
        <f>SUM(AQ36:AS50)</f>
        <v>0</v>
      </c>
      <c r="AR35" s="540"/>
      <c r="AS35" s="541"/>
      <c r="AT35" s="111">
        <f>SUM(AT36:AT50)</f>
        <v>0</v>
      </c>
      <c r="AU35" s="539">
        <f>SUM(AU36:AW50)</f>
        <v>0</v>
      </c>
      <c r="AV35" s="540"/>
      <c r="AW35" s="541"/>
      <c r="AX35" s="111">
        <f>SUM(AX36:AX50)</f>
        <v>0</v>
      </c>
      <c r="AY35" s="158"/>
      <c r="AZ35" s="464"/>
      <c r="BA35" s="111"/>
    </row>
    <row r="36" spans="1:53" s="161" customFormat="1" ht="51" customHeight="1" x14ac:dyDescent="0.3">
      <c r="A36" s="135" t="s">
        <v>131</v>
      </c>
      <c r="B36" s="489" t="s">
        <v>286</v>
      </c>
      <c r="C36" s="492" t="s">
        <v>287</v>
      </c>
      <c r="D36" s="134">
        <v>5</v>
      </c>
      <c r="E36" s="473">
        <f>D36*30</f>
        <v>150</v>
      </c>
      <c r="F36" s="473">
        <f>G36+H36+I36</f>
        <v>16</v>
      </c>
      <c r="G36" s="483">
        <v>8</v>
      </c>
      <c r="H36" s="473">
        <v>8</v>
      </c>
      <c r="I36" s="483"/>
      <c r="J36" s="473">
        <f>E36-F36</f>
        <v>134</v>
      </c>
      <c r="K36" s="475"/>
      <c r="L36" s="474"/>
      <c r="M36" s="469"/>
      <c r="N36" s="284"/>
      <c r="O36" s="211"/>
      <c r="P36" s="474"/>
      <c r="Q36" s="210"/>
      <c r="R36" s="481"/>
      <c r="S36" s="209">
        <v>0.5</v>
      </c>
      <c r="T36" s="474">
        <v>0.5</v>
      </c>
      <c r="U36" s="210"/>
      <c r="V36" s="284">
        <v>5</v>
      </c>
      <c r="W36" s="209"/>
      <c r="X36" s="474"/>
      <c r="Y36" s="210"/>
      <c r="Z36" s="471"/>
      <c r="AA36" s="209"/>
      <c r="AB36" s="474"/>
      <c r="AC36" s="210"/>
      <c r="AD36" s="471"/>
      <c r="AE36" s="475"/>
      <c r="AF36" s="474"/>
      <c r="AG36" s="212"/>
      <c r="AH36" s="471"/>
      <c r="AI36" s="475"/>
      <c r="AJ36" s="474"/>
      <c r="AK36" s="210"/>
      <c r="AL36" s="471"/>
      <c r="AM36" s="209"/>
      <c r="AN36" s="472"/>
      <c r="AO36" s="210"/>
      <c r="AP36" s="473"/>
      <c r="AQ36" s="475"/>
      <c r="AR36" s="474"/>
      <c r="AS36" s="210"/>
      <c r="AT36" s="471"/>
      <c r="AU36" s="209"/>
      <c r="AV36" s="472"/>
      <c r="AW36" s="210"/>
      <c r="AX36" s="473"/>
      <c r="AY36" s="471">
        <v>3</v>
      </c>
      <c r="AZ36" s="134"/>
      <c r="BA36" s="473"/>
    </row>
    <row r="37" spans="1:53" s="161" customFormat="1" ht="87.75" customHeight="1" x14ac:dyDescent="0.3">
      <c r="A37" s="237" t="s">
        <v>151</v>
      </c>
      <c r="B37" s="324" t="s">
        <v>288</v>
      </c>
      <c r="C37" s="168" t="s">
        <v>289</v>
      </c>
      <c r="D37" s="169">
        <v>5</v>
      </c>
      <c r="E37" s="143">
        <f t="shared" ref="E37:E50" si="1">D37*30</f>
        <v>150</v>
      </c>
      <c r="F37" s="143">
        <f t="shared" ref="F37:F50" si="2">G37+H37+I37</f>
        <v>16</v>
      </c>
      <c r="G37" s="144">
        <v>8</v>
      </c>
      <c r="H37" s="143">
        <v>8</v>
      </c>
      <c r="I37" s="144"/>
      <c r="J37" s="143">
        <f t="shared" ref="J37:J50" si="3">E37-F37</f>
        <v>134</v>
      </c>
      <c r="K37" s="197"/>
      <c r="L37" s="198"/>
      <c r="M37" s="196"/>
      <c r="N37" s="285"/>
      <c r="O37" s="199"/>
      <c r="P37" s="198"/>
      <c r="Q37" s="200"/>
      <c r="R37" s="300"/>
      <c r="S37" s="195">
        <v>0.5</v>
      </c>
      <c r="T37" s="198">
        <v>0.5</v>
      </c>
      <c r="U37" s="200"/>
      <c r="V37" s="147">
        <v>5</v>
      </c>
      <c r="W37" s="195"/>
      <c r="X37" s="198"/>
      <c r="Y37" s="200"/>
      <c r="Z37" s="147"/>
      <c r="AA37" s="195"/>
      <c r="AB37" s="198"/>
      <c r="AC37" s="200"/>
      <c r="AD37" s="147"/>
      <c r="AE37" s="197"/>
      <c r="AF37" s="198"/>
      <c r="AG37" s="201"/>
      <c r="AH37" s="147"/>
      <c r="AI37" s="197"/>
      <c r="AJ37" s="198"/>
      <c r="AK37" s="201"/>
      <c r="AL37" s="147"/>
      <c r="AM37" s="195"/>
      <c r="AN37" s="129"/>
      <c r="AO37" s="200"/>
      <c r="AP37" s="143"/>
      <c r="AQ37" s="197"/>
      <c r="AR37" s="198"/>
      <c r="AS37" s="201"/>
      <c r="AT37" s="147"/>
      <c r="AU37" s="195"/>
      <c r="AV37" s="129"/>
      <c r="AW37" s="200"/>
      <c r="AX37" s="143"/>
      <c r="AY37" s="471">
        <v>3</v>
      </c>
      <c r="AZ37" s="146"/>
      <c r="BA37" s="143"/>
    </row>
    <row r="38" spans="1:53" s="161" customFormat="1" ht="126" customHeight="1" x14ac:dyDescent="0.3">
      <c r="A38" s="237" t="s">
        <v>152</v>
      </c>
      <c r="B38" s="322" t="s">
        <v>290</v>
      </c>
      <c r="C38" s="168" t="s">
        <v>291</v>
      </c>
      <c r="D38" s="146">
        <v>5</v>
      </c>
      <c r="E38" s="143">
        <f t="shared" si="1"/>
        <v>150</v>
      </c>
      <c r="F38" s="143">
        <f t="shared" si="2"/>
        <v>16</v>
      </c>
      <c r="G38" s="144">
        <v>8</v>
      </c>
      <c r="H38" s="143">
        <v>8</v>
      </c>
      <c r="I38" s="144"/>
      <c r="J38" s="143">
        <f t="shared" si="3"/>
        <v>134</v>
      </c>
      <c r="K38" s="197"/>
      <c r="L38" s="198"/>
      <c r="M38" s="196"/>
      <c r="N38" s="285"/>
      <c r="O38" s="199"/>
      <c r="P38" s="198"/>
      <c r="Q38" s="200"/>
      <c r="R38" s="300"/>
      <c r="S38" s="195"/>
      <c r="T38" s="198"/>
      <c r="U38" s="200"/>
      <c r="V38" s="147"/>
      <c r="W38" s="195">
        <v>0.5</v>
      </c>
      <c r="X38" s="198">
        <v>0.5</v>
      </c>
      <c r="Y38" s="200"/>
      <c r="Z38" s="147">
        <v>5</v>
      </c>
      <c r="AA38" s="195"/>
      <c r="AB38" s="198"/>
      <c r="AC38" s="200"/>
      <c r="AD38" s="147"/>
      <c r="AE38" s="197"/>
      <c r="AF38" s="198"/>
      <c r="AG38" s="201"/>
      <c r="AH38" s="147"/>
      <c r="AI38" s="197"/>
      <c r="AJ38" s="198"/>
      <c r="AK38" s="200"/>
      <c r="AL38" s="147"/>
      <c r="AM38" s="195"/>
      <c r="AN38" s="129"/>
      <c r="AO38" s="200"/>
      <c r="AP38" s="143"/>
      <c r="AQ38" s="197"/>
      <c r="AR38" s="198"/>
      <c r="AS38" s="200"/>
      <c r="AT38" s="147"/>
      <c r="AU38" s="195"/>
      <c r="AV38" s="129"/>
      <c r="AW38" s="200"/>
      <c r="AX38" s="143"/>
      <c r="AY38" s="471">
        <v>4</v>
      </c>
      <c r="AZ38" s="146"/>
      <c r="BA38" s="143"/>
    </row>
    <row r="39" spans="1:53" s="161" customFormat="1" ht="102" customHeight="1" x14ac:dyDescent="0.3">
      <c r="A39" s="237" t="s">
        <v>153</v>
      </c>
      <c r="B39" s="323" t="s">
        <v>292</v>
      </c>
      <c r="C39" s="168" t="s">
        <v>293</v>
      </c>
      <c r="D39" s="146">
        <v>5</v>
      </c>
      <c r="E39" s="143">
        <f t="shared" si="1"/>
        <v>150</v>
      </c>
      <c r="F39" s="143">
        <f t="shared" si="2"/>
        <v>16</v>
      </c>
      <c r="G39" s="144"/>
      <c r="H39" s="143"/>
      <c r="I39" s="144">
        <v>16</v>
      </c>
      <c r="J39" s="143">
        <f t="shared" si="3"/>
        <v>134</v>
      </c>
      <c r="K39" s="197"/>
      <c r="L39" s="198"/>
      <c r="M39" s="196"/>
      <c r="N39" s="285"/>
      <c r="O39" s="199"/>
      <c r="P39" s="198"/>
      <c r="Q39" s="200"/>
      <c r="R39" s="300"/>
      <c r="S39" s="195"/>
      <c r="T39" s="198"/>
      <c r="U39" s="200"/>
      <c r="V39" s="147"/>
      <c r="W39" s="195"/>
      <c r="X39" s="198"/>
      <c r="Y39" s="200">
        <v>1</v>
      </c>
      <c r="Z39" s="147">
        <v>5</v>
      </c>
      <c r="AA39" s="195"/>
      <c r="AB39" s="198"/>
      <c r="AC39" s="200"/>
      <c r="AD39" s="147"/>
      <c r="AE39" s="197"/>
      <c r="AF39" s="198"/>
      <c r="AG39" s="201"/>
      <c r="AH39" s="147"/>
      <c r="AI39" s="197"/>
      <c r="AJ39" s="198"/>
      <c r="AK39" s="200"/>
      <c r="AL39" s="147"/>
      <c r="AM39" s="195"/>
      <c r="AN39" s="129"/>
      <c r="AO39" s="200"/>
      <c r="AP39" s="143"/>
      <c r="AQ39" s="197"/>
      <c r="AR39" s="198"/>
      <c r="AS39" s="200"/>
      <c r="AT39" s="147"/>
      <c r="AU39" s="195"/>
      <c r="AV39" s="129"/>
      <c r="AW39" s="200"/>
      <c r="AX39" s="143"/>
      <c r="AY39" s="471">
        <v>4</v>
      </c>
      <c r="AZ39" s="146"/>
      <c r="BA39" s="143"/>
    </row>
    <row r="40" spans="1:53" s="161" customFormat="1" ht="71.25" customHeight="1" x14ac:dyDescent="0.3">
      <c r="A40" s="237" t="s">
        <v>154</v>
      </c>
      <c r="B40" s="323" t="s">
        <v>294</v>
      </c>
      <c r="C40" s="168" t="s">
        <v>295</v>
      </c>
      <c r="D40" s="146">
        <v>5</v>
      </c>
      <c r="E40" s="143">
        <f t="shared" si="1"/>
        <v>150</v>
      </c>
      <c r="F40" s="143">
        <f t="shared" si="2"/>
        <v>16</v>
      </c>
      <c r="G40" s="144">
        <v>8</v>
      </c>
      <c r="H40" s="143">
        <v>8</v>
      </c>
      <c r="I40" s="144"/>
      <c r="J40" s="143">
        <f t="shared" si="3"/>
        <v>134</v>
      </c>
      <c r="K40" s="197"/>
      <c r="L40" s="198"/>
      <c r="M40" s="196"/>
      <c r="N40" s="285"/>
      <c r="O40" s="199"/>
      <c r="P40" s="198"/>
      <c r="Q40" s="200"/>
      <c r="R40" s="300"/>
      <c r="S40" s="195"/>
      <c r="T40" s="198"/>
      <c r="U40" s="200"/>
      <c r="V40" s="147"/>
      <c r="W40" s="195">
        <v>0.5</v>
      </c>
      <c r="X40" s="198">
        <v>0.5</v>
      </c>
      <c r="Y40" s="200"/>
      <c r="Z40" s="147">
        <v>5</v>
      </c>
      <c r="AA40" s="195"/>
      <c r="AB40" s="198"/>
      <c r="AC40" s="200"/>
      <c r="AD40" s="147"/>
      <c r="AE40" s="197"/>
      <c r="AF40" s="198"/>
      <c r="AG40" s="201"/>
      <c r="AH40" s="147"/>
      <c r="AI40" s="197"/>
      <c r="AJ40" s="198"/>
      <c r="AK40" s="200"/>
      <c r="AL40" s="147"/>
      <c r="AM40" s="195"/>
      <c r="AN40" s="129"/>
      <c r="AO40" s="200"/>
      <c r="AP40" s="143"/>
      <c r="AQ40" s="197"/>
      <c r="AR40" s="198"/>
      <c r="AS40" s="200"/>
      <c r="AT40" s="147"/>
      <c r="AU40" s="195"/>
      <c r="AV40" s="129"/>
      <c r="AW40" s="200"/>
      <c r="AX40" s="143"/>
      <c r="AY40" s="471">
        <v>4</v>
      </c>
      <c r="AZ40" s="146"/>
      <c r="BA40" s="143"/>
    </row>
    <row r="41" spans="1:53" s="161" customFormat="1" ht="69" customHeight="1" x14ac:dyDescent="0.3">
      <c r="A41" s="237" t="s">
        <v>155</v>
      </c>
      <c r="B41" s="322" t="s">
        <v>296</v>
      </c>
      <c r="C41" s="168" t="s">
        <v>289</v>
      </c>
      <c r="D41" s="146">
        <v>5</v>
      </c>
      <c r="E41" s="143">
        <f t="shared" si="1"/>
        <v>150</v>
      </c>
      <c r="F41" s="143">
        <f t="shared" si="2"/>
        <v>16</v>
      </c>
      <c r="G41" s="144">
        <v>8</v>
      </c>
      <c r="H41" s="143"/>
      <c r="I41" s="144">
        <v>8</v>
      </c>
      <c r="J41" s="143">
        <f t="shared" si="3"/>
        <v>134</v>
      </c>
      <c r="K41" s="197"/>
      <c r="L41" s="198"/>
      <c r="M41" s="196"/>
      <c r="N41" s="285"/>
      <c r="O41" s="199"/>
      <c r="P41" s="198"/>
      <c r="Q41" s="200"/>
      <c r="R41" s="300"/>
      <c r="S41" s="195"/>
      <c r="T41" s="198"/>
      <c r="U41" s="200"/>
      <c r="V41" s="147"/>
      <c r="W41" s="195"/>
      <c r="X41" s="198"/>
      <c r="Y41" s="200"/>
      <c r="Z41" s="147"/>
      <c r="AA41" s="195">
        <v>0.5</v>
      </c>
      <c r="AB41" s="198"/>
      <c r="AC41" s="200">
        <v>0.5</v>
      </c>
      <c r="AD41" s="147">
        <v>5</v>
      </c>
      <c r="AE41" s="197"/>
      <c r="AF41" s="198"/>
      <c r="AG41" s="201"/>
      <c r="AH41" s="147"/>
      <c r="AI41" s="197"/>
      <c r="AJ41" s="198"/>
      <c r="AK41" s="200"/>
      <c r="AL41" s="147"/>
      <c r="AM41" s="195"/>
      <c r="AN41" s="129"/>
      <c r="AO41" s="200"/>
      <c r="AP41" s="143"/>
      <c r="AQ41" s="197"/>
      <c r="AR41" s="198"/>
      <c r="AS41" s="200"/>
      <c r="AT41" s="147"/>
      <c r="AU41" s="195"/>
      <c r="AV41" s="129"/>
      <c r="AW41" s="200"/>
      <c r="AX41" s="143"/>
      <c r="AY41" s="471">
        <v>5</v>
      </c>
      <c r="AZ41" s="146"/>
      <c r="BA41" s="143"/>
    </row>
    <row r="42" spans="1:53" s="161" customFormat="1" ht="83.25" customHeight="1" x14ac:dyDescent="0.3">
      <c r="A42" s="237" t="s">
        <v>156</v>
      </c>
      <c r="B42" s="322" t="s">
        <v>297</v>
      </c>
      <c r="C42" s="168" t="s">
        <v>298</v>
      </c>
      <c r="D42" s="146">
        <v>5</v>
      </c>
      <c r="E42" s="143">
        <f t="shared" si="1"/>
        <v>150</v>
      </c>
      <c r="F42" s="143">
        <f t="shared" si="2"/>
        <v>16</v>
      </c>
      <c r="G42" s="144">
        <v>8</v>
      </c>
      <c r="H42" s="143">
        <v>8</v>
      </c>
      <c r="I42" s="144"/>
      <c r="J42" s="143">
        <f t="shared" si="3"/>
        <v>134</v>
      </c>
      <c r="K42" s="197"/>
      <c r="L42" s="198"/>
      <c r="M42" s="196"/>
      <c r="N42" s="285"/>
      <c r="O42" s="199"/>
      <c r="P42" s="198"/>
      <c r="Q42" s="200"/>
      <c r="R42" s="300"/>
      <c r="S42" s="195"/>
      <c r="T42" s="198"/>
      <c r="U42" s="200"/>
      <c r="V42" s="147"/>
      <c r="W42" s="195"/>
      <c r="X42" s="198"/>
      <c r="Y42" s="200"/>
      <c r="Z42" s="147"/>
      <c r="AA42" s="195">
        <v>0.5</v>
      </c>
      <c r="AB42" s="198">
        <v>0.5</v>
      </c>
      <c r="AC42" s="200"/>
      <c r="AD42" s="147">
        <v>5</v>
      </c>
      <c r="AE42" s="197"/>
      <c r="AF42" s="198"/>
      <c r="AG42" s="201"/>
      <c r="AH42" s="147"/>
      <c r="AI42" s="197"/>
      <c r="AJ42" s="198"/>
      <c r="AK42" s="200"/>
      <c r="AL42" s="147"/>
      <c r="AM42" s="195"/>
      <c r="AN42" s="129"/>
      <c r="AO42" s="200"/>
      <c r="AP42" s="143"/>
      <c r="AQ42" s="197"/>
      <c r="AR42" s="198"/>
      <c r="AS42" s="200"/>
      <c r="AT42" s="147"/>
      <c r="AU42" s="195"/>
      <c r="AV42" s="129"/>
      <c r="AW42" s="200"/>
      <c r="AX42" s="143"/>
      <c r="AY42" s="471">
        <v>5</v>
      </c>
      <c r="AZ42" s="146"/>
      <c r="BA42" s="143"/>
    </row>
    <row r="43" spans="1:53" s="161" customFormat="1" ht="51" customHeight="1" x14ac:dyDescent="0.3">
      <c r="A43" s="237" t="s">
        <v>157</v>
      </c>
      <c r="B43" s="322" t="s">
        <v>299</v>
      </c>
      <c r="C43" s="168" t="s">
        <v>300</v>
      </c>
      <c r="D43" s="146">
        <v>5</v>
      </c>
      <c r="E43" s="143">
        <f t="shared" si="1"/>
        <v>150</v>
      </c>
      <c r="F43" s="143">
        <f t="shared" si="2"/>
        <v>16</v>
      </c>
      <c r="G43" s="144">
        <v>8</v>
      </c>
      <c r="H43" s="143">
        <v>8</v>
      </c>
      <c r="I43" s="144"/>
      <c r="J43" s="143">
        <f t="shared" si="3"/>
        <v>134</v>
      </c>
      <c r="K43" s="197"/>
      <c r="L43" s="198"/>
      <c r="M43" s="196"/>
      <c r="N43" s="285"/>
      <c r="O43" s="199"/>
      <c r="P43" s="198"/>
      <c r="Q43" s="200"/>
      <c r="R43" s="300"/>
      <c r="S43" s="195"/>
      <c r="T43" s="198"/>
      <c r="U43" s="200"/>
      <c r="V43" s="147"/>
      <c r="W43" s="195"/>
      <c r="X43" s="198"/>
      <c r="Y43" s="200"/>
      <c r="Z43" s="147"/>
      <c r="AA43" s="195">
        <v>0.5</v>
      </c>
      <c r="AB43" s="198">
        <v>0.5</v>
      </c>
      <c r="AC43" s="200"/>
      <c r="AD43" s="147">
        <v>5</v>
      </c>
      <c r="AE43" s="197"/>
      <c r="AF43" s="198"/>
      <c r="AG43" s="201"/>
      <c r="AH43" s="147"/>
      <c r="AI43" s="197"/>
      <c r="AJ43" s="198"/>
      <c r="AK43" s="200"/>
      <c r="AL43" s="147"/>
      <c r="AM43" s="195"/>
      <c r="AN43" s="129"/>
      <c r="AO43" s="200"/>
      <c r="AP43" s="143"/>
      <c r="AQ43" s="197"/>
      <c r="AR43" s="198"/>
      <c r="AS43" s="200"/>
      <c r="AT43" s="147"/>
      <c r="AU43" s="195"/>
      <c r="AV43" s="129"/>
      <c r="AW43" s="200"/>
      <c r="AX43" s="143"/>
      <c r="AY43" s="471">
        <v>5</v>
      </c>
      <c r="AZ43" s="146"/>
      <c r="BA43" s="143"/>
    </row>
    <row r="44" spans="1:53" s="161" customFormat="1" ht="51" customHeight="1" x14ac:dyDescent="0.3">
      <c r="A44" s="237" t="s">
        <v>158</v>
      </c>
      <c r="B44" s="323" t="s">
        <v>301</v>
      </c>
      <c r="C44" s="168" t="s">
        <v>302</v>
      </c>
      <c r="D44" s="169">
        <v>5</v>
      </c>
      <c r="E44" s="143">
        <f t="shared" si="1"/>
        <v>150</v>
      </c>
      <c r="F44" s="143">
        <f t="shared" si="2"/>
        <v>16</v>
      </c>
      <c r="G44" s="144">
        <v>8</v>
      </c>
      <c r="H44" s="143"/>
      <c r="I44" s="144">
        <v>8</v>
      </c>
      <c r="J44" s="143">
        <f t="shared" si="3"/>
        <v>134</v>
      </c>
      <c r="K44" s="197"/>
      <c r="L44" s="198"/>
      <c r="M44" s="196"/>
      <c r="N44" s="285"/>
      <c r="O44" s="199"/>
      <c r="P44" s="198"/>
      <c r="Q44" s="200"/>
      <c r="R44" s="300"/>
      <c r="S44" s="195"/>
      <c r="T44" s="198"/>
      <c r="U44" s="200"/>
      <c r="V44" s="147"/>
      <c r="W44" s="195"/>
      <c r="X44" s="198"/>
      <c r="Y44" s="200"/>
      <c r="Z44" s="147"/>
      <c r="AA44" s="195"/>
      <c r="AB44" s="198"/>
      <c r="AC44" s="200"/>
      <c r="AD44" s="147"/>
      <c r="AE44" s="197">
        <v>0.5</v>
      </c>
      <c r="AF44" s="198"/>
      <c r="AG44" s="201">
        <v>0.5</v>
      </c>
      <c r="AH44" s="147">
        <v>5</v>
      </c>
      <c r="AI44" s="197"/>
      <c r="AJ44" s="198"/>
      <c r="AK44" s="200"/>
      <c r="AL44" s="147"/>
      <c r="AM44" s="195"/>
      <c r="AN44" s="129"/>
      <c r="AO44" s="200"/>
      <c r="AP44" s="143"/>
      <c r="AQ44" s="197"/>
      <c r="AR44" s="198"/>
      <c r="AS44" s="200"/>
      <c r="AT44" s="147"/>
      <c r="AU44" s="195"/>
      <c r="AV44" s="129"/>
      <c r="AW44" s="200"/>
      <c r="AX44" s="143"/>
      <c r="AY44" s="471">
        <v>6</v>
      </c>
      <c r="AZ44" s="146"/>
      <c r="BA44" s="143"/>
    </row>
    <row r="45" spans="1:53" s="161" customFormat="1" ht="105.75" customHeight="1" x14ac:dyDescent="0.3">
      <c r="A45" s="237" t="s">
        <v>159</v>
      </c>
      <c r="B45" s="323" t="s">
        <v>303</v>
      </c>
      <c r="C45" s="168" t="s">
        <v>304</v>
      </c>
      <c r="D45" s="169">
        <v>5</v>
      </c>
      <c r="E45" s="143">
        <f t="shared" si="1"/>
        <v>150</v>
      </c>
      <c r="F45" s="143">
        <f t="shared" si="2"/>
        <v>16</v>
      </c>
      <c r="G45" s="144">
        <v>8</v>
      </c>
      <c r="H45" s="143"/>
      <c r="I45" s="144">
        <v>8</v>
      </c>
      <c r="J45" s="143">
        <f t="shared" si="3"/>
        <v>134</v>
      </c>
      <c r="K45" s="197"/>
      <c r="L45" s="198"/>
      <c r="M45" s="196"/>
      <c r="N45" s="285"/>
      <c r="O45" s="199"/>
      <c r="P45" s="198"/>
      <c r="Q45" s="200"/>
      <c r="R45" s="300"/>
      <c r="S45" s="195"/>
      <c r="T45" s="198"/>
      <c r="U45" s="200"/>
      <c r="V45" s="147"/>
      <c r="W45" s="195"/>
      <c r="X45" s="198"/>
      <c r="Y45" s="200"/>
      <c r="Z45" s="147"/>
      <c r="AA45" s="195"/>
      <c r="AB45" s="198"/>
      <c r="AC45" s="200"/>
      <c r="AD45" s="147"/>
      <c r="AE45" s="197">
        <v>0.5</v>
      </c>
      <c r="AF45" s="198"/>
      <c r="AG45" s="201">
        <v>0.5</v>
      </c>
      <c r="AH45" s="147">
        <v>5</v>
      </c>
      <c r="AI45" s="197"/>
      <c r="AJ45" s="198"/>
      <c r="AK45" s="200"/>
      <c r="AL45" s="147"/>
      <c r="AM45" s="195"/>
      <c r="AN45" s="129"/>
      <c r="AO45" s="200"/>
      <c r="AP45" s="143"/>
      <c r="AQ45" s="197"/>
      <c r="AR45" s="198"/>
      <c r="AS45" s="200"/>
      <c r="AT45" s="147"/>
      <c r="AU45" s="195"/>
      <c r="AV45" s="129"/>
      <c r="AW45" s="200"/>
      <c r="AX45" s="143"/>
      <c r="AY45" s="471">
        <v>6</v>
      </c>
      <c r="AZ45" s="146"/>
      <c r="BA45" s="143"/>
    </row>
    <row r="46" spans="1:53" s="161" customFormat="1" ht="90.75" customHeight="1" x14ac:dyDescent="0.3">
      <c r="A46" s="237" t="s">
        <v>160</v>
      </c>
      <c r="B46" s="323" t="s">
        <v>305</v>
      </c>
      <c r="C46" s="168" t="s">
        <v>306</v>
      </c>
      <c r="D46" s="169">
        <v>5</v>
      </c>
      <c r="E46" s="143">
        <f t="shared" si="1"/>
        <v>150</v>
      </c>
      <c r="F46" s="143">
        <f t="shared" si="2"/>
        <v>16</v>
      </c>
      <c r="G46" s="144">
        <v>8</v>
      </c>
      <c r="H46" s="143"/>
      <c r="I46" s="144">
        <v>8</v>
      </c>
      <c r="J46" s="143">
        <f t="shared" si="3"/>
        <v>134</v>
      </c>
      <c r="K46" s="197"/>
      <c r="L46" s="198"/>
      <c r="M46" s="196"/>
      <c r="N46" s="285"/>
      <c r="O46" s="199"/>
      <c r="P46" s="198"/>
      <c r="Q46" s="200"/>
      <c r="R46" s="300"/>
      <c r="S46" s="195"/>
      <c r="T46" s="198"/>
      <c r="U46" s="200"/>
      <c r="V46" s="147"/>
      <c r="W46" s="195"/>
      <c r="X46" s="198"/>
      <c r="Y46" s="200"/>
      <c r="Z46" s="147"/>
      <c r="AA46" s="195"/>
      <c r="AB46" s="198"/>
      <c r="AC46" s="200"/>
      <c r="AD46" s="147"/>
      <c r="AE46" s="197"/>
      <c r="AF46" s="198"/>
      <c r="AG46" s="201"/>
      <c r="AH46" s="147"/>
      <c r="AI46" s="197">
        <v>0.5</v>
      </c>
      <c r="AJ46" s="198"/>
      <c r="AK46" s="201">
        <v>0.5</v>
      </c>
      <c r="AL46" s="147">
        <v>5</v>
      </c>
      <c r="AM46" s="195"/>
      <c r="AN46" s="129"/>
      <c r="AO46" s="200"/>
      <c r="AP46" s="143"/>
      <c r="AQ46" s="197"/>
      <c r="AR46" s="198"/>
      <c r="AS46" s="201"/>
      <c r="AT46" s="147"/>
      <c r="AU46" s="195"/>
      <c r="AV46" s="129"/>
      <c r="AW46" s="200"/>
      <c r="AX46" s="143"/>
      <c r="AY46" s="471">
        <v>7</v>
      </c>
      <c r="AZ46" s="146"/>
      <c r="BA46" s="143"/>
    </row>
    <row r="47" spans="1:53" s="161" customFormat="1" ht="51" customHeight="1" x14ac:dyDescent="0.3">
      <c r="A47" s="237" t="s">
        <v>161</v>
      </c>
      <c r="B47" s="323" t="s">
        <v>307</v>
      </c>
      <c r="C47" s="168" t="s">
        <v>300</v>
      </c>
      <c r="D47" s="169">
        <v>5</v>
      </c>
      <c r="E47" s="143">
        <f t="shared" si="1"/>
        <v>150</v>
      </c>
      <c r="F47" s="143">
        <f t="shared" si="2"/>
        <v>16</v>
      </c>
      <c r="G47" s="144">
        <v>8</v>
      </c>
      <c r="H47" s="143"/>
      <c r="I47" s="144">
        <v>8</v>
      </c>
      <c r="J47" s="143">
        <f t="shared" si="3"/>
        <v>134</v>
      </c>
      <c r="K47" s="197"/>
      <c r="L47" s="198"/>
      <c r="M47" s="196"/>
      <c r="N47" s="285"/>
      <c r="O47" s="199"/>
      <c r="P47" s="198"/>
      <c r="Q47" s="200"/>
      <c r="R47" s="300"/>
      <c r="S47" s="195"/>
      <c r="T47" s="198"/>
      <c r="U47" s="200"/>
      <c r="V47" s="147"/>
      <c r="W47" s="195"/>
      <c r="X47" s="198"/>
      <c r="Y47" s="200"/>
      <c r="Z47" s="147"/>
      <c r="AA47" s="195"/>
      <c r="AB47" s="198"/>
      <c r="AC47" s="200"/>
      <c r="AD47" s="147"/>
      <c r="AE47" s="197"/>
      <c r="AF47" s="198"/>
      <c r="AG47" s="201"/>
      <c r="AH47" s="147"/>
      <c r="AI47" s="197">
        <v>0.5</v>
      </c>
      <c r="AJ47" s="198"/>
      <c r="AK47" s="200">
        <v>0.5</v>
      </c>
      <c r="AL47" s="147">
        <v>5</v>
      </c>
      <c r="AM47" s="195"/>
      <c r="AN47" s="129"/>
      <c r="AO47" s="200"/>
      <c r="AP47" s="143"/>
      <c r="AQ47" s="197"/>
      <c r="AR47" s="198"/>
      <c r="AS47" s="200"/>
      <c r="AT47" s="147"/>
      <c r="AU47" s="195"/>
      <c r="AV47" s="129"/>
      <c r="AW47" s="200"/>
      <c r="AX47" s="143"/>
      <c r="AY47" s="471">
        <v>7</v>
      </c>
      <c r="AZ47" s="146"/>
      <c r="BA47" s="143"/>
    </row>
    <row r="48" spans="1:53" s="161" customFormat="1" ht="51" customHeight="1" x14ac:dyDescent="0.3">
      <c r="A48" s="237" t="s">
        <v>162</v>
      </c>
      <c r="B48" s="324" t="s">
        <v>308</v>
      </c>
      <c r="C48" s="168" t="s">
        <v>302</v>
      </c>
      <c r="D48" s="169">
        <v>5</v>
      </c>
      <c r="E48" s="143">
        <f t="shared" si="1"/>
        <v>150</v>
      </c>
      <c r="F48" s="143">
        <f t="shared" si="2"/>
        <v>16</v>
      </c>
      <c r="G48" s="144">
        <v>8</v>
      </c>
      <c r="H48" s="143"/>
      <c r="I48" s="144">
        <v>8</v>
      </c>
      <c r="J48" s="143">
        <f t="shared" si="3"/>
        <v>134</v>
      </c>
      <c r="K48" s="197"/>
      <c r="L48" s="198"/>
      <c r="M48" s="196"/>
      <c r="N48" s="285"/>
      <c r="O48" s="199"/>
      <c r="P48" s="198"/>
      <c r="Q48" s="200"/>
      <c r="R48" s="300"/>
      <c r="S48" s="195"/>
      <c r="T48" s="198"/>
      <c r="U48" s="200"/>
      <c r="V48" s="147"/>
      <c r="W48" s="195"/>
      <c r="X48" s="198"/>
      <c r="Y48" s="200"/>
      <c r="Z48" s="147"/>
      <c r="AA48" s="195"/>
      <c r="AB48" s="198"/>
      <c r="AC48" s="200"/>
      <c r="AD48" s="147"/>
      <c r="AE48" s="197"/>
      <c r="AF48" s="198"/>
      <c r="AG48" s="201"/>
      <c r="AH48" s="147"/>
      <c r="AI48" s="197">
        <v>0.5</v>
      </c>
      <c r="AJ48" s="198"/>
      <c r="AK48" s="200">
        <v>0.5</v>
      </c>
      <c r="AL48" s="147">
        <v>5</v>
      </c>
      <c r="AM48" s="195"/>
      <c r="AN48" s="129"/>
      <c r="AO48" s="200"/>
      <c r="AP48" s="147"/>
      <c r="AQ48" s="197"/>
      <c r="AR48" s="198"/>
      <c r="AS48" s="200"/>
      <c r="AT48" s="147"/>
      <c r="AU48" s="195"/>
      <c r="AV48" s="129"/>
      <c r="AW48" s="200"/>
      <c r="AX48" s="143"/>
      <c r="AY48" s="471">
        <v>7</v>
      </c>
      <c r="AZ48" s="146"/>
      <c r="BA48" s="143"/>
    </row>
    <row r="49" spans="1:53" s="161" customFormat="1" ht="107.25" customHeight="1" x14ac:dyDescent="0.3">
      <c r="A49" s="237" t="s">
        <v>163</v>
      </c>
      <c r="B49" s="323" t="s">
        <v>309</v>
      </c>
      <c r="C49" s="168" t="s">
        <v>304</v>
      </c>
      <c r="D49" s="169">
        <v>5</v>
      </c>
      <c r="E49" s="143">
        <f t="shared" si="1"/>
        <v>150</v>
      </c>
      <c r="F49" s="143">
        <f t="shared" si="2"/>
        <v>16</v>
      </c>
      <c r="G49" s="144">
        <v>8</v>
      </c>
      <c r="H49" s="143"/>
      <c r="I49" s="144">
        <v>8</v>
      </c>
      <c r="J49" s="143">
        <f t="shared" si="3"/>
        <v>134</v>
      </c>
      <c r="K49" s="197"/>
      <c r="L49" s="198"/>
      <c r="M49" s="196"/>
      <c r="N49" s="285"/>
      <c r="O49" s="199"/>
      <c r="P49" s="198"/>
      <c r="Q49" s="200"/>
      <c r="R49" s="300"/>
      <c r="S49" s="195"/>
      <c r="T49" s="198"/>
      <c r="U49" s="200"/>
      <c r="V49" s="147"/>
      <c r="W49" s="195"/>
      <c r="X49" s="198"/>
      <c r="Y49" s="200"/>
      <c r="Z49" s="147"/>
      <c r="AA49" s="195"/>
      <c r="AB49" s="198"/>
      <c r="AC49" s="200"/>
      <c r="AD49" s="147"/>
      <c r="AE49" s="197"/>
      <c r="AF49" s="198"/>
      <c r="AG49" s="201"/>
      <c r="AH49" s="147"/>
      <c r="AI49" s="197"/>
      <c r="AJ49" s="198"/>
      <c r="AK49" s="200"/>
      <c r="AL49" s="147"/>
      <c r="AM49" s="195">
        <v>0.5</v>
      </c>
      <c r="AN49" s="129"/>
      <c r="AO49" s="200">
        <v>0.5</v>
      </c>
      <c r="AP49" s="147">
        <v>5</v>
      </c>
      <c r="AQ49" s="197"/>
      <c r="AR49" s="198"/>
      <c r="AS49" s="200"/>
      <c r="AT49" s="147"/>
      <c r="AU49" s="195"/>
      <c r="AV49" s="129"/>
      <c r="AW49" s="200"/>
      <c r="AX49" s="143"/>
      <c r="AY49" s="471">
        <v>8</v>
      </c>
      <c r="AZ49" s="146"/>
      <c r="BA49" s="143"/>
    </row>
    <row r="50" spans="1:53" s="161" customFormat="1" ht="70.5" customHeight="1" thickBot="1" x14ac:dyDescent="0.35">
      <c r="A50" s="237" t="s">
        <v>164</v>
      </c>
      <c r="B50" s="323" t="s">
        <v>310</v>
      </c>
      <c r="C50" s="168" t="s">
        <v>293</v>
      </c>
      <c r="D50" s="169">
        <v>5</v>
      </c>
      <c r="E50" s="143">
        <f t="shared" si="1"/>
        <v>150</v>
      </c>
      <c r="F50" s="143">
        <f t="shared" si="2"/>
        <v>16</v>
      </c>
      <c r="G50" s="144">
        <v>8</v>
      </c>
      <c r="H50" s="143"/>
      <c r="I50" s="144">
        <v>8</v>
      </c>
      <c r="J50" s="143">
        <f t="shared" si="3"/>
        <v>134</v>
      </c>
      <c r="K50" s="197"/>
      <c r="L50" s="198"/>
      <c r="M50" s="196"/>
      <c r="N50" s="285"/>
      <c r="O50" s="199"/>
      <c r="P50" s="198"/>
      <c r="Q50" s="200"/>
      <c r="R50" s="300"/>
      <c r="S50" s="195"/>
      <c r="T50" s="198"/>
      <c r="U50" s="200"/>
      <c r="V50" s="147"/>
      <c r="W50" s="195"/>
      <c r="X50" s="198"/>
      <c r="Y50" s="200"/>
      <c r="Z50" s="147"/>
      <c r="AA50" s="195"/>
      <c r="AB50" s="198"/>
      <c r="AC50" s="200"/>
      <c r="AD50" s="147"/>
      <c r="AE50" s="197"/>
      <c r="AF50" s="198"/>
      <c r="AG50" s="201"/>
      <c r="AH50" s="147"/>
      <c r="AI50" s="197"/>
      <c r="AJ50" s="198"/>
      <c r="AK50" s="200"/>
      <c r="AL50" s="147"/>
      <c r="AM50" s="195">
        <v>0.5</v>
      </c>
      <c r="AN50" s="129"/>
      <c r="AO50" s="200">
        <v>0.5</v>
      </c>
      <c r="AP50" s="147">
        <v>5</v>
      </c>
      <c r="AQ50" s="197"/>
      <c r="AR50" s="198"/>
      <c r="AS50" s="200"/>
      <c r="AT50" s="147"/>
      <c r="AU50" s="195"/>
      <c r="AV50" s="129"/>
      <c r="AW50" s="200"/>
      <c r="AX50" s="143"/>
      <c r="AY50" s="147">
        <v>8</v>
      </c>
      <c r="AZ50" s="146"/>
      <c r="BA50" s="143"/>
    </row>
    <row r="51" spans="1:53" s="161" customFormat="1" ht="19.5" customHeight="1" thickBot="1" x14ac:dyDescent="0.35">
      <c r="A51" s="325"/>
      <c r="B51" s="312" t="s">
        <v>171</v>
      </c>
      <c r="C51" s="157"/>
      <c r="D51" s="463">
        <f>SUM(D52:D69)</f>
        <v>45</v>
      </c>
      <c r="E51" s="111">
        <f>SUM(E52:E63)</f>
        <v>900</v>
      </c>
      <c r="F51" s="111"/>
      <c r="G51" s="465"/>
      <c r="H51" s="111"/>
      <c r="I51" s="465"/>
      <c r="J51" s="111"/>
      <c r="K51" s="542">
        <f>SUM(K52:M63)</f>
        <v>0</v>
      </c>
      <c r="L51" s="543"/>
      <c r="M51" s="544"/>
      <c r="N51" s="281">
        <f>SUM(N52:N69)</f>
        <v>0</v>
      </c>
      <c r="O51" s="542">
        <f>SUM(O52:Q63)</f>
        <v>0</v>
      </c>
      <c r="P51" s="543"/>
      <c r="Q51" s="544"/>
      <c r="R51" s="281">
        <f>SUM(R52:R69)</f>
        <v>0</v>
      </c>
      <c r="S51" s="539">
        <f>SUM(S52:U63)</f>
        <v>0</v>
      </c>
      <c r="T51" s="540"/>
      <c r="U51" s="541"/>
      <c r="V51" s="281">
        <f>SUM(V52:V69)</f>
        <v>0</v>
      </c>
      <c r="W51" s="539">
        <f>SUM(W52:Y63)</f>
        <v>0</v>
      </c>
      <c r="X51" s="540"/>
      <c r="Y51" s="541"/>
      <c r="Z51" s="281">
        <f>SUM(Z52:Z69)</f>
        <v>0</v>
      </c>
      <c r="AA51" s="539">
        <f>SUM(AA52:AC63)</f>
        <v>0</v>
      </c>
      <c r="AB51" s="540"/>
      <c r="AC51" s="541"/>
      <c r="AD51" s="281">
        <f>SUM(AD52:AD69)</f>
        <v>0</v>
      </c>
      <c r="AE51" s="542">
        <f>SUM(AE52:AG63)</f>
        <v>2</v>
      </c>
      <c r="AF51" s="543"/>
      <c r="AG51" s="544"/>
      <c r="AH51" s="281">
        <f>SUM(AH52:AH69)</f>
        <v>10</v>
      </c>
      <c r="AI51" s="542">
        <f>SUM(AI52:AK63)</f>
        <v>2</v>
      </c>
      <c r="AJ51" s="543"/>
      <c r="AK51" s="544"/>
      <c r="AL51" s="281">
        <f>SUM(AL52:AL69)</f>
        <v>10</v>
      </c>
      <c r="AM51" s="539">
        <f>SUM(AM52:AO63)</f>
        <v>2</v>
      </c>
      <c r="AN51" s="540"/>
      <c r="AO51" s="541"/>
      <c r="AP51" s="281">
        <f>SUM(AP52:AP69)</f>
        <v>15</v>
      </c>
      <c r="AQ51" s="542">
        <f>SUM(AQ52:AS63)</f>
        <v>0</v>
      </c>
      <c r="AR51" s="543"/>
      <c r="AS51" s="544"/>
      <c r="AT51" s="281">
        <f>SUM(AT52:AT69)</f>
        <v>10</v>
      </c>
      <c r="AU51" s="539">
        <f>SUM(AU52:AW63)</f>
        <v>0</v>
      </c>
      <c r="AV51" s="540"/>
      <c r="AW51" s="541"/>
      <c r="AX51" s="111">
        <f>SUM(AX52:AX63)</f>
        <v>0</v>
      </c>
      <c r="AY51" s="158"/>
      <c r="AZ51" s="463"/>
      <c r="BA51" s="111"/>
    </row>
    <row r="52" spans="1:53" s="161" customFormat="1" ht="70.5" customHeight="1" x14ac:dyDescent="0.3">
      <c r="A52" s="238" t="s">
        <v>132</v>
      </c>
      <c r="B52" s="490" t="s">
        <v>372</v>
      </c>
      <c r="C52" s="765" t="s">
        <v>373</v>
      </c>
      <c r="D52" s="637">
        <v>5</v>
      </c>
      <c r="E52" s="635">
        <f>D52*30</f>
        <v>150</v>
      </c>
      <c r="F52" s="635">
        <f>G52+H52+I52</f>
        <v>16</v>
      </c>
      <c r="G52" s="670">
        <v>8</v>
      </c>
      <c r="H52" s="635"/>
      <c r="I52" s="670">
        <v>8</v>
      </c>
      <c r="J52" s="635">
        <f>E52-F52</f>
        <v>134</v>
      </c>
      <c r="K52" s="641"/>
      <c r="L52" s="643"/>
      <c r="M52" s="639"/>
      <c r="N52" s="665"/>
      <c r="O52" s="641"/>
      <c r="P52" s="643"/>
      <c r="Q52" s="639"/>
      <c r="R52" s="667"/>
      <c r="S52" s="681"/>
      <c r="T52" s="678"/>
      <c r="U52" s="679"/>
      <c r="V52" s="721"/>
      <c r="W52" s="681"/>
      <c r="X52" s="678"/>
      <c r="Y52" s="679"/>
      <c r="Z52" s="722"/>
      <c r="AA52" s="677"/>
      <c r="AB52" s="678"/>
      <c r="AC52" s="720"/>
      <c r="AD52" s="680"/>
      <c r="AE52" s="677">
        <v>0.5</v>
      </c>
      <c r="AF52" s="678"/>
      <c r="AG52" s="720">
        <v>0.5</v>
      </c>
      <c r="AH52" s="680">
        <v>5</v>
      </c>
      <c r="AI52" s="677"/>
      <c r="AJ52" s="678"/>
      <c r="AK52" s="679"/>
      <c r="AL52" s="680"/>
      <c r="AM52" s="681"/>
      <c r="AN52" s="682"/>
      <c r="AO52" s="679"/>
      <c r="AP52" s="724"/>
      <c r="AQ52" s="677"/>
      <c r="AR52" s="678"/>
      <c r="AS52" s="679"/>
      <c r="AT52" s="680"/>
      <c r="AU52" s="681"/>
      <c r="AV52" s="682"/>
      <c r="AW52" s="679"/>
      <c r="AX52" s="724"/>
      <c r="AY52" s="680">
        <v>6</v>
      </c>
      <c r="AZ52" s="680"/>
      <c r="BA52" s="724"/>
    </row>
    <row r="53" spans="1:53" s="161" customFormat="1" ht="105.75" customHeight="1" x14ac:dyDescent="0.3">
      <c r="A53" s="237" t="s">
        <v>143</v>
      </c>
      <c r="B53" s="491" t="s">
        <v>374</v>
      </c>
      <c r="C53" s="764"/>
      <c r="D53" s="656"/>
      <c r="E53" s="658"/>
      <c r="F53" s="658"/>
      <c r="G53" s="705"/>
      <c r="H53" s="658"/>
      <c r="I53" s="705"/>
      <c r="J53" s="658"/>
      <c r="K53" s="653"/>
      <c r="L53" s="654"/>
      <c r="M53" s="657"/>
      <c r="N53" s="703"/>
      <c r="O53" s="653"/>
      <c r="P53" s="654"/>
      <c r="Q53" s="657"/>
      <c r="R53" s="702"/>
      <c r="S53" s="659"/>
      <c r="T53" s="654"/>
      <c r="U53" s="657"/>
      <c r="V53" s="669"/>
      <c r="W53" s="659"/>
      <c r="X53" s="654"/>
      <c r="Y53" s="657"/>
      <c r="Z53" s="723"/>
      <c r="AA53" s="653"/>
      <c r="AB53" s="654"/>
      <c r="AC53" s="655"/>
      <c r="AD53" s="656"/>
      <c r="AE53" s="653"/>
      <c r="AF53" s="654"/>
      <c r="AG53" s="655"/>
      <c r="AH53" s="656"/>
      <c r="AI53" s="653"/>
      <c r="AJ53" s="654"/>
      <c r="AK53" s="657"/>
      <c r="AL53" s="656"/>
      <c r="AM53" s="659"/>
      <c r="AN53" s="660"/>
      <c r="AO53" s="657"/>
      <c r="AP53" s="658"/>
      <c r="AQ53" s="653"/>
      <c r="AR53" s="654"/>
      <c r="AS53" s="657"/>
      <c r="AT53" s="656"/>
      <c r="AU53" s="659"/>
      <c r="AV53" s="660"/>
      <c r="AW53" s="657"/>
      <c r="AX53" s="658"/>
      <c r="AY53" s="656"/>
      <c r="AZ53" s="656"/>
      <c r="BA53" s="658"/>
    </row>
    <row r="54" spans="1:53" s="161" customFormat="1" ht="69.75" customHeight="1" x14ac:dyDescent="0.3">
      <c r="A54" s="237" t="s">
        <v>144</v>
      </c>
      <c r="B54" s="491" t="s">
        <v>375</v>
      </c>
      <c r="C54" s="763" t="s">
        <v>373</v>
      </c>
      <c r="D54" s="661">
        <v>5</v>
      </c>
      <c r="E54" s="662">
        <f t="shared" ref="E54" si="4">D54*30</f>
        <v>150</v>
      </c>
      <c r="F54" s="662">
        <f t="shared" ref="F54" si="5">G54+H54+I54</f>
        <v>16</v>
      </c>
      <c r="G54" s="663">
        <v>8</v>
      </c>
      <c r="H54" s="662"/>
      <c r="I54" s="663">
        <v>8</v>
      </c>
      <c r="J54" s="662">
        <f t="shared" ref="J54" si="6">E54-F54</f>
        <v>134</v>
      </c>
      <c r="K54" s="641"/>
      <c r="L54" s="643"/>
      <c r="M54" s="639"/>
      <c r="N54" s="665"/>
      <c r="O54" s="641"/>
      <c r="P54" s="643"/>
      <c r="Q54" s="639"/>
      <c r="R54" s="667"/>
      <c r="S54" s="645"/>
      <c r="T54" s="643"/>
      <c r="U54" s="639"/>
      <c r="V54" s="651"/>
      <c r="W54" s="645"/>
      <c r="X54" s="643"/>
      <c r="Y54" s="639"/>
      <c r="Z54" s="651"/>
      <c r="AA54" s="645"/>
      <c r="AB54" s="643"/>
      <c r="AC54" s="639"/>
      <c r="AD54" s="637"/>
      <c r="AE54" s="641">
        <v>0.5</v>
      </c>
      <c r="AF54" s="643"/>
      <c r="AG54" s="649">
        <v>0.5</v>
      </c>
      <c r="AH54" s="637">
        <v>5</v>
      </c>
      <c r="AI54" s="641"/>
      <c r="AJ54" s="643"/>
      <c r="AK54" s="639"/>
      <c r="AL54" s="637"/>
      <c r="AM54" s="645"/>
      <c r="AN54" s="647"/>
      <c r="AO54" s="639"/>
      <c r="AP54" s="635"/>
      <c r="AQ54" s="641"/>
      <c r="AR54" s="643"/>
      <c r="AS54" s="639"/>
      <c r="AT54" s="637"/>
      <c r="AU54" s="645"/>
      <c r="AV54" s="647"/>
      <c r="AW54" s="639"/>
      <c r="AX54" s="635"/>
      <c r="AY54" s="637">
        <v>6</v>
      </c>
      <c r="AZ54" s="637"/>
      <c r="BA54" s="635"/>
    </row>
    <row r="55" spans="1:53" s="161" customFormat="1" ht="85.5" customHeight="1" x14ac:dyDescent="0.3">
      <c r="A55" s="237" t="s">
        <v>145</v>
      </c>
      <c r="B55" s="491" t="s">
        <v>376</v>
      </c>
      <c r="C55" s="764"/>
      <c r="D55" s="656"/>
      <c r="E55" s="658"/>
      <c r="F55" s="658"/>
      <c r="G55" s="705"/>
      <c r="H55" s="658"/>
      <c r="I55" s="705"/>
      <c r="J55" s="658"/>
      <c r="K55" s="653"/>
      <c r="L55" s="654"/>
      <c r="M55" s="657"/>
      <c r="N55" s="703"/>
      <c r="O55" s="653"/>
      <c r="P55" s="654"/>
      <c r="Q55" s="657"/>
      <c r="R55" s="702"/>
      <c r="S55" s="659"/>
      <c r="T55" s="654"/>
      <c r="U55" s="657"/>
      <c r="V55" s="669"/>
      <c r="W55" s="659"/>
      <c r="X55" s="654"/>
      <c r="Y55" s="657"/>
      <c r="Z55" s="669"/>
      <c r="AA55" s="659"/>
      <c r="AB55" s="654"/>
      <c r="AC55" s="657"/>
      <c r="AD55" s="656"/>
      <c r="AE55" s="653"/>
      <c r="AF55" s="654"/>
      <c r="AG55" s="655"/>
      <c r="AH55" s="656"/>
      <c r="AI55" s="653"/>
      <c r="AJ55" s="654"/>
      <c r="AK55" s="657"/>
      <c r="AL55" s="656"/>
      <c r="AM55" s="659"/>
      <c r="AN55" s="660"/>
      <c r="AO55" s="657"/>
      <c r="AP55" s="658"/>
      <c r="AQ55" s="653"/>
      <c r="AR55" s="654"/>
      <c r="AS55" s="657"/>
      <c r="AT55" s="656"/>
      <c r="AU55" s="659"/>
      <c r="AV55" s="660"/>
      <c r="AW55" s="657"/>
      <c r="AX55" s="658"/>
      <c r="AY55" s="656"/>
      <c r="AZ55" s="656"/>
      <c r="BA55" s="658"/>
    </row>
    <row r="56" spans="1:53" s="161" customFormat="1" ht="136.5" customHeight="1" x14ac:dyDescent="0.3">
      <c r="A56" s="237" t="s">
        <v>146</v>
      </c>
      <c r="B56" s="491" t="s">
        <v>377</v>
      </c>
      <c r="C56" s="763" t="s">
        <v>373</v>
      </c>
      <c r="D56" s="661">
        <v>5</v>
      </c>
      <c r="E56" s="662">
        <f t="shared" ref="E56" si="7">D56*30</f>
        <v>150</v>
      </c>
      <c r="F56" s="662">
        <f t="shared" ref="F56" si="8">G56+H56+I56</f>
        <v>16</v>
      </c>
      <c r="G56" s="663">
        <v>8</v>
      </c>
      <c r="H56" s="662"/>
      <c r="I56" s="663">
        <v>8</v>
      </c>
      <c r="J56" s="662">
        <f t="shared" ref="J56" si="9">E56-F56</f>
        <v>134</v>
      </c>
      <c r="K56" s="641"/>
      <c r="L56" s="643"/>
      <c r="M56" s="639"/>
      <c r="N56" s="665"/>
      <c r="O56" s="641"/>
      <c r="P56" s="643"/>
      <c r="Q56" s="639"/>
      <c r="R56" s="667"/>
      <c r="S56" s="645"/>
      <c r="T56" s="643"/>
      <c r="U56" s="639"/>
      <c r="V56" s="651"/>
      <c r="W56" s="645"/>
      <c r="X56" s="643"/>
      <c r="Y56" s="639"/>
      <c r="Z56" s="651"/>
      <c r="AA56" s="645"/>
      <c r="AB56" s="643"/>
      <c r="AC56" s="639"/>
      <c r="AD56" s="637"/>
      <c r="AE56" s="641"/>
      <c r="AF56" s="643"/>
      <c r="AG56" s="649"/>
      <c r="AH56" s="637"/>
      <c r="AI56" s="641">
        <v>0.5</v>
      </c>
      <c r="AJ56" s="643"/>
      <c r="AK56" s="639">
        <v>0.5</v>
      </c>
      <c r="AL56" s="637">
        <v>5</v>
      </c>
      <c r="AM56" s="645"/>
      <c r="AN56" s="647"/>
      <c r="AO56" s="639"/>
      <c r="AP56" s="635"/>
      <c r="AQ56" s="641"/>
      <c r="AR56" s="643"/>
      <c r="AS56" s="639"/>
      <c r="AT56" s="637"/>
      <c r="AU56" s="645"/>
      <c r="AV56" s="647"/>
      <c r="AW56" s="639"/>
      <c r="AX56" s="635"/>
      <c r="AY56" s="637">
        <v>7</v>
      </c>
      <c r="AZ56" s="637"/>
      <c r="BA56" s="635"/>
    </row>
    <row r="57" spans="1:53" s="161" customFormat="1" ht="112.5" customHeight="1" x14ac:dyDescent="0.3">
      <c r="A57" s="237" t="s">
        <v>147</v>
      </c>
      <c r="B57" s="491" t="s">
        <v>378</v>
      </c>
      <c r="C57" s="764"/>
      <c r="D57" s="656"/>
      <c r="E57" s="658"/>
      <c r="F57" s="658"/>
      <c r="G57" s="705"/>
      <c r="H57" s="658"/>
      <c r="I57" s="705"/>
      <c r="J57" s="658"/>
      <c r="K57" s="653"/>
      <c r="L57" s="654"/>
      <c r="M57" s="657"/>
      <c r="N57" s="703"/>
      <c r="O57" s="653"/>
      <c r="P57" s="654"/>
      <c r="Q57" s="657"/>
      <c r="R57" s="702"/>
      <c r="S57" s="659"/>
      <c r="T57" s="654"/>
      <c r="U57" s="657"/>
      <c r="V57" s="669"/>
      <c r="W57" s="659"/>
      <c r="X57" s="654"/>
      <c r="Y57" s="657"/>
      <c r="Z57" s="669"/>
      <c r="AA57" s="659"/>
      <c r="AB57" s="654"/>
      <c r="AC57" s="657"/>
      <c r="AD57" s="656"/>
      <c r="AE57" s="653"/>
      <c r="AF57" s="654"/>
      <c r="AG57" s="655"/>
      <c r="AH57" s="656"/>
      <c r="AI57" s="653"/>
      <c r="AJ57" s="654"/>
      <c r="AK57" s="657"/>
      <c r="AL57" s="656"/>
      <c r="AM57" s="659"/>
      <c r="AN57" s="660"/>
      <c r="AO57" s="657"/>
      <c r="AP57" s="658"/>
      <c r="AQ57" s="653"/>
      <c r="AR57" s="654"/>
      <c r="AS57" s="657"/>
      <c r="AT57" s="656"/>
      <c r="AU57" s="659"/>
      <c r="AV57" s="660"/>
      <c r="AW57" s="657"/>
      <c r="AX57" s="658"/>
      <c r="AY57" s="656"/>
      <c r="AZ57" s="656"/>
      <c r="BA57" s="658"/>
    </row>
    <row r="58" spans="1:53" s="161" customFormat="1" ht="75.75" customHeight="1" x14ac:dyDescent="0.3">
      <c r="A58" s="237" t="s">
        <v>148</v>
      </c>
      <c r="B58" s="491" t="s">
        <v>379</v>
      </c>
      <c r="C58" s="763" t="s">
        <v>373</v>
      </c>
      <c r="D58" s="661">
        <v>5</v>
      </c>
      <c r="E58" s="662">
        <f t="shared" ref="E58" si="10">D58*30</f>
        <v>150</v>
      </c>
      <c r="F58" s="662">
        <f t="shared" ref="F58" si="11">G58+H58+I58</f>
        <v>16</v>
      </c>
      <c r="G58" s="663">
        <v>8</v>
      </c>
      <c r="H58" s="662"/>
      <c r="I58" s="663">
        <v>8</v>
      </c>
      <c r="J58" s="662">
        <f t="shared" ref="J58" si="12">E58-F58</f>
        <v>134</v>
      </c>
      <c r="K58" s="641"/>
      <c r="L58" s="643"/>
      <c r="M58" s="639"/>
      <c r="N58" s="665"/>
      <c r="O58" s="641"/>
      <c r="P58" s="643"/>
      <c r="Q58" s="639"/>
      <c r="R58" s="667"/>
      <c r="S58" s="645"/>
      <c r="T58" s="643"/>
      <c r="U58" s="639"/>
      <c r="V58" s="651"/>
      <c r="W58" s="645"/>
      <c r="X58" s="643"/>
      <c r="Y58" s="639"/>
      <c r="Z58" s="651"/>
      <c r="AA58" s="645"/>
      <c r="AB58" s="643"/>
      <c r="AC58" s="639"/>
      <c r="AD58" s="637"/>
      <c r="AE58" s="641"/>
      <c r="AF58" s="643"/>
      <c r="AG58" s="649"/>
      <c r="AH58" s="637"/>
      <c r="AI58" s="641">
        <v>0.5</v>
      </c>
      <c r="AJ58" s="643"/>
      <c r="AK58" s="639">
        <v>0.5</v>
      </c>
      <c r="AL58" s="637">
        <v>5</v>
      </c>
      <c r="AM58" s="645"/>
      <c r="AN58" s="647"/>
      <c r="AO58" s="639"/>
      <c r="AP58" s="635"/>
      <c r="AQ58" s="641"/>
      <c r="AR58" s="643"/>
      <c r="AS58" s="639"/>
      <c r="AT58" s="637"/>
      <c r="AU58" s="645"/>
      <c r="AV58" s="647"/>
      <c r="AW58" s="639"/>
      <c r="AX58" s="635"/>
      <c r="AY58" s="637">
        <v>7</v>
      </c>
      <c r="AZ58" s="637"/>
      <c r="BA58" s="635"/>
    </row>
    <row r="59" spans="1:53" s="161" customFormat="1" ht="99" customHeight="1" x14ac:dyDescent="0.3">
      <c r="A59" s="237" t="s">
        <v>149</v>
      </c>
      <c r="B59" s="493" t="s">
        <v>380</v>
      </c>
      <c r="C59" s="764"/>
      <c r="D59" s="637"/>
      <c r="E59" s="635"/>
      <c r="F59" s="635"/>
      <c r="G59" s="670"/>
      <c r="H59" s="635"/>
      <c r="I59" s="670"/>
      <c r="J59" s="635"/>
      <c r="K59" s="653"/>
      <c r="L59" s="654"/>
      <c r="M59" s="657"/>
      <c r="N59" s="703"/>
      <c r="O59" s="653"/>
      <c r="P59" s="654"/>
      <c r="Q59" s="657"/>
      <c r="R59" s="702"/>
      <c r="S59" s="659"/>
      <c r="T59" s="654"/>
      <c r="U59" s="657"/>
      <c r="V59" s="669"/>
      <c r="W59" s="659"/>
      <c r="X59" s="654"/>
      <c r="Y59" s="657"/>
      <c r="Z59" s="669"/>
      <c r="AA59" s="659"/>
      <c r="AB59" s="654"/>
      <c r="AC59" s="657"/>
      <c r="AD59" s="656"/>
      <c r="AE59" s="653"/>
      <c r="AF59" s="654"/>
      <c r="AG59" s="655"/>
      <c r="AH59" s="656"/>
      <c r="AI59" s="653"/>
      <c r="AJ59" s="654"/>
      <c r="AK59" s="657"/>
      <c r="AL59" s="656"/>
      <c r="AM59" s="659"/>
      <c r="AN59" s="660"/>
      <c r="AO59" s="657"/>
      <c r="AP59" s="658"/>
      <c r="AQ59" s="653"/>
      <c r="AR59" s="654"/>
      <c r="AS59" s="657"/>
      <c r="AT59" s="656"/>
      <c r="AU59" s="659"/>
      <c r="AV59" s="660"/>
      <c r="AW59" s="657"/>
      <c r="AX59" s="658"/>
      <c r="AY59" s="656"/>
      <c r="AZ59" s="656"/>
      <c r="BA59" s="658"/>
    </row>
    <row r="60" spans="1:53" s="161" customFormat="1" ht="52.5" customHeight="1" x14ac:dyDescent="0.3">
      <c r="A60" s="237" t="s">
        <v>185</v>
      </c>
      <c r="B60" s="491" t="s">
        <v>381</v>
      </c>
      <c r="C60" s="763" t="s">
        <v>373</v>
      </c>
      <c r="D60" s="661">
        <v>5</v>
      </c>
      <c r="E60" s="662">
        <f t="shared" ref="E60" si="13">D60*30</f>
        <v>150</v>
      </c>
      <c r="F60" s="662">
        <f t="shared" ref="F60" si="14">G60+H60+I60</f>
        <v>16</v>
      </c>
      <c r="G60" s="663">
        <v>8</v>
      </c>
      <c r="H60" s="662"/>
      <c r="I60" s="663">
        <v>8</v>
      </c>
      <c r="J60" s="662">
        <f t="shared" ref="J60" si="15">E60-F60</f>
        <v>134</v>
      </c>
      <c r="K60" s="641"/>
      <c r="L60" s="643"/>
      <c r="M60" s="639"/>
      <c r="N60" s="665"/>
      <c r="O60" s="641"/>
      <c r="P60" s="643"/>
      <c r="Q60" s="639"/>
      <c r="R60" s="667"/>
      <c r="S60" s="645"/>
      <c r="T60" s="643"/>
      <c r="U60" s="639"/>
      <c r="V60" s="651"/>
      <c r="W60" s="645"/>
      <c r="X60" s="643"/>
      <c r="Y60" s="639"/>
      <c r="Z60" s="651"/>
      <c r="AA60" s="645"/>
      <c r="AB60" s="643"/>
      <c r="AC60" s="639"/>
      <c r="AD60" s="637"/>
      <c r="AE60" s="641"/>
      <c r="AF60" s="643"/>
      <c r="AG60" s="649"/>
      <c r="AH60" s="637"/>
      <c r="AI60" s="641"/>
      <c r="AJ60" s="643"/>
      <c r="AK60" s="639"/>
      <c r="AL60" s="637"/>
      <c r="AM60" s="645">
        <v>0.5</v>
      </c>
      <c r="AN60" s="647"/>
      <c r="AO60" s="639">
        <v>0.5</v>
      </c>
      <c r="AP60" s="637">
        <v>5</v>
      </c>
      <c r="AQ60" s="641"/>
      <c r="AR60" s="643"/>
      <c r="AS60" s="639"/>
      <c r="AT60" s="637"/>
      <c r="AU60" s="645"/>
      <c r="AV60" s="647"/>
      <c r="AW60" s="639"/>
      <c r="AX60" s="635"/>
      <c r="AY60" s="637">
        <v>8</v>
      </c>
      <c r="AZ60" s="637"/>
      <c r="BA60" s="635"/>
    </row>
    <row r="61" spans="1:53" s="161" customFormat="1" ht="78" customHeight="1" x14ac:dyDescent="0.3">
      <c r="A61" s="237" t="s">
        <v>186</v>
      </c>
      <c r="B61" s="493" t="s">
        <v>382</v>
      </c>
      <c r="C61" s="764"/>
      <c r="D61" s="637"/>
      <c r="E61" s="635"/>
      <c r="F61" s="635"/>
      <c r="G61" s="670"/>
      <c r="H61" s="635"/>
      <c r="I61" s="670"/>
      <c r="J61" s="635"/>
      <c r="K61" s="653"/>
      <c r="L61" s="654"/>
      <c r="M61" s="657"/>
      <c r="N61" s="703"/>
      <c r="O61" s="653"/>
      <c r="P61" s="654"/>
      <c r="Q61" s="657"/>
      <c r="R61" s="702"/>
      <c r="S61" s="659"/>
      <c r="T61" s="654"/>
      <c r="U61" s="657"/>
      <c r="V61" s="669"/>
      <c r="W61" s="659"/>
      <c r="X61" s="654"/>
      <c r="Y61" s="657"/>
      <c r="Z61" s="669"/>
      <c r="AA61" s="659"/>
      <c r="AB61" s="654"/>
      <c r="AC61" s="657"/>
      <c r="AD61" s="656"/>
      <c r="AE61" s="653"/>
      <c r="AF61" s="654"/>
      <c r="AG61" s="655"/>
      <c r="AH61" s="656"/>
      <c r="AI61" s="653"/>
      <c r="AJ61" s="654"/>
      <c r="AK61" s="657"/>
      <c r="AL61" s="656"/>
      <c r="AM61" s="659"/>
      <c r="AN61" s="660"/>
      <c r="AO61" s="657"/>
      <c r="AP61" s="656"/>
      <c r="AQ61" s="653"/>
      <c r="AR61" s="654"/>
      <c r="AS61" s="657"/>
      <c r="AT61" s="656"/>
      <c r="AU61" s="659"/>
      <c r="AV61" s="660"/>
      <c r="AW61" s="657"/>
      <c r="AX61" s="658"/>
      <c r="AY61" s="656"/>
      <c r="AZ61" s="656"/>
      <c r="BA61" s="658"/>
    </row>
    <row r="62" spans="1:53" s="161" customFormat="1" ht="114.75" customHeight="1" x14ac:dyDescent="0.3">
      <c r="A62" s="237" t="s">
        <v>193</v>
      </c>
      <c r="B62" s="493" t="s">
        <v>383</v>
      </c>
      <c r="C62" s="763" t="s">
        <v>373</v>
      </c>
      <c r="D62" s="661">
        <v>5</v>
      </c>
      <c r="E62" s="662">
        <f t="shared" ref="E62" si="16">D62*30</f>
        <v>150</v>
      </c>
      <c r="F62" s="662">
        <f t="shared" ref="F62" si="17">G62+H62+I62</f>
        <v>16</v>
      </c>
      <c r="G62" s="663">
        <v>8</v>
      </c>
      <c r="H62" s="662">
        <v>8</v>
      </c>
      <c r="I62" s="663"/>
      <c r="J62" s="662">
        <f t="shared" ref="J62" si="18">E62-F62</f>
        <v>134</v>
      </c>
      <c r="K62" s="671"/>
      <c r="L62" s="672"/>
      <c r="M62" s="673"/>
      <c r="N62" s="756"/>
      <c r="O62" s="671"/>
      <c r="P62" s="672"/>
      <c r="Q62" s="673"/>
      <c r="R62" s="757"/>
      <c r="S62" s="674"/>
      <c r="T62" s="672"/>
      <c r="U62" s="673"/>
      <c r="V62" s="755"/>
      <c r="W62" s="674"/>
      <c r="X62" s="672"/>
      <c r="Y62" s="673"/>
      <c r="Z62" s="755"/>
      <c r="AA62" s="674"/>
      <c r="AB62" s="672"/>
      <c r="AC62" s="673"/>
      <c r="AD62" s="661"/>
      <c r="AE62" s="671"/>
      <c r="AF62" s="672"/>
      <c r="AG62" s="725"/>
      <c r="AH62" s="661"/>
      <c r="AI62" s="671"/>
      <c r="AJ62" s="672"/>
      <c r="AK62" s="673"/>
      <c r="AL62" s="661"/>
      <c r="AM62" s="674">
        <v>0.5</v>
      </c>
      <c r="AN62" s="675">
        <v>0.5</v>
      </c>
      <c r="AO62" s="673"/>
      <c r="AP62" s="661">
        <v>5</v>
      </c>
      <c r="AQ62" s="671"/>
      <c r="AR62" s="672"/>
      <c r="AS62" s="673"/>
      <c r="AT62" s="661"/>
      <c r="AU62" s="674"/>
      <c r="AV62" s="675"/>
      <c r="AW62" s="673"/>
      <c r="AX62" s="662"/>
      <c r="AY62" s="661">
        <v>8</v>
      </c>
      <c r="AZ62" s="661"/>
      <c r="BA62" s="662"/>
    </row>
    <row r="63" spans="1:53" s="161" customFormat="1" ht="108.75" customHeight="1" x14ac:dyDescent="0.3">
      <c r="A63" s="237" t="s">
        <v>194</v>
      </c>
      <c r="B63" s="493" t="s">
        <v>384</v>
      </c>
      <c r="C63" s="764"/>
      <c r="D63" s="656"/>
      <c r="E63" s="658"/>
      <c r="F63" s="658"/>
      <c r="G63" s="705"/>
      <c r="H63" s="658"/>
      <c r="I63" s="705"/>
      <c r="J63" s="658"/>
      <c r="K63" s="653"/>
      <c r="L63" s="654"/>
      <c r="M63" s="657"/>
      <c r="N63" s="703"/>
      <c r="O63" s="653"/>
      <c r="P63" s="654"/>
      <c r="Q63" s="657"/>
      <c r="R63" s="702"/>
      <c r="S63" s="659"/>
      <c r="T63" s="654"/>
      <c r="U63" s="657"/>
      <c r="V63" s="669"/>
      <c r="W63" s="659"/>
      <c r="X63" s="654"/>
      <c r="Y63" s="657"/>
      <c r="Z63" s="669"/>
      <c r="AA63" s="659"/>
      <c r="AB63" s="654"/>
      <c r="AC63" s="657"/>
      <c r="AD63" s="656"/>
      <c r="AE63" s="653"/>
      <c r="AF63" s="654"/>
      <c r="AG63" s="655"/>
      <c r="AH63" s="656"/>
      <c r="AI63" s="653"/>
      <c r="AJ63" s="654"/>
      <c r="AK63" s="657"/>
      <c r="AL63" s="656"/>
      <c r="AM63" s="659"/>
      <c r="AN63" s="660"/>
      <c r="AO63" s="657"/>
      <c r="AP63" s="656"/>
      <c r="AQ63" s="653"/>
      <c r="AR63" s="654"/>
      <c r="AS63" s="657"/>
      <c r="AT63" s="656"/>
      <c r="AU63" s="659"/>
      <c r="AV63" s="660"/>
      <c r="AW63" s="657"/>
      <c r="AX63" s="658"/>
      <c r="AY63" s="656"/>
      <c r="AZ63" s="656"/>
      <c r="BA63" s="658"/>
    </row>
    <row r="64" spans="1:53" s="161" customFormat="1" ht="154.5" customHeight="1" x14ac:dyDescent="0.3">
      <c r="A64" s="237" t="s">
        <v>216</v>
      </c>
      <c r="B64" s="491" t="s">
        <v>385</v>
      </c>
      <c r="C64" s="763" t="s">
        <v>373</v>
      </c>
      <c r="D64" s="637">
        <v>5</v>
      </c>
      <c r="E64" s="635">
        <f t="shared" ref="E64" si="19">D64*30</f>
        <v>150</v>
      </c>
      <c r="F64" s="635">
        <f t="shared" ref="F64" si="20">G64+H64+I64</f>
        <v>16</v>
      </c>
      <c r="G64" s="670">
        <v>8</v>
      </c>
      <c r="H64" s="635"/>
      <c r="I64" s="670">
        <v>8</v>
      </c>
      <c r="J64" s="635">
        <f t="shared" ref="J64" si="21">E64-F64</f>
        <v>134</v>
      </c>
      <c r="K64" s="641"/>
      <c r="L64" s="643"/>
      <c r="M64" s="639"/>
      <c r="N64" s="665"/>
      <c r="O64" s="641"/>
      <c r="P64" s="643"/>
      <c r="Q64" s="639"/>
      <c r="R64" s="667"/>
      <c r="S64" s="645"/>
      <c r="T64" s="643"/>
      <c r="U64" s="639"/>
      <c r="V64" s="651"/>
      <c r="W64" s="645"/>
      <c r="X64" s="643"/>
      <c r="Y64" s="639"/>
      <c r="Z64" s="651"/>
      <c r="AA64" s="645"/>
      <c r="AB64" s="643"/>
      <c r="AC64" s="639"/>
      <c r="AD64" s="637"/>
      <c r="AE64" s="641"/>
      <c r="AF64" s="643"/>
      <c r="AG64" s="649"/>
      <c r="AH64" s="637"/>
      <c r="AI64" s="641"/>
      <c r="AJ64" s="643"/>
      <c r="AK64" s="639"/>
      <c r="AL64" s="637"/>
      <c r="AM64" s="645">
        <v>0.5</v>
      </c>
      <c r="AN64" s="647"/>
      <c r="AO64" s="639">
        <v>0.5</v>
      </c>
      <c r="AP64" s="637">
        <v>5</v>
      </c>
      <c r="AQ64" s="641"/>
      <c r="AR64" s="643"/>
      <c r="AS64" s="639"/>
      <c r="AT64" s="637"/>
      <c r="AU64" s="645"/>
      <c r="AV64" s="647"/>
      <c r="AW64" s="639"/>
      <c r="AX64" s="635"/>
      <c r="AY64" s="637">
        <v>8</v>
      </c>
      <c r="AZ64" s="637"/>
      <c r="BA64" s="635"/>
    </row>
    <row r="65" spans="1:53" s="161" customFormat="1" ht="152.25" customHeight="1" x14ac:dyDescent="0.3">
      <c r="A65" s="237" t="s">
        <v>217</v>
      </c>
      <c r="B65" s="495" t="s">
        <v>386</v>
      </c>
      <c r="C65" s="766"/>
      <c r="D65" s="637"/>
      <c r="E65" s="635"/>
      <c r="F65" s="635"/>
      <c r="G65" s="670"/>
      <c r="H65" s="635"/>
      <c r="I65" s="670"/>
      <c r="J65" s="635"/>
      <c r="K65" s="653"/>
      <c r="L65" s="654"/>
      <c r="M65" s="657"/>
      <c r="N65" s="703"/>
      <c r="O65" s="653"/>
      <c r="P65" s="654"/>
      <c r="Q65" s="657"/>
      <c r="R65" s="702"/>
      <c r="S65" s="659"/>
      <c r="T65" s="654"/>
      <c r="U65" s="657"/>
      <c r="V65" s="669"/>
      <c r="W65" s="659"/>
      <c r="X65" s="654"/>
      <c r="Y65" s="657"/>
      <c r="Z65" s="669"/>
      <c r="AA65" s="659"/>
      <c r="AB65" s="654"/>
      <c r="AC65" s="657"/>
      <c r="AD65" s="656"/>
      <c r="AE65" s="653"/>
      <c r="AF65" s="654"/>
      <c r="AG65" s="655"/>
      <c r="AH65" s="656"/>
      <c r="AI65" s="653"/>
      <c r="AJ65" s="654"/>
      <c r="AK65" s="657"/>
      <c r="AL65" s="656"/>
      <c r="AM65" s="659"/>
      <c r="AN65" s="660"/>
      <c r="AO65" s="657"/>
      <c r="AP65" s="656"/>
      <c r="AQ65" s="653"/>
      <c r="AR65" s="654"/>
      <c r="AS65" s="657"/>
      <c r="AT65" s="656"/>
      <c r="AU65" s="659"/>
      <c r="AV65" s="660"/>
      <c r="AW65" s="657"/>
      <c r="AX65" s="658"/>
      <c r="AY65" s="656"/>
      <c r="AZ65" s="656"/>
      <c r="BA65" s="658"/>
    </row>
    <row r="66" spans="1:53" s="161" customFormat="1" ht="73.5" customHeight="1" x14ac:dyDescent="0.3">
      <c r="A66" s="237" t="s">
        <v>218</v>
      </c>
      <c r="B66" s="490" t="s">
        <v>387</v>
      </c>
      <c r="C66" s="767" t="s">
        <v>373</v>
      </c>
      <c r="D66" s="661">
        <v>5</v>
      </c>
      <c r="E66" s="662">
        <f t="shared" ref="E66" si="22">D66*30</f>
        <v>150</v>
      </c>
      <c r="F66" s="662">
        <f t="shared" ref="F66" si="23">G66+H66+I66</f>
        <v>16</v>
      </c>
      <c r="G66" s="663">
        <v>8</v>
      </c>
      <c r="H66" s="662"/>
      <c r="I66" s="663">
        <v>8</v>
      </c>
      <c r="J66" s="662">
        <f t="shared" ref="J66" si="24">E66-F66</f>
        <v>134</v>
      </c>
      <c r="K66" s="641"/>
      <c r="L66" s="643"/>
      <c r="M66" s="639"/>
      <c r="N66" s="665"/>
      <c r="O66" s="641"/>
      <c r="P66" s="643"/>
      <c r="Q66" s="639"/>
      <c r="R66" s="667"/>
      <c r="S66" s="645"/>
      <c r="T66" s="643"/>
      <c r="U66" s="639"/>
      <c r="V66" s="651"/>
      <c r="W66" s="645"/>
      <c r="X66" s="643"/>
      <c r="Y66" s="639"/>
      <c r="Z66" s="651"/>
      <c r="AA66" s="645"/>
      <c r="AB66" s="643"/>
      <c r="AC66" s="639"/>
      <c r="AD66" s="637"/>
      <c r="AE66" s="641"/>
      <c r="AF66" s="643"/>
      <c r="AG66" s="649"/>
      <c r="AH66" s="637"/>
      <c r="AI66" s="641"/>
      <c r="AJ66" s="643"/>
      <c r="AK66" s="639"/>
      <c r="AL66" s="637"/>
      <c r="AM66" s="645"/>
      <c r="AN66" s="647"/>
      <c r="AO66" s="639"/>
      <c r="AP66" s="637"/>
      <c r="AQ66" s="641">
        <v>0.5</v>
      </c>
      <c r="AR66" s="643"/>
      <c r="AS66" s="639">
        <v>0.5</v>
      </c>
      <c r="AT66" s="637">
        <v>5</v>
      </c>
      <c r="AU66" s="645"/>
      <c r="AV66" s="647"/>
      <c r="AW66" s="639"/>
      <c r="AX66" s="635"/>
      <c r="AY66" s="637">
        <v>9</v>
      </c>
      <c r="AZ66" s="637"/>
      <c r="BA66" s="635"/>
    </row>
    <row r="67" spans="1:53" s="161" customFormat="1" ht="76.5" customHeight="1" thickBot="1" x14ac:dyDescent="0.35">
      <c r="A67" s="237" t="s">
        <v>219</v>
      </c>
      <c r="B67" s="496" t="s">
        <v>388</v>
      </c>
      <c r="C67" s="768"/>
      <c r="D67" s="656"/>
      <c r="E67" s="635"/>
      <c r="F67" s="635"/>
      <c r="G67" s="670"/>
      <c r="H67" s="635"/>
      <c r="I67" s="670"/>
      <c r="J67" s="635"/>
      <c r="K67" s="653"/>
      <c r="L67" s="654"/>
      <c r="M67" s="657"/>
      <c r="N67" s="703"/>
      <c r="O67" s="653"/>
      <c r="P67" s="654"/>
      <c r="Q67" s="657"/>
      <c r="R67" s="702"/>
      <c r="S67" s="659"/>
      <c r="T67" s="654"/>
      <c r="U67" s="657"/>
      <c r="V67" s="669"/>
      <c r="W67" s="659"/>
      <c r="X67" s="654"/>
      <c r="Y67" s="657"/>
      <c r="Z67" s="669"/>
      <c r="AA67" s="659"/>
      <c r="AB67" s="654"/>
      <c r="AC67" s="657"/>
      <c r="AD67" s="656"/>
      <c r="AE67" s="653"/>
      <c r="AF67" s="654"/>
      <c r="AG67" s="655"/>
      <c r="AH67" s="656"/>
      <c r="AI67" s="653"/>
      <c r="AJ67" s="654"/>
      <c r="AK67" s="657"/>
      <c r="AL67" s="656"/>
      <c r="AM67" s="659"/>
      <c r="AN67" s="660"/>
      <c r="AO67" s="657"/>
      <c r="AP67" s="656"/>
      <c r="AQ67" s="653"/>
      <c r="AR67" s="654"/>
      <c r="AS67" s="657"/>
      <c r="AT67" s="656"/>
      <c r="AU67" s="659"/>
      <c r="AV67" s="660"/>
      <c r="AW67" s="657"/>
      <c r="AX67" s="658"/>
      <c r="AY67" s="656"/>
      <c r="AZ67" s="656"/>
      <c r="BA67" s="658"/>
    </row>
    <row r="68" spans="1:53" s="161" customFormat="1" ht="107.25" customHeight="1" x14ac:dyDescent="0.3">
      <c r="A68" s="237" t="s">
        <v>259</v>
      </c>
      <c r="B68" s="498" t="s">
        <v>393</v>
      </c>
      <c r="C68" s="771" t="s">
        <v>373</v>
      </c>
      <c r="D68" s="661">
        <v>5</v>
      </c>
      <c r="E68" s="662">
        <f t="shared" ref="E68" si="25">D68*30</f>
        <v>150</v>
      </c>
      <c r="F68" s="662">
        <f t="shared" ref="F68" si="26">G68+H68+I68</f>
        <v>16</v>
      </c>
      <c r="G68" s="663">
        <v>8</v>
      </c>
      <c r="H68" s="662"/>
      <c r="I68" s="663">
        <v>8</v>
      </c>
      <c r="J68" s="662">
        <f t="shared" ref="J68" si="27">E68-F68</f>
        <v>134</v>
      </c>
      <c r="K68" s="641"/>
      <c r="L68" s="643"/>
      <c r="M68" s="639"/>
      <c r="N68" s="665"/>
      <c r="O68" s="641"/>
      <c r="P68" s="643"/>
      <c r="Q68" s="639"/>
      <c r="R68" s="667"/>
      <c r="S68" s="645"/>
      <c r="T68" s="643"/>
      <c r="U68" s="639"/>
      <c r="V68" s="651"/>
      <c r="W68" s="645"/>
      <c r="X68" s="643"/>
      <c r="Y68" s="639"/>
      <c r="Z68" s="651"/>
      <c r="AA68" s="645"/>
      <c r="AB68" s="643"/>
      <c r="AC68" s="639"/>
      <c r="AD68" s="637"/>
      <c r="AE68" s="641"/>
      <c r="AF68" s="643"/>
      <c r="AG68" s="649"/>
      <c r="AH68" s="637"/>
      <c r="AI68" s="641"/>
      <c r="AJ68" s="643"/>
      <c r="AK68" s="639"/>
      <c r="AL68" s="637"/>
      <c r="AM68" s="645"/>
      <c r="AN68" s="647"/>
      <c r="AO68" s="639"/>
      <c r="AP68" s="637"/>
      <c r="AQ68" s="641">
        <v>0.5</v>
      </c>
      <c r="AR68" s="643"/>
      <c r="AS68" s="639">
        <v>0.5</v>
      </c>
      <c r="AT68" s="637">
        <v>5</v>
      </c>
      <c r="AU68" s="645"/>
      <c r="AV68" s="647"/>
      <c r="AW68" s="639"/>
      <c r="AX68" s="635"/>
      <c r="AY68" s="637">
        <v>9</v>
      </c>
      <c r="AZ68" s="637"/>
      <c r="BA68" s="635"/>
    </row>
    <row r="69" spans="1:53" s="161" customFormat="1" ht="86.25" customHeight="1" thickBot="1" x14ac:dyDescent="0.35">
      <c r="A69" s="237" t="s">
        <v>260</v>
      </c>
      <c r="B69" s="499" t="s">
        <v>394</v>
      </c>
      <c r="C69" s="772"/>
      <c r="D69" s="638"/>
      <c r="E69" s="636"/>
      <c r="F69" s="636"/>
      <c r="G69" s="664"/>
      <c r="H69" s="636"/>
      <c r="I69" s="664"/>
      <c r="J69" s="636"/>
      <c r="K69" s="642"/>
      <c r="L69" s="644"/>
      <c r="M69" s="640"/>
      <c r="N69" s="666"/>
      <c r="O69" s="642"/>
      <c r="P69" s="644"/>
      <c r="Q69" s="640"/>
      <c r="R69" s="668"/>
      <c r="S69" s="646"/>
      <c r="T69" s="644"/>
      <c r="U69" s="640"/>
      <c r="V69" s="652"/>
      <c r="W69" s="646"/>
      <c r="X69" s="644"/>
      <c r="Y69" s="640"/>
      <c r="Z69" s="652"/>
      <c r="AA69" s="646"/>
      <c r="AB69" s="644"/>
      <c r="AC69" s="640"/>
      <c r="AD69" s="638"/>
      <c r="AE69" s="642"/>
      <c r="AF69" s="644"/>
      <c r="AG69" s="650"/>
      <c r="AH69" s="638"/>
      <c r="AI69" s="642"/>
      <c r="AJ69" s="644"/>
      <c r="AK69" s="640"/>
      <c r="AL69" s="638"/>
      <c r="AM69" s="646"/>
      <c r="AN69" s="648"/>
      <c r="AO69" s="640"/>
      <c r="AP69" s="638"/>
      <c r="AQ69" s="642"/>
      <c r="AR69" s="644"/>
      <c r="AS69" s="640"/>
      <c r="AT69" s="638"/>
      <c r="AU69" s="646"/>
      <c r="AV69" s="648"/>
      <c r="AW69" s="640"/>
      <c r="AX69" s="636"/>
      <c r="AY69" s="638"/>
      <c r="AZ69" s="638"/>
      <c r="BA69" s="636"/>
    </row>
    <row r="70" spans="1:53" ht="42.75" customHeight="1" x14ac:dyDescent="0.2">
      <c r="A70" s="460"/>
      <c r="B70" s="460"/>
      <c r="C70" s="460"/>
      <c r="D70" s="460"/>
      <c r="E70" s="460"/>
      <c r="F70" s="460"/>
      <c r="G70" s="460"/>
      <c r="H70" s="460"/>
      <c r="I70" s="460"/>
      <c r="J70" s="460"/>
      <c r="K70" s="460"/>
      <c r="L70" s="460"/>
      <c r="M70" s="460"/>
      <c r="N70" s="460"/>
      <c r="O70" s="460"/>
      <c r="P70" s="460"/>
      <c r="Q70" s="460"/>
      <c r="R70" s="460"/>
      <c r="S70" s="460"/>
      <c r="T70" s="460"/>
      <c r="U70" s="460"/>
      <c r="V70" s="460"/>
      <c r="W70" s="460"/>
      <c r="X70" s="460"/>
      <c r="Y70" s="460"/>
      <c r="Z70" s="460"/>
      <c r="AA70" s="460"/>
      <c r="AB70" s="460"/>
      <c r="AC70" s="460"/>
      <c r="AD70" s="460"/>
      <c r="AE70" s="460"/>
      <c r="AF70" s="460"/>
      <c r="AG70" s="460"/>
      <c r="AH70" s="460"/>
      <c r="AI70" s="460"/>
      <c r="AJ70" s="460"/>
      <c r="AK70" s="460"/>
      <c r="AL70" s="460"/>
      <c r="AM70" s="460"/>
      <c r="AN70" s="460"/>
      <c r="AO70" s="460"/>
      <c r="AP70" s="460"/>
      <c r="AQ70" s="460"/>
      <c r="AR70" s="460"/>
      <c r="AS70" s="460"/>
      <c r="AT70" s="460"/>
      <c r="AU70" s="460"/>
      <c r="AV70" s="460"/>
      <c r="AW70" s="460"/>
      <c r="AX70" s="460"/>
      <c r="AY70" s="460"/>
      <c r="AZ70" s="460"/>
      <c r="BA70" s="460"/>
    </row>
    <row r="71" spans="1:53" ht="20.25" customHeight="1" x14ac:dyDescent="0.2">
      <c r="A71" s="730" t="s">
        <v>389</v>
      </c>
      <c r="B71" s="730"/>
      <c r="C71" s="730"/>
      <c r="D71" s="730" t="s">
        <v>166</v>
      </c>
      <c r="E71" s="730"/>
      <c r="F71" s="730"/>
      <c r="G71" s="730"/>
      <c r="H71" s="730"/>
      <c r="I71" s="730"/>
      <c r="J71" s="730"/>
      <c r="K71" s="730"/>
      <c r="L71" s="730"/>
      <c r="M71" s="460"/>
      <c r="N71" s="460"/>
      <c r="O71" s="460"/>
      <c r="P71" s="460"/>
      <c r="Q71" s="480"/>
      <c r="R71" s="480"/>
      <c r="S71" s="480"/>
      <c r="T71" s="480"/>
      <c r="U71" s="480"/>
      <c r="V71" s="480"/>
      <c r="W71" s="480"/>
      <c r="X71" s="480"/>
      <c r="Y71" s="480"/>
      <c r="Z71" s="480"/>
      <c r="AA71" s="480"/>
      <c r="AB71" s="480"/>
      <c r="AC71" s="480"/>
      <c r="AD71" s="480"/>
      <c r="AE71" s="480"/>
      <c r="AF71" s="480"/>
      <c r="AG71" s="480"/>
      <c r="AH71" s="480"/>
      <c r="AI71" s="480"/>
      <c r="AJ71" s="480"/>
      <c r="AK71" s="480"/>
      <c r="AL71" s="480"/>
      <c r="AM71" s="480"/>
      <c r="AN71" s="480"/>
      <c r="AO71" s="480"/>
      <c r="AP71" s="480"/>
      <c r="AQ71" s="480"/>
      <c r="AR71" s="480"/>
      <c r="AS71" s="480"/>
      <c r="AT71" s="480"/>
      <c r="AU71" s="480"/>
      <c r="AV71" s="480"/>
      <c r="AW71" s="480"/>
      <c r="AX71" s="480"/>
      <c r="AY71" s="480"/>
      <c r="AZ71" s="480"/>
      <c r="BA71" s="480"/>
    </row>
    <row r="72" spans="1:53" s="3" customFormat="1" ht="18.75" customHeight="1" x14ac:dyDescent="0.3">
      <c r="A72" s="738" t="s">
        <v>390</v>
      </c>
      <c r="B72" s="738"/>
      <c r="C72" s="738"/>
      <c r="D72" s="100" t="s">
        <v>331</v>
      </c>
      <c r="E72" s="100"/>
      <c r="F72" s="118"/>
      <c r="G72" s="118"/>
      <c r="I72" s="118"/>
      <c r="K72" s="118"/>
      <c r="L72" s="118"/>
      <c r="M72" s="84"/>
      <c r="O72" s="1"/>
      <c r="P72" s="100"/>
      <c r="Q72" s="100"/>
      <c r="S72" s="100" t="s">
        <v>332</v>
      </c>
      <c r="T72" s="100"/>
      <c r="U72" s="100"/>
      <c r="V72" s="100"/>
      <c r="W72" s="100"/>
      <c r="X72" s="100"/>
      <c r="Y72" s="100"/>
      <c r="Z72" s="100"/>
      <c r="AA72" s="100"/>
      <c r="AB72" s="100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</row>
    <row r="73" spans="1:53" ht="32.25" customHeight="1" x14ac:dyDescent="0.3">
      <c r="H73" s="95"/>
      <c r="P73" s="95"/>
    </row>
    <row r="74" spans="1:53" ht="20.25" customHeight="1" x14ac:dyDescent="0.2">
      <c r="A74" s="730"/>
      <c r="B74" s="730"/>
      <c r="C74" s="730"/>
      <c r="D74" s="730"/>
      <c r="E74" s="730"/>
      <c r="F74" s="730"/>
      <c r="G74" s="460"/>
      <c r="H74" s="460"/>
      <c r="I74" s="460"/>
      <c r="J74" s="460"/>
      <c r="K74" s="460"/>
      <c r="L74" s="460"/>
      <c r="M74" s="460"/>
      <c r="N74" s="460"/>
      <c r="O74" s="460"/>
      <c r="P74" s="460"/>
      <c r="Q74" s="731"/>
      <c r="R74" s="731"/>
      <c r="S74" s="731"/>
      <c r="T74" s="731"/>
      <c r="U74" s="731"/>
      <c r="V74" s="731"/>
      <c r="W74" s="731"/>
      <c r="X74" s="731"/>
      <c r="Y74" s="731"/>
      <c r="Z74" s="731"/>
      <c r="AA74" s="731"/>
      <c r="AB74" s="731"/>
      <c r="AC74" s="731"/>
      <c r="AD74" s="731"/>
      <c r="AE74" s="731"/>
      <c r="AF74" s="731"/>
      <c r="AG74" s="731"/>
      <c r="AH74" s="731"/>
      <c r="AI74" s="731"/>
      <c r="AJ74" s="731"/>
      <c r="AK74" s="731"/>
      <c r="AL74" s="731"/>
      <c r="AM74" s="731"/>
      <c r="AN74" s="731"/>
      <c r="AO74" s="731"/>
      <c r="AP74" s="731"/>
      <c r="AQ74" s="731"/>
      <c r="AR74" s="731"/>
      <c r="AS74" s="731"/>
      <c r="AT74" s="731"/>
      <c r="AU74" s="731"/>
      <c r="AV74" s="731"/>
      <c r="AW74" s="731"/>
      <c r="AX74" s="731"/>
      <c r="AY74" s="731"/>
      <c r="AZ74" s="731"/>
      <c r="BA74" s="731"/>
    </row>
    <row r="75" spans="1:53" s="3" customFormat="1" ht="18.75" customHeight="1" x14ac:dyDescent="0.3">
      <c r="A75" s="95"/>
      <c r="B75" s="95"/>
      <c r="C75" s="95"/>
      <c r="D75" s="95"/>
      <c r="E75" s="95"/>
      <c r="F75" s="96"/>
      <c r="G75" s="96"/>
      <c r="I75" s="96"/>
      <c r="K75" s="96"/>
      <c r="L75" s="96"/>
      <c r="M75" s="84"/>
      <c r="O75" s="97"/>
      <c r="P75" s="95"/>
      <c r="Q75" s="104"/>
      <c r="R75" s="103"/>
      <c r="S75" s="95"/>
      <c r="T75" s="95"/>
      <c r="U75" s="97"/>
      <c r="V75" s="95"/>
      <c r="W75" s="100"/>
      <c r="X75" s="100"/>
      <c r="Y75" s="95"/>
      <c r="Z75" s="100"/>
      <c r="AA75" s="100"/>
      <c r="AB75" s="100"/>
      <c r="AC75" s="100"/>
      <c r="AD75" s="100"/>
      <c r="AE75" s="101"/>
      <c r="AF75" s="101"/>
      <c r="AG75" s="102"/>
      <c r="AH75" s="102"/>
      <c r="AI75" s="102"/>
      <c r="AJ75" s="102"/>
      <c r="AK75" s="101"/>
      <c r="AL75" s="101"/>
      <c r="AM75" s="101"/>
      <c r="AN75" s="101"/>
      <c r="AO75" s="101"/>
      <c r="AP75" s="101"/>
      <c r="AQ75" s="102"/>
      <c r="AR75" s="102"/>
      <c r="AS75" s="101"/>
      <c r="AT75" s="101"/>
      <c r="AU75" s="101"/>
      <c r="AV75" s="101"/>
      <c r="AW75" s="101"/>
      <c r="AX75" s="101"/>
      <c r="AY75" s="101"/>
      <c r="AZ75" s="101"/>
      <c r="BA75" s="101"/>
    </row>
    <row r="76" spans="1:53" ht="19.5" customHeight="1" x14ac:dyDescent="0.3">
      <c r="A76" s="608"/>
      <c r="B76" s="608"/>
      <c r="C76" s="608"/>
      <c r="D76" s="608"/>
      <c r="E76" s="608"/>
      <c r="F76" s="608"/>
      <c r="G76" s="608"/>
      <c r="H76" s="608"/>
      <c r="M76" s="95"/>
    </row>
  </sheetData>
  <mergeCells count="703">
    <mergeCell ref="A74:F74"/>
    <mergeCell ref="Q74:BA74"/>
    <mergeCell ref="A76:H76"/>
    <mergeCell ref="AY68:AY69"/>
    <mergeCell ref="AZ68:AZ69"/>
    <mergeCell ref="BA68:BA69"/>
    <mergeCell ref="A71:C71"/>
    <mergeCell ref="D71:L71"/>
    <mergeCell ref="A72:C72"/>
    <mergeCell ref="AS68:AS69"/>
    <mergeCell ref="AT68:AT69"/>
    <mergeCell ref="AU68:AU69"/>
    <mergeCell ref="AV68:AV69"/>
    <mergeCell ref="AW68:AW69"/>
    <mergeCell ref="AX68:AX69"/>
    <mergeCell ref="AM68:AM69"/>
    <mergeCell ref="AN68:AN69"/>
    <mergeCell ref="AO68:AO69"/>
    <mergeCell ref="AP68:AP69"/>
    <mergeCell ref="AQ68:AQ69"/>
    <mergeCell ref="AR68:AR69"/>
    <mergeCell ref="AG68:AG69"/>
    <mergeCell ref="AH68:AH69"/>
    <mergeCell ref="AI68:AI69"/>
    <mergeCell ref="AJ68:AJ69"/>
    <mergeCell ref="AK68:AK69"/>
    <mergeCell ref="AL68:AL69"/>
    <mergeCell ref="AA68:AA69"/>
    <mergeCell ref="AB68:AB69"/>
    <mergeCell ref="AC68:AC69"/>
    <mergeCell ref="AD68:AD69"/>
    <mergeCell ref="AE68:AE69"/>
    <mergeCell ref="AF68:AF69"/>
    <mergeCell ref="U68:U69"/>
    <mergeCell ref="V68:V69"/>
    <mergeCell ref="W68:W69"/>
    <mergeCell ref="X68:X69"/>
    <mergeCell ref="Y68:Y69"/>
    <mergeCell ref="Z68:Z69"/>
    <mergeCell ref="O68:O69"/>
    <mergeCell ref="P68:P69"/>
    <mergeCell ref="Q68:Q69"/>
    <mergeCell ref="R68:R69"/>
    <mergeCell ref="S68:S69"/>
    <mergeCell ref="T68:T69"/>
    <mergeCell ref="I68:I69"/>
    <mergeCell ref="J68:J69"/>
    <mergeCell ref="K68:K69"/>
    <mergeCell ref="L68:L69"/>
    <mergeCell ref="M68:M69"/>
    <mergeCell ref="N68:N69"/>
    <mergeCell ref="C68:C69"/>
    <mergeCell ref="D68:D69"/>
    <mergeCell ref="E68:E69"/>
    <mergeCell ref="F68:F69"/>
    <mergeCell ref="G68:G69"/>
    <mergeCell ref="H68:H69"/>
    <mergeCell ref="AV66:AV67"/>
    <mergeCell ref="AW66:AW67"/>
    <mergeCell ref="AX66:AX67"/>
    <mergeCell ref="AY66:AY67"/>
    <mergeCell ref="AZ66:AZ67"/>
    <mergeCell ref="BA66:BA67"/>
    <mergeCell ref="AP66:AP67"/>
    <mergeCell ref="AQ66:AQ67"/>
    <mergeCell ref="AR66:AR67"/>
    <mergeCell ref="AS66:AS67"/>
    <mergeCell ref="AT66:AT67"/>
    <mergeCell ref="AU66:AU67"/>
    <mergeCell ref="AJ66:AJ67"/>
    <mergeCell ref="AK66:AK67"/>
    <mergeCell ref="AL66:AL67"/>
    <mergeCell ref="AM66:AM67"/>
    <mergeCell ref="AN66:AN67"/>
    <mergeCell ref="AO66:AO67"/>
    <mergeCell ref="AD66:AD67"/>
    <mergeCell ref="AE66:AE67"/>
    <mergeCell ref="AF66:AF67"/>
    <mergeCell ref="AG66:AG67"/>
    <mergeCell ref="AH66:AH67"/>
    <mergeCell ref="AI66:AI67"/>
    <mergeCell ref="X66:X67"/>
    <mergeCell ref="Y66:Y67"/>
    <mergeCell ref="Z66:Z67"/>
    <mergeCell ref="AA66:AA67"/>
    <mergeCell ref="AB66:AB67"/>
    <mergeCell ref="AC66:AC67"/>
    <mergeCell ref="R66:R67"/>
    <mergeCell ref="S66:S67"/>
    <mergeCell ref="T66:T67"/>
    <mergeCell ref="U66:U67"/>
    <mergeCell ref="V66:V67"/>
    <mergeCell ref="W66:W67"/>
    <mergeCell ref="L66:L67"/>
    <mergeCell ref="M66:M67"/>
    <mergeCell ref="N66:N67"/>
    <mergeCell ref="O66:O67"/>
    <mergeCell ref="P66:P67"/>
    <mergeCell ref="Q66:Q67"/>
    <mergeCell ref="BA64:BA65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AU64:AU65"/>
    <mergeCell ref="AV64:AV65"/>
    <mergeCell ref="AW64:AW65"/>
    <mergeCell ref="AX64:AX65"/>
    <mergeCell ref="AY64:AY65"/>
    <mergeCell ref="AZ64:AZ65"/>
    <mergeCell ref="AO64:AO65"/>
    <mergeCell ref="AP64:AP65"/>
    <mergeCell ref="AQ64:AQ65"/>
    <mergeCell ref="AR64:AR65"/>
    <mergeCell ref="AS64:AS65"/>
    <mergeCell ref="AT64:AT65"/>
    <mergeCell ref="AI64:AI65"/>
    <mergeCell ref="AJ64:AJ65"/>
    <mergeCell ref="AK64:AK65"/>
    <mergeCell ref="AL64:AL65"/>
    <mergeCell ref="AM64:AM65"/>
    <mergeCell ref="AN64:AN65"/>
    <mergeCell ref="AC64:AC65"/>
    <mergeCell ref="AD64:AD65"/>
    <mergeCell ref="AE64:AE65"/>
    <mergeCell ref="AF64:AF65"/>
    <mergeCell ref="AG64:AG65"/>
    <mergeCell ref="AH64:AH65"/>
    <mergeCell ref="W64:W65"/>
    <mergeCell ref="X64:X65"/>
    <mergeCell ref="Y64:Y65"/>
    <mergeCell ref="Z64:Z65"/>
    <mergeCell ref="AA64:AA65"/>
    <mergeCell ref="AB64:AB65"/>
    <mergeCell ref="Q64:Q65"/>
    <mergeCell ref="R64:R65"/>
    <mergeCell ref="S64:S65"/>
    <mergeCell ref="T64:T65"/>
    <mergeCell ref="U64:U65"/>
    <mergeCell ref="V64:V65"/>
    <mergeCell ref="K64:K65"/>
    <mergeCell ref="L64:L65"/>
    <mergeCell ref="M64:M65"/>
    <mergeCell ref="N64:N65"/>
    <mergeCell ref="O64:O65"/>
    <mergeCell ref="P64:P65"/>
    <mergeCell ref="AZ62:AZ63"/>
    <mergeCell ref="BA62:BA63"/>
    <mergeCell ref="C64:C65"/>
    <mergeCell ref="D64:D65"/>
    <mergeCell ref="E64:E65"/>
    <mergeCell ref="F64:F65"/>
    <mergeCell ref="G64:G65"/>
    <mergeCell ref="H64:H65"/>
    <mergeCell ref="I64:I65"/>
    <mergeCell ref="J64:J65"/>
    <mergeCell ref="AT62:AT63"/>
    <mergeCell ref="AU62:AU63"/>
    <mergeCell ref="AV62:AV63"/>
    <mergeCell ref="AW62:AW63"/>
    <mergeCell ref="AX62:AX63"/>
    <mergeCell ref="AY62:AY63"/>
    <mergeCell ref="AN62:AN63"/>
    <mergeCell ref="AO62:AO63"/>
    <mergeCell ref="AP62:AP63"/>
    <mergeCell ref="AQ62:AQ63"/>
    <mergeCell ref="AR62:AR63"/>
    <mergeCell ref="AS62:AS63"/>
    <mergeCell ref="AH62:AH63"/>
    <mergeCell ref="AI62:AI63"/>
    <mergeCell ref="AJ62:AJ63"/>
    <mergeCell ref="AK62:AK63"/>
    <mergeCell ref="AL62:AL63"/>
    <mergeCell ref="AM62:AM63"/>
    <mergeCell ref="AB62:AB63"/>
    <mergeCell ref="AC62:AC63"/>
    <mergeCell ref="AD62:AD63"/>
    <mergeCell ref="AE62:AE63"/>
    <mergeCell ref="AF62:AF63"/>
    <mergeCell ref="AG62:AG63"/>
    <mergeCell ref="V62:V63"/>
    <mergeCell ref="W62:W63"/>
    <mergeCell ref="X62:X63"/>
    <mergeCell ref="Y62:Y63"/>
    <mergeCell ref="Z62:Z63"/>
    <mergeCell ref="AA62:AA63"/>
    <mergeCell ref="P62:P63"/>
    <mergeCell ref="Q62:Q63"/>
    <mergeCell ref="R62:R63"/>
    <mergeCell ref="S62:S63"/>
    <mergeCell ref="T62:T63"/>
    <mergeCell ref="U62:U63"/>
    <mergeCell ref="J62:J63"/>
    <mergeCell ref="K62:K63"/>
    <mergeCell ref="L62:L63"/>
    <mergeCell ref="M62:M63"/>
    <mergeCell ref="N62:N63"/>
    <mergeCell ref="O62:O63"/>
    <mergeCell ref="AY60:AY61"/>
    <mergeCell ref="AZ60:AZ61"/>
    <mergeCell ref="BA60:BA61"/>
    <mergeCell ref="AU60:AU61"/>
    <mergeCell ref="AV60:AV61"/>
    <mergeCell ref="AW60:AW61"/>
    <mergeCell ref="AX60:AX61"/>
    <mergeCell ref="AD60:AD61"/>
    <mergeCell ref="AE60:AE61"/>
    <mergeCell ref="AF60:AF61"/>
    <mergeCell ref="U60:U61"/>
    <mergeCell ref="V60:V61"/>
    <mergeCell ref="W60:W61"/>
    <mergeCell ref="X60:X61"/>
    <mergeCell ref="Y60:Y61"/>
    <mergeCell ref="Z60:Z61"/>
    <mergeCell ref="O60:O61"/>
    <mergeCell ref="P60:P61"/>
    <mergeCell ref="C62:C63"/>
    <mergeCell ref="D62:D63"/>
    <mergeCell ref="E62:E63"/>
    <mergeCell ref="F62:F63"/>
    <mergeCell ref="G62:G63"/>
    <mergeCell ref="H62:H63"/>
    <mergeCell ref="I62:I63"/>
    <mergeCell ref="AS60:AS61"/>
    <mergeCell ref="AT60:AT61"/>
    <mergeCell ref="AM60:AM61"/>
    <mergeCell ref="AN60:AN61"/>
    <mergeCell ref="AO60:AO61"/>
    <mergeCell ref="AP60:AP61"/>
    <mergeCell ref="AQ60:AQ61"/>
    <mergeCell ref="AR60:AR61"/>
    <mergeCell ref="AG60:AG61"/>
    <mergeCell ref="AH60:AH61"/>
    <mergeCell ref="AI60:AI61"/>
    <mergeCell ref="AJ60:AJ61"/>
    <mergeCell ref="AK60:AK61"/>
    <mergeCell ref="AL60:AL61"/>
    <mergeCell ref="AA60:AA61"/>
    <mergeCell ref="AB60:AB61"/>
    <mergeCell ref="AC60:AC61"/>
    <mergeCell ref="Q60:Q61"/>
    <mergeCell ref="R60:R61"/>
    <mergeCell ref="S60:S61"/>
    <mergeCell ref="T60:T61"/>
    <mergeCell ref="I60:I61"/>
    <mergeCell ref="J60:J61"/>
    <mergeCell ref="K60:K61"/>
    <mergeCell ref="L60:L61"/>
    <mergeCell ref="M60:M61"/>
    <mergeCell ref="N60:N61"/>
    <mergeCell ref="C60:C61"/>
    <mergeCell ref="D60:D61"/>
    <mergeCell ref="E60:E61"/>
    <mergeCell ref="F60:F61"/>
    <mergeCell ref="G60:G61"/>
    <mergeCell ref="H60:H61"/>
    <mergeCell ref="AV58:AV59"/>
    <mergeCell ref="AW58:AW59"/>
    <mergeCell ref="AX58:AX59"/>
    <mergeCell ref="AJ58:AJ59"/>
    <mergeCell ref="AK58:AK59"/>
    <mergeCell ref="AL58:AL59"/>
    <mergeCell ref="AM58:AM59"/>
    <mergeCell ref="AN58:AN59"/>
    <mergeCell ref="AO58:AO59"/>
    <mergeCell ref="AD58:AD59"/>
    <mergeCell ref="AE58:AE59"/>
    <mergeCell ref="AF58:AF59"/>
    <mergeCell ref="AG58:AG59"/>
    <mergeCell ref="AH58:AH59"/>
    <mergeCell ref="AI58:AI59"/>
    <mergeCell ref="X58:X59"/>
    <mergeCell ref="Y58:Y59"/>
    <mergeCell ref="Z58:Z59"/>
    <mergeCell ref="AY58:AY59"/>
    <mergeCell ref="AZ58:AZ59"/>
    <mergeCell ref="BA58:BA59"/>
    <mergeCell ref="AP58:AP59"/>
    <mergeCell ref="AQ58:AQ59"/>
    <mergeCell ref="AR58:AR59"/>
    <mergeCell ref="AS58:AS59"/>
    <mergeCell ref="AT58:AT59"/>
    <mergeCell ref="AU58:AU59"/>
    <mergeCell ref="AA58:AA59"/>
    <mergeCell ref="AB58:AB59"/>
    <mergeCell ref="AC58:AC59"/>
    <mergeCell ref="R58:R59"/>
    <mergeCell ref="S58:S59"/>
    <mergeCell ref="T58:T59"/>
    <mergeCell ref="U58:U59"/>
    <mergeCell ref="V58:V59"/>
    <mergeCell ref="W58:W59"/>
    <mergeCell ref="L58:L59"/>
    <mergeCell ref="M58:M59"/>
    <mergeCell ref="N58:N59"/>
    <mergeCell ref="O58:O59"/>
    <mergeCell ref="P58:P59"/>
    <mergeCell ref="Q58:Q59"/>
    <mergeCell ref="BA56:BA57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AU56:AU57"/>
    <mergeCell ref="AV56:AV57"/>
    <mergeCell ref="AW56:AW57"/>
    <mergeCell ref="AX56:AX57"/>
    <mergeCell ref="AY56:AY57"/>
    <mergeCell ref="AZ56:AZ57"/>
    <mergeCell ref="AO56:AO57"/>
    <mergeCell ref="AP56:AP57"/>
    <mergeCell ref="AQ56:AQ57"/>
    <mergeCell ref="AR56:AR57"/>
    <mergeCell ref="AS56:AS57"/>
    <mergeCell ref="AT56:AT57"/>
    <mergeCell ref="AI56:AI57"/>
    <mergeCell ref="AJ56:AJ57"/>
    <mergeCell ref="AK56:AK57"/>
    <mergeCell ref="AL56:AL57"/>
    <mergeCell ref="AM56:AM57"/>
    <mergeCell ref="AN56:AN57"/>
    <mergeCell ref="AC56:AC57"/>
    <mergeCell ref="AD56:AD57"/>
    <mergeCell ref="AE56:AE57"/>
    <mergeCell ref="AF56:AF57"/>
    <mergeCell ref="AG56:AG57"/>
    <mergeCell ref="AH56:AH57"/>
    <mergeCell ref="W56:W57"/>
    <mergeCell ref="X56:X57"/>
    <mergeCell ref="Y56:Y57"/>
    <mergeCell ref="Z56:Z57"/>
    <mergeCell ref="AA56:AA57"/>
    <mergeCell ref="AB56:AB57"/>
    <mergeCell ref="Q56:Q57"/>
    <mergeCell ref="R56:R57"/>
    <mergeCell ref="S56:S57"/>
    <mergeCell ref="T56:T57"/>
    <mergeCell ref="U56:U57"/>
    <mergeCell ref="V56:V57"/>
    <mergeCell ref="K56:K57"/>
    <mergeCell ref="L56:L57"/>
    <mergeCell ref="M56:M57"/>
    <mergeCell ref="N56:N57"/>
    <mergeCell ref="O56:O57"/>
    <mergeCell ref="P56:P57"/>
    <mergeCell ref="AZ54:AZ55"/>
    <mergeCell ref="BA54:BA55"/>
    <mergeCell ref="C56:C57"/>
    <mergeCell ref="D56:D57"/>
    <mergeCell ref="E56:E57"/>
    <mergeCell ref="F56:F57"/>
    <mergeCell ref="G56:G57"/>
    <mergeCell ref="H56:H57"/>
    <mergeCell ref="I56:I57"/>
    <mergeCell ref="J56:J57"/>
    <mergeCell ref="AT54:AT55"/>
    <mergeCell ref="AU54:AU55"/>
    <mergeCell ref="AV54:AV55"/>
    <mergeCell ref="AW54:AW55"/>
    <mergeCell ref="AX54:AX55"/>
    <mergeCell ref="AY54:AY55"/>
    <mergeCell ref="AN54:AN55"/>
    <mergeCell ref="AO54:AO55"/>
    <mergeCell ref="AP54:AP55"/>
    <mergeCell ref="AQ54:AQ55"/>
    <mergeCell ref="AR54:AR55"/>
    <mergeCell ref="AS54:AS55"/>
    <mergeCell ref="AH54:AH55"/>
    <mergeCell ref="AI54:AI55"/>
    <mergeCell ref="U54:U55"/>
    <mergeCell ref="AJ54:AJ55"/>
    <mergeCell ref="AK54:AK55"/>
    <mergeCell ref="AL54:AL55"/>
    <mergeCell ref="AM54:AM55"/>
    <mergeCell ref="AB54:AB55"/>
    <mergeCell ref="AC54:AC55"/>
    <mergeCell ref="AD54:AD55"/>
    <mergeCell ref="AE54:AE55"/>
    <mergeCell ref="AF54:AF55"/>
    <mergeCell ref="AG54:AG55"/>
    <mergeCell ref="AY52:AY53"/>
    <mergeCell ref="AZ52:AZ53"/>
    <mergeCell ref="BA52:BA53"/>
    <mergeCell ref="AU52:AU53"/>
    <mergeCell ref="AV52:AV53"/>
    <mergeCell ref="AW52:AW53"/>
    <mergeCell ref="AX52:AX53"/>
    <mergeCell ref="AD52:AD53"/>
    <mergeCell ref="AE52:AE53"/>
    <mergeCell ref="AF52:AF53"/>
    <mergeCell ref="AS52:AS53"/>
    <mergeCell ref="AT52:AT53"/>
    <mergeCell ref="AM52:AM53"/>
    <mergeCell ref="AN52:AN53"/>
    <mergeCell ref="AO52:AO53"/>
    <mergeCell ref="AP52:AP53"/>
    <mergeCell ref="AQ52:AQ53"/>
    <mergeCell ref="AR52:AR53"/>
    <mergeCell ref="AG52:AG53"/>
    <mergeCell ref="AH52:AH53"/>
    <mergeCell ref="AI52:AI53"/>
    <mergeCell ref="AJ52:AJ53"/>
    <mergeCell ref="AK52:AK53"/>
    <mergeCell ref="AL52:AL53"/>
    <mergeCell ref="AA52:AA53"/>
    <mergeCell ref="AB52:AB53"/>
    <mergeCell ref="AC52:AC53"/>
    <mergeCell ref="J54:J55"/>
    <mergeCell ref="K54:K55"/>
    <mergeCell ref="L54:L55"/>
    <mergeCell ref="M54:M55"/>
    <mergeCell ref="N54:N55"/>
    <mergeCell ref="O54:O55"/>
    <mergeCell ref="U52:U53"/>
    <mergeCell ref="V52:V53"/>
    <mergeCell ref="W52:W53"/>
    <mergeCell ref="X52:X53"/>
    <mergeCell ref="Y52:Y53"/>
    <mergeCell ref="Z52:Z53"/>
    <mergeCell ref="O52:O53"/>
    <mergeCell ref="P52:P53"/>
    <mergeCell ref="V54:V55"/>
    <mergeCell ref="W54:W55"/>
    <mergeCell ref="X54:X55"/>
    <mergeCell ref="Y54:Y55"/>
    <mergeCell ref="Z54:Z55"/>
    <mergeCell ref="AA54:AA55"/>
    <mergeCell ref="P54:P55"/>
    <mergeCell ref="Q54:Q55"/>
    <mergeCell ref="R54:R55"/>
    <mergeCell ref="S54:S55"/>
    <mergeCell ref="T54:T55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M52:M53"/>
    <mergeCell ref="N52:N53"/>
    <mergeCell ref="C54:C55"/>
    <mergeCell ref="D54:D55"/>
    <mergeCell ref="E54:E55"/>
    <mergeCell ref="F54:F55"/>
    <mergeCell ref="G54:G55"/>
    <mergeCell ref="H54:H55"/>
    <mergeCell ref="I54:I55"/>
    <mergeCell ref="Q52:Q53"/>
    <mergeCell ref="R52:R53"/>
    <mergeCell ref="S52:S53"/>
    <mergeCell ref="AI35:AK35"/>
    <mergeCell ref="AM35:AO35"/>
    <mergeCell ref="AQ35:AS35"/>
    <mergeCell ref="AU35:AW35"/>
    <mergeCell ref="K51:M51"/>
    <mergeCell ref="O51:Q51"/>
    <mergeCell ref="S51:U51"/>
    <mergeCell ref="W51:Y51"/>
    <mergeCell ref="AA51:AC51"/>
    <mergeCell ref="AE51:AG51"/>
    <mergeCell ref="K35:M35"/>
    <mergeCell ref="O35:Q35"/>
    <mergeCell ref="S35:U35"/>
    <mergeCell ref="W35:Y35"/>
    <mergeCell ref="AA35:AC35"/>
    <mergeCell ref="AE35:AG35"/>
    <mergeCell ref="AI51:AK51"/>
    <mergeCell ref="AM51:AO51"/>
    <mergeCell ref="AQ51:AS51"/>
    <mergeCell ref="AU51:AW51"/>
    <mergeCell ref="T52:T53"/>
    <mergeCell ref="AA34:AC34"/>
    <mergeCell ref="AE34:AG34"/>
    <mergeCell ref="AI34:AK34"/>
    <mergeCell ref="AM34:AO34"/>
    <mergeCell ref="AQ34:AS34"/>
    <mergeCell ref="AU34:AW34"/>
    <mergeCell ref="AY30:AY32"/>
    <mergeCell ref="AZ30:AZ32"/>
    <mergeCell ref="BA30:BA32"/>
    <mergeCell ref="AL30:AL32"/>
    <mergeCell ref="AA30:AA32"/>
    <mergeCell ref="AB30:AB32"/>
    <mergeCell ref="AC30:AC32"/>
    <mergeCell ref="AD30:AD32"/>
    <mergeCell ref="AE30:AE32"/>
    <mergeCell ref="AF30:AF32"/>
    <mergeCell ref="C31:C32"/>
    <mergeCell ref="B33:BA33"/>
    <mergeCell ref="A34:B34"/>
    <mergeCell ref="K34:M34"/>
    <mergeCell ref="O34:Q34"/>
    <mergeCell ref="S34:U34"/>
    <mergeCell ref="W34:Y34"/>
    <mergeCell ref="AS30:AS32"/>
    <mergeCell ref="AT30:AT32"/>
    <mergeCell ref="AU30:AU32"/>
    <mergeCell ref="AV30:AV32"/>
    <mergeCell ref="AW30:AW32"/>
    <mergeCell ref="AX30:AX32"/>
    <mergeCell ref="AM30:AM32"/>
    <mergeCell ref="AN30:AN32"/>
    <mergeCell ref="AO30:AO32"/>
    <mergeCell ref="AP30:AP32"/>
    <mergeCell ref="AQ30:AQ32"/>
    <mergeCell ref="AR30:AR32"/>
    <mergeCell ref="AG30:AG32"/>
    <mergeCell ref="AH30:AH32"/>
    <mergeCell ref="AI30:AI32"/>
    <mergeCell ref="AJ30:AJ32"/>
    <mergeCell ref="AK30:AK32"/>
    <mergeCell ref="V30:V32"/>
    <mergeCell ref="W30:W32"/>
    <mergeCell ref="X30:X32"/>
    <mergeCell ref="Y30:Y32"/>
    <mergeCell ref="Z30:Z32"/>
    <mergeCell ref="O30:O32"/>
    <mergeCell ref="P30:P32"/>
    <mergeCell ref="Q30:Q32"/>
    <mergeCell ref="R30:R32"/>
    <mergeCell ref="S30:S32"/>
    <mergeCell ref="T30:T32"/>
    <mergeCell ref="D30:D32"/>
    <mergeCell ref="E30:E32"/>
    <mergeCell ref="F30:F32"/>
    <mergeCell ref="G30:G32"/>
    <mergeCell ref="H30:H32"/>
    <mergeCell ref="AE23:AG23"/>
    <mergeCell ref="AI23:AK23"/>
    <mergeCell ref="AM23:AO23"/>
    <mergeCell ref="AQ23:AS23"/>
    <mergeCell ref="K29:M29"/>
    <mergeCell ref="O29:Q29"/>
    <mergeCell ref="S29:U29"/>
    <mergeCell ref="W29:Y29"/>
    <mergeCell ref="AA29:AC29"/>
    <mergeCell ref="I30:I32"/>
    <mergeCell ref="J30:J32"/>
    <mergeCell ref="K30:K32"/>
    <mergeCell ref="L30:L32"/>
    <mergeCell ref="M30:M32"/>
    <mergeCell ref="N30:N32"/>
    <mergeCell ref="AE29:AG29"/>
    <mergeCell ref="AI29:AK29"/>
    <mergeCell ref="AM29:AO29"/>
    <mergeCell ref="U30:U32"/>
    <mergeCell ref="AQ22:AS22"/>
    <mergeCell ref="AU22:AW22"/>
    <mergeCell ref="K23:M23"/>
    <mergeCell ref="O23:Q23"/>
    <mergeCell ref="S23:U23"/>
    <mergeCell ref="W23:Y23"/>
    <mergeCell ref="AA23:AC23"/>
    <mergeCell ref="AQ29:AS29"/>
    <mergeCell ref="AU29:AW29"/>
    <mergeCell ref="AU23:AW23"/>
    <mergeCell ref="B21:BA21"/>
    <mergeCell ref="A22:B22"/>
    <mergeCell ref="K22:M22"/>
    <mergeCell ref="O22:Q22"/>
    <mergeCell ref="S22:U22"/>
    <mergeCell ref="W22:Y22"/>
    <mergeCell ref="AA22:AC22"/>
    <mergeCell ref="L13:L20"/>
    <mergeCell ref="M13:M20"/>
    <mergeCell ref="O13:O20"/>
    <mergeCell ref="P13:P20"/>
    <mergeCell ref="Q13:Q20"/>
    <mergeCell ref="C16:C20"/>
    <mergeCell ref="AY12:AY20"/>
    <mergeCell ref="AZ12:AZ20"/>
    <mergeCell ref="BA12:BA20"/>
    <mergeCell ref="E13:E20"/>
    <mergeCell ref="F13:F20"/>
    <mergeCell ref="G13:G20"/>
    <mergeCell ref="H13:H20"/>
    <mergeCell ref="I13:I20"/>
    <mergeCell ref="AE22:AG22"/>
    <mergeCell ref="AI22:AK22"/>
    <mergeCell ref="AM22:AO22"/>
    <mergeCell ref="AT12:AT20"/>
    <mergeCell ref="AX12:AX20"/>
    <mergeCell ref="AE11:AG11"/>
    <mergeCell ref="AI11:AK11"/>
    <mergeCell ref="AM11:AO11"/>
    <mergeCell ref="AQ11:AS11"/>
    <mergeCell ref="AU11:AW11"/>
    <mergeCell ref="S17:S20"/>
    <mergeCell ref="T17:T20"/>
    <mergeCell ref="U17:U20"/>
    <mergeCell ref="D12:D20"/>
    <mergeCell ref="N12:N20"/>
    <mergeCell ref="R12:R20"/>
    <mergeCell ref="V12:V20"/>
    <mergeCell ref="Z12:Z20"/>
    <mergeCell ref="AE10:AG10"/>
    <mergeCell ref="AI10:AK10"/>
    <mergeCell ref="AM10:AO10"/>
    <mergeCell ref="AQ10:AS10"/>
    <mergeCell ref="J13:J20"/>
    <mergeCell ref="K13:K20"/>
    <mergeCell ref="AD12:AD20"/>
    <mergeCell ref="AH12:AH20"/>
    <mergeCell ref="AL12:AL20"/>
    <mergeCell ref="AP12:AP20"/>
    <mergeCell ref="AU10:AW10"/>
    <mergeCell ref="K11:M11"/>
    <mergeCell ref="O11:Q11"/>
    <mergeCell ref="S11:U11"/>
    <mergeCell ref="W11:Y11"/>
    <mergeCell ref="AA11:AC11"/>
    <mergeCell ref="A10:B10"/>
    <mergeCell ref="K10:M10"/>
    <mergeCell ref="O10:Q10"/>
    <mergeCell ref="S10:U10"/>
    <mergeCell ref="W10:Y10"/>
    <mergeCell ref="AA10:AC10"/>
    <mergeCell ref="AW7:AW8"/>
    <mergeCell ref="AX7:AX8"/>
    <mergeCell ref="AY7:AY8"/>
    <mergeCell ref="AZ7:AZ8"/>
    <mergeCell ref="BA7:BA8"/>
    <mergeCell ref="B9:BA9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AE7:AE8"/>
    <mergeCell ref="AF7:AF8"/>
    <mergeCell ref="AG7:AG8"/>
    <mergeCell ref="AH7:AH8"/>
    <mergeCell ref="AI7:AI8"/>
    <mergeCell ref="AJ7:AJ8"/>
    <mergeCell ref="C2:BA3"/>
    <mergeCell ref="AQ6:AT6"/>
    <mergeCell ref="AU6:AX6"/>
    <mergeCell ref="G7:G8"/>
    <mergeCell ref="H7:H8"/>
    <mergeCell ref="I7:I8"/>
    <mergeCell ref="K7:K8"/>
    <mergeCell ref="L7:L8"/>
    <mergeCell ref="AQ5:AX5"/>
    <mergeCell ref="AY5:BA6"/>
    <mergeCell ref="M7:M8"/>
    <mergeCell ref="N7:N8"/>
    <mergeCell ref="O7:O8"/>
    <mergeCell ref="P7:P8"/>
    <mergeCell ref="Q7:Q8"/>
    <mergeCell ref="R7:R8"/>
    <mergeCell ref="AE6:AH6"/>
    <mergeCell ref="AI6:AL6"/>
    <mergeCell ref="AM6:AP6"/>
    <mergeCell ref="Y7:Y8"/>
    <mergeCell ref="Z7:Z8"/>
    <mergeCell ref="AA7:AA8"/>
    <mergeCell ref="AB7:AB8"/>
    <mergeCell ref="AC7:AC8"/>
    <mergeCell ref="A5:A8"/>
    <mergeCell ref="B5:B8"/>
    <mergeCell ref="C5:C8"/>
    <mergeCell ref="D5:E7"/>
    <mergeCell ref="F5:J5"/>
    <mergeCell ref="K5:R5"/>
    <mergeCell ref="S5:Z5"/>
    <mergeCell ref="AA5:AH5"/>
    <mergeCell ref="AI5:AP5"/>
    <mergeCell ref="F6:F8"/>
    <mergeCell ref="G6:I6"/>
    <mergeCell ref="J6:J8"/>
    <mergeCell ref="K6:N6"/>
    <mergeCell ref="O6:R6"/>
    <mergeCell ref="S6:V6"/>
    <mergeCell ref="W6:Z6"/>
    <mergeCell ref="AA6:AD6"/>
    <mergeCell ref="AD7:AD8"/>
    <mergeCell ref="S7:S8"/>
    <mergeCell ref="T7:T8"/>
    <mergeCell ref="U7:U8"/>
    <mergeCell ref="V7:V8"/>
    <mergeCell ref="W7:W8"/>
    <mergeCell ref="X7:X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Титул РУП_Бак</vt:lpstr>
      <vt:lpstr>Базовая часть РУП_Бак</vt:lpstr>
      <vt:lpstr>ПГС</vt:lpstr>
      <vt:lpstr>САД</vt:lpstr>
      <vt:lpstr>ТВЗТ</vt:lpstr>
      <vt:lpstr>ВВ</vt:lpstr>
      <vt:lpstr>'Базовая часть РУП_Бак'!Заголовки_для_печати</vt:lpstr>
      <vt:lpstr>ПГС!Заголовки_для_печати</vt:lpstr>
      <vt:lpstr>'Базовая часть РУП_Бак'!Область_печати</vt:lpstr>
      <vt:lpstr>ПГС!Область_печати</vt:lpstr>
      <vt:lpstr>'Титул РУП_Бак'!Область_печати</vt:lpstr>
    </vt:vector>
  </TitlesOfParts>
  <Manager>Давлятов У.Р.</Manager>
  <Company>Кафедра "Автомобильный транспорт"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750500</dc:title>
  <dc:creator>Дресвянников С.Ю.;Temir Bolotbek</dc:creator>
  <cp:lastModifiedBy>User</cp:lastModifiedBy>
  <cp:lastPrinted>2024-04-30T02:03:06Z</cp:lastPrinted>
  <dcterms:created xsi:type="dcterms:W3CDTF">1999-08-17T06:17:32Z</dcterms:created>
  <dcterms:modified xsi:type="dcterms:W3CDTF">2025-01-30T09:30:06Z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