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300" tabRatio="878"/>
  </bookViews>
  <sheets>
    <sheet name="Титул" sheetId="19" r:id="rId1"/>
    <sheet name="Базовая часть РУП маг" sheetId="7" r:id="rId2"/>
    <sheet name="ПГС" sheetId="20" r:id="rId3"/>
    <sheet name="ПЭАД" sheetId="21" r:id="rId4"/>
    <sheet name="ТНП" sheetId="22" r:id="rId5"/>
    <sheet name="ВЭЭЗ" sheetId="23" r:id="rId6"/>
    <sheet name="ГТС" sheetId="24" r:id="rId7"/>
    <sheet name="АКПП" sheetId="25" r:id="rId8"/>
    <sheet name="ТИОС" sheetId="26" r:id="rId9"/>
    <sheet name="ВВ" sheetId="27" r:id="rId10"/>
    <sheet name="ТЭСМИК" sheetId="28" r:id="rId11"/>
  </sheets>
  <definedNames>
    <definedName name="_xlnm.Print_Area" localSheetId="1">'Базовая часть РУП маг'!$A$1:$AC$48</definedName>
    <definedName name="_xlnm.Print_Area" localSheetId="2">ПГС!$A$1:$AC$37</definedName>
    <definedName name="_xlnm.Print_Area" localSheetId="0">Титул!$A$1:$BH$36</definedName>
  </definedNames>
  <calcPr calcId="145621"/>
</workbook>
</file>

<file path=xl/calcChain.xml><?xml version="1.0" encoding="utf-8"?>
<calcChain xmlns="http://schemas.openxmlformats.org/spreadsheetml/2006/main">
  <c r="F28" i="23" l="1"/>
  <c r="E28" i="23"/>
  <c r="J28" i="23" s="1"/>
  <c r="F26" i="23"/>
  <c r="E26" i="23"/>
  <c r="J26" i="23" s="1"/>
  <c r="Z25" i="23"/>
  <c r="W25" i="23"/>
  <c r="V25" i="23"/>
  <c r="S25" i="23"/>
  <c r="R25" i="23"/>
  <c r="O25" i="23"/>
  <c r="N25" i="23"/>
  <c r="K25" i="23"/>
  <c r="K19" i="23" s="1"/>
  <c r="E25" i="23"/>
  <c r="D25" i="23"/>
  <c r="D19" i="23" s="1"/>
  <c r="F24" i="23"/>
  <c r="E24" i="23"/>
  <c r="J24" i="23" s="1"/>
  <c r="F23" i="23"/>
  <c r="E23" i="23"/>
  <c r="J23" i="23" s="1"/>
  <c r="F22" i="23"/>
  <c r="E22" i="23"/>
  <c r="J22" i="23" s="1"/>
  <c r="F21" i="23"/>
  <c r="E21" i="23"/>
  <c r="E20" i="23" s="1"/>
  <c r="E19" i="23" s="1"/>
  <c r="Z20" i="23"/>
  <c r="Z19" i="23" s="1"/>
  <c r="W20" i="23"/>
  <c r="W19" i="23" s="1"/>
  <c r="V20" i="23"/>
  <c r="V19" i="23" s="1"/>
  <c r="S20" i="23"/>
  <c r="S19" i="23" s="1"/>
  <c r="R20" i="23"/>
  <c r="O20" i="23"/>
  <c r="N20" i="23"/>
  <c r="K20" i="23"/>
  <c r="D20" i="23"/>
  <c r="R19" i="23"/>
  <c r="O19" i="23"/>
  <c r="N19" i="23"/>
  <c r="F15" i="23"/>
  <c r="E15" i="23"/>
  <c r="J15" i="23" s="1"/>
  <c r="Z14" i="23"/>
  <c r="W14" i="23"/>
  <c r="V14" i="23"/>
  <c r="S14" i="23"/>
  <c r="R14" i="23"/>
  <c r="O14" i="23"/>
  <c r="N14" i="23"/>
  <c r="K14" i="23"/>
  <c r="E14" i="23"/>
  <c r="F13" i="23"/>
  <c r="F11" i="23" s="1"/>
  <c r="F10" i="23" s="1"/>
  <c r="E13" i="23"/>
  <c r="E11" i="23" s="1"/>
  <c r="E10" i="23" s="1"/>
  <c r="J12" i="23"/>
  <c r="F12" i="23"/>
  <c r="E12" i="23"/>
  <c r="N11" i="23"/>
  <c r="K11" i="23"/>
  <c r="D11" i="23"/>
  <c r="D10" i="23" s="1"/>
  <c r="Z10" i="23"/>
  <c r="W10" i="23"/>
  <c r="V10" i="23"/>
  <c r="S10" i="23"/>
  <c r="R10" i="23"/>
  <c r="O10" i="23"/>
  <c r="N10" i="23"/>
  <c r="K10" i="23"/>
  <c r="J28" i="22"/>
  <c r="F28" i="22"/>
  <c r="E28" i="22"/>
  <c r="F26" i="22"/>
  <c r="E26" i="22"/>
  <c r="J26" i="22" s="1"/>
  <c r="Z25" i="22"/>
  <c r="W25" i="22"/>
  <c r="V25" i="22"/>
  <c r="S25" i="22"/>
  <c r="R25" i="22"/>
  <c r="O25" i="22"/>
  <c r="N25" i="22"/>
  <c r="K25" i="22"/>
  <c r="E25" i="22"/>
  <c r="D25" i="22"/>
  <c r="J24" i="22"/>
  <c r="F24" i="22"/>
  <c r="E24" i="22"/>
  <c r="F23" i="22"/>
  <c r="E23" i="22"/>
  <c r="J23" i="22" s="1"/>
  <c r="F22" i="22"/>
  <c r="E22" i="22"/>
  <c r="J22" i="22" s="1"/>
  <c r="F21" i="22"/>
  <c r="E21" i="22"/>
  <c r="E20" i="22" s="1"/>
  <c r="E19" i="22" s="1"/>
  <c r="Z20" i="22"/>
  <c r="Z19" i="22" s="1"/>
  <c r="W20" i="22"/>
  <c r="W19" i="22" s="1"/>
  <c r="V20" i="22"/>
  <c r="V19" i="22" s="1"/>
  <c r="S20" i="22"/>
  <c r="S19" i="22" s="1"/>
  <c r="R20" i="22"/>
  <c r="R19" i="22" s="1"/>
  <c r="O20" i="22"/>
  <c r="N20" i="22"/>
  <c r="K20" i="22"/>
  <c r="D20" i="22"/>
  <c r="O19" i="22"/>
  <c r="N19" i="22"/>
  <c r="K19" i="22"/>
  <c r="D19" i="22"/>
  <c r="J15" i="22"/>
  <c r="F15" i="22"/>
  <c r="E15" i="22"/>
  <c r="Z14" i="22"/>
  <c r="W14" i="22"/>
  <c r="V14" i="22"/>
  <c r="S14" i="22"/>
  <c r="R14" i="22"/>
  <c r="O14" i="22"/>
  <c r="N14" i="22"/>
  <c r="K14" i="22"/>
  <c r="E14" i="22"/>
  <c r="F13" i="22"/>
  <c r="E13" i="22"/>
  <c r="E11" i="22" s="1"/>
  <c r="E10" i="22" s="1"/>
  <c r="F12" i="22"/>
  <c r="F11" i="22" s="1"/>
  <c r="F10" i="22" s="1"/>
  <c r="E12" i="22"/>
  <c r="N11" i="22"/>
  <c r="K11" i="22"/>
  <c r="D11" i="22"/>
  <c r="D10" i="22" s="1"/>
  <c r="Z10" i="22"/>
  <c r="W10" i="22"/>
  <c r="V10" i="22"/>
  <c r="S10" i="22"/>
  <c r="R10" i="22"/>
  <c r="O10" i="22"/>
  <c r="N10" i="22"/>
  <c r="K10" i="22"/>
  <c r="F28" i="26"/>
  <c r="J28" i="26" s="1"/>
  <c r="E28" i="26"/>
  <c r="F26" i="26"/>
  <c r="E26" i="26"/>
  <c r="J26" i="26" s="1"/>
  <c r="Z25" i="26"/>
  <c r="W25" i="26"/>
  <c r="V25" i="26"/>
  <c r="S25" i="26"/>
  <c r="R25" i="26"/>
  <c r="O25" i="26"/>
  <c r="N25" i="26"/>
  <c r="K25" i="26"/>
  <c r="E25" i="26"/>
  <c r="D25" i="26"/>
  <c r="F24" i="26"/>
  <c r="J24" i="26" s="1"/>
  <c r="E24" i="26"/>
  <c r="F23" i="26"/>
  <c r="E23" i="26"/>
  <c r="J23" i="26" s="1"/>
  <c r="F22" i="26"/>
  <c r="E22" i="26"/>
  <c r="J22" i="26" s="1"/>
  <c r="F21" i="26"/>
  <c r="E21" i="26"/>
  <c r="E20" i="26" s="1"/>
  <c r="E19" i="26" s="1"/>
  <c r="Z20" i="26"/>
  <c r="Z19" i="26" s="1"/>
  <c r="W20" i="26"/>
  <c r="W19" i="26" s="1"/>
  <c r="V20" i="26"/>
  <c r="V19" i="26" s="1"/>
  <c r="S20" i="26"/>
  <c r="S19" i="26" s="1"/>
  <c r="R20" i="26"/>
  <c r="R19" i="26" s="1"/>
  <c r="O20" i="26"/>
  <c r="O19" i="26" s="1"/>
  <c r="N20" i="26"/>
  <c r="K20" i="26"/>
  <c r="D20" i="26"/>
  <c r="N19" i="26"/>
  <c r="K19" i="26"/>
  <c r="D19" i="26"/>
  <c r="F15" i="26"/>
  <c r="J15" i="26" s="1"/>
  <c r="E15" i="26"/>
  <c r="Z14" i="26"/>
  <c r="W14" i="26"/>
  <c r="V14" i="26"/>
  <c r="S14" i="26"/>
  <c r="R14" i="26"/>
  <c r="O14" i="26"/>
  <c r="N14" i="26"/>
  <c r="K14" i="26"/>
  <c r="E14" i="26"/>
  <c r="F13" i="26"/>
  <c r="E13" i="26"/>
  <c r="J13" i="26" s="1"/>
  <c r="F12" i="26"/>
  <c r="F11" i="26" s="1"/>
  <c r="F10" i="26" s="1"/>
  <c r="E12" i="26"/>
  <c r="E11" i="26" s="1"/>
  <c r="E10" i="26" s="1"/>
  <c r="N11" i="26"/>
  <c r="K11" i="26"/>
  <c r="D11" i="26"/>
  <c r="D10" i="26" s="1"/>
  <c r="Z10" i="26"/>
  <c r="W10" i="26"/>
  <c r="V10" i="26"/>
  <c r="S10" i="26"/>
  <c r="R10" i="26"/>
  <c r="O10" i="26"/>
  <c r="N10" i="26"/>
  <c r="K10" i="26"/>
  <c r="F28" i="25"/>
  <c r="E28" i="25"/>
  <c r="E25" i="25" s="1"/>
  <c r="F26" i="25"/>
  <c r="E26" i="25"/>
  <c r="J26" i="25" s="1"/>
  <c r="Z25" i="25"/>
  <c r="W25" i="25"/>
  <c r="V25" i="25"/>
  <c r="S25" i="25"/>
  <c r="R25" i="25"/>
  <c r="O25" i="25"/>
  <c r="N25" i="25"/>
  <c r="K25" i="25"/>
  <c r="D25" i="25"/>
  <c r="F24" i="25"/>
  <c r="E24" i="25"/>
  <c r="J24" i="25" s="1"/>
  <c r="F23" i="25"/>
  <c r="E23" i="25"/>
  <c r="J23" i="25" s="1"/>
  <c r="F22" i="25"/>
  <c r="E22" i="25"/>
  <c r="J22" i="25" s="1"/>
  <c r="F21" i="25"/>
  <c r="E21" i="25"/>
  <c r="E20" i="25" s="1"/>
  <c r="E19" i="25" s="1"/>
  <c r="Z20" i="25"/>
  <c r="Z19" i="25" s="1"/>
  <c r="W20" i="25"/>
  <c r="W19" i="25" s="1"/>
  <c r="V20" i="25"/>
  <c r="V19" i="25" s="1"/>
  <c r="S20" i="25"/>
  <c r="S19" i="25" s="1"/>
  <c r="R20" i="25"/>
  <c r="R19" i="25" s="1"/>
  <c r="O20" i="25"/>
  <c r="O19" i="25" s="1"/>
  <c r="N20" i="25"/>
  <c r="N19" i="25" s="1"/>
  <c r="K20" i="25"/>
  <c r="D20" i="25"/>
  <c r="K19" i="25"/>
  <c r="D19" i="25"/>
  <c r="F15" i="25"/>
  <c r="E15" i="25"/>
  <c r="E14" i="25" s="1"/>
  <c r="Z14" i="25"/>
  <c r="W14" i="25"/>
  <c r="V14" i="25"/>
  <c r="S14" i="25"/>
  <c r="R14" i="25"/>
  <c r="O14" i="25"/>
  <c r="N14" i="25"/>
  <c r="K14" i="25"/>
  <c r="F13" i="25"/>
  <c r="E13" i="25"/>
  <c r="J13" i="25" s="1"/>
  <c r="F12" i="25"/>
  <c r="F11" i="25" s="1"/>
  <c r="F10" i="25" s="1"/>
  <c r="E12" i="25"/>
  <c r="E11" i="25" s="1"/>
  <c r="E10" i="25" s="1"/>
  <c r="N11" i="25"/>
  <c r="N10" i="25" s="1"/>
  <c r="K11" i="25"/>
  <c r="D11" i="25"/>
  <c r="D10" i="25" s="1"/>
  <c r="Z10" i="25"/>
  <c r="W10" i="25"/>
  <c r="V10" i="25"/>
  <c r="S10" i="25"/>
  <c r="R10" i="25"/>
  <c r="O10" i="25"/>
  <c r="K10" i="25"/>
  <c r="F28" i="24"/>
  <c r="E28" i="24"/>
  <c r="J28" i="24" s="1"/>
  <c r="F26" i="24"/>
  <c r="E26" i="24"/>
  <c r="E25" i="24" s="1"/>
  <c r="Z25" i="24"/>
  <c r="W25" i="24"/>
  <c r="V25" i="24"/>
  <c r="S25" i="24"/>
  <c r="R25" i="24"/>
  <c r="O25" i="24"/>
  <c r="N25" i="24"/>
  <c r="K25" i="24"/>
  <c r="D25" i="24"/>
  <c r="F24" i="24"/>
  <c r="E24" i="24"/>
  <c r="J24" i="24" s="1"/>
  <c r="F23" i="24"/>
  <c r="E23" i="24"/>
  <c r="J23" i="24" s="1"/>
  <c r="F22" i="24"/>
  <c r="E22" i="24"/>
  <c r="J22" i="24" s="1"/>
  <c r="F21" i="24"/>
  <c r="E21" i="24"/>
  <c r="E20" i="24" s="1"/>
  <c r="E19" i="24" s="1"/>
  <c r="Z20" i="24"/>
  <c r="Z19" i="24" s="1"/>
  <c r="W20" i="24"/>
  <c r="W19" i="24" s="1"/>
  <c r="V20" i="24"/>
  <c r="S20" i="24"/>
  <c r="R20" i="24"/>
  <c r="O20" i="24"/>
  <c r="N20" i="24"/>
  <c r="K20" i="24"/>
  <c r="D20" i="24"/>
  <c r="D19" i="24" s="1"/>
  <c r="V19" i="24"/>
  <c r="S19" i="24"/>
  <c r="R19" i="24"/>
  <c r="O19" i="24"/>
  <c r="N19" i="24"/>
  <c r="K19" i="24"/>
  <c r="F15" i="24"/>
  <c r="E15" i="24"/>
  <c r="J15" i="24" s="1"/>
  <c r="Z14" i="24"/>
  <c r="W14" i="24"/>
  <c r="V14" i="24"/>
  <c r="S14" i="24"/>
  <c r="R14" i="24"/>
  <c r="O14" i="24"/>
  <c r="N14" i="24"/>
  <c r="K14" i="24"/>
  <c r="E14" i="24"/>
  <c r="F13" i="24"/>
  <c r="F11" i="24" s="1"/>
  <c r="F10" i="24" s="1"/>
  <c r="E13" i="24"/>
  <c r="F12" i="24"/>
  <c r="E12" i="24"/>
  <c r="J12" i="24" s="1"/>
  <c r="N11" i="24"/>
  <c r="N10" i="24" s="1"/>
  <c r="K11" i="24"/>
  <c r="K10" i="24" s="1"/>
  <c r="E11" i="24"/>
  <c r="E10" i="24" s="1"/>
  <c r="D11" i="24"/>
  <c r="D10" i="24" s="1"/>
  <c r="Z10" i="24"/>
  <c r="W10" i="24"/>
  <c r="V10" i="24"/>
  <c r="S10" i="24"/>
  <c r="R10" i="24"/>
  <c r="O10" i="24"/>
  <c r="J21" i="23" l="1"/>
  <c r="J13" i="23"/>
  <c r="J11" i="23" s="1"/>
  <c r="J10" i="23" s="1"/>
  <c r="J12" i="22"/>
  <c r="J13" i="22"/>
  <c r="J21" i="22"/>
  <c r="J12" i="26"/>
  <c r="J11" i="26" s="1"/>
  <c r="J10" i="26" s="1"/>
  <c r="J21" i="26"/>
  <c r="J15" i="25"/>
  <c r="J28" i="25"/>
  <c r="J12" i="25"/>
  <c r="J11" i="25" s="1"/>
  <c r="J10" i="25" s="1"/>
  <c r="J21" i="25"/>
  <c r="J13" i="24"/>
  <c r="J11" i="24" s="1"/>
  <c r="J10" i="24" s="1"/>
  <c r="J21" i="24"/>
  <c r="J26" i="24"/>
  <c r="J11" i="22" l="1"/>
  <c r="J10" i="22" s="1"/>
  <c r="F28" i="21" l="1"/>
  <c r="E28" i="21"/>
  <c r="J28" i="21" s="1"/>
  <c r="F26" i="21"/>
  <c r="E26" i="21"/>
  <c r="J26" i="21" s="1"/>
  <c r="Z25" i="21"/>
  <c r="W25" i="21"/>
  <c r="V25" i="21"/>
  <c r="S25" i="21"/>
  <c r="R25" i="21"/>
  <c r="O25" i="21"/>
  <c r="N25" i="21"/>
  <c r="K25" i="21"/>
  <c r="E25" i="21"/>
  <c r="D25" i="21"/>
  <c r="F24" i="21"/>
  <c r="E24" i="21"/>
  <c r="J24" i="21" s="1"/>
  <c r="F23" i="21"/>
  <c r="E23" i="21"/>
  <c r="J23" i="21" s="1"/>
  <c r="F22" i="21"/>
  <c r="E22" i="21"/>
  <c r="J22" i="21" s="1"/>
  <c r="F21" i="21"/>
  <c r="E21" i="21"/>
  <c r="E20" i="21" s="1"/>
  <c r="E19" i="21" s="1"/>
  <c r="Z20" i="21"/>
  <c r="Z19" i="21" s="1"/>
  <c r="W20" i="21"/>
  <c r="W19" i="21" s="1"/>
  <c r="V20" i="21"/>
  <c r="V19" i="21" s="1"/>
  <c r="S20" i="21"/>
  <c r="S19" i="21" s="1"/>
  <c r="R20" i="21"/>
  <c r="O20" i="21"/>
  <c r="N20" i="21"/>
  <c r="K20" i="21"/>
  <c r="D20" i="21"/>
  <c r="R19" i="21"/>
  <c r="O19" i="21"/>
  <c r="N19" i="21"/>
  <c r="K19" i="21"/>
  <c r="D19" i="21"/>
  <c r="F15" i="21"/>
  <c r="E15" i="21"/>
  <c r="J15" i="21" s="1"/>
  <c r="Z14" i="21"/>
  <c r="W14" i="21"/>
  <c r="V14" i="21"/>
  <c r="S14" i="21"/>
  <c r="R14" i="21"/>
  <c r="O14" i="21"/>
  <c r="N14" i="21"/>
  <c r="K14" i="21"/>
  <c r="E14" i="21"/>
  <c r="F13" i="21"/>
  <c r="F11" i="21" s="1"/>
  <c r="F10" i="21" s="1"/>
  <c r="E13" i="21"/>
  <c r="E11" i="21" s="1"/>
  <c r="E10" i="21" s="1"/>
  <c r="J12" i="21"/>
  <c r="F12" i="21"/>
  <c r="E12" i="21"/>
  <c r="N11" i="21"/>
  <c r="K11" i="21"/>
  <c r="D11" i="21"/>
  <c r="D10" i="21" s="1"/>
  <c r="Z10" i="21"/>
  <c r="W10" i="21"/>
  <c r="V10" i="21"/>
  <c r="S10" i="21"/>
  <c r="R10" i="21"/>
  <c r="O10" i="21"/>
  <c r="N10" i="21"/>
  <c r="K10" i="21"/>
  <c r="J13" i="21" l="1"/>
  <c r="J11" i="21" s="1"/>
  <c r="J10" i="21" s="1"/>
  <c r="J21" i="21"/>
  <c r="F28" i="28"/>
  <c r="E28" i="28"/>
  <c r="J28" i="28" s="1"/>
  <c r="J26" i="28"/>
  <c r="F26" i="28"/>
  <c r="E26" i="28"/>
  <c r="Z25" i="28"/>
  <c r="W25" i="28"/>
  <c r="V25" i="28"/>
  <c r="S25" i="28"/>
  <c r="R25" i="28"/>
  <c r="O25" i="28"/>
  <c r="N25" i="28"/>
  <c r="K25" i="28"/>
  <c r="D25" i="28"/>
  <c r="F24" i="28"/>
  <c r="E24" i="28"/>
  <c r="J24" i="28" s="1"/>
  <c r="J23" i="28"/>
  <c r="F23" i="28"/>
  <c r="E23" i="28"/>
  <c r="F22" i="28"/>
  <c r="E22" i="28"/>
  <c r="J22" i="28" s="1"/>
  <c r="F21" i="28"/>
  <c r="E21" i="28"/>
  <c r="E20" i="28" s="1"/>
  <c r="Z20" i="28"/>
  <c r="Z19" i="28" s="1"/>
  <c r="W20" i="28"/>
  <c r="W19" i="28" s="1"/>
  <c r="V20" i="28"/>
  <c r="V19" i="28" s="1"/>
  <c r="S20" i="28"/>
  <c r="S19" i="28" s="1"/>
  <c r="R20" i="28"/>
  <c r="R19" i="28" s="1"/>
  <c r="O20" i="28"/>
  <c r="O19" i="28" s="1"/>
  <c r="N20" i="28"/>
  <c r="N19" i="28" s="1"/>
  <c r="K20" i="28"/>
  <c r="K19" i="28" s="1"/>
  <c r="D20" i="28"/>
  <c r="D19" i="28"/>
  <c r="F15" i="28"/>
  <c r="E15" i="28"/>
  <c r="J15" i="28" s="1"/>
  <c r="Z14" i="28"/>
  <c r="Z10" i="28" s="1"/>
  <c r="W14" i="28"/>
  <c r="V14" i="28"/>
  <c r="S14" i="28"/>
  <c r="R14" i="28"/>
  <c r="O14" i="28"/>
  <c r="N14" i="28"/>
  <c r="K14" i="28"/>
  <c r="F13" i="28"/>
  <c r="E13" i="28"/>
  <c r="J13" i="28" s="1"/>
  <c r="F12" i="28"/>
  <c r="F11" i="28" s="1"/>
  <c r="F10" i="28" s="1"/>
  <c r="E12" i="28"/>
  <c r="J12" i="28" s="1"/>
  <c r="J11" i="28" s="1"/>
  <c r="J10" i="28" s="1"/>
  <c r="N11" i="28"/>
  <c r="N10" i="28" s="1"/>
  <c r="K11" i="28"/>
  <c r="K10" i="28" s="1"/>
  <c r="D11" i="28"/>
  <c r="W10" i="28"/>
  <c r="V10" i="28"/>
  <c r="S10" i="28"/>
  <c r="R10" i="28"/>
  <c r="O10" i="28"/>
  <c r="D10" i="28"/>
  <c r="E25" i="28" l="1"/>
  <c r="E19" i="28" s="1"/>
  <c r="E11" i="28"/>
  <c r="E14" i="28"/>
  <c r="J21" i="28"/>
  <c r="J28" i="27"/>
  <c r="F28" i="27"/>
  <c r="E28" i="27"/>
  <c r="F26" i="27"/>
  <c r="E26" i="27"/>
  <c r="J26" i="27" s="1"/>
  <c r="Z25" i="27"/>
  <c r="W25" i="27"/>
  <c r="V25" i="27"/>
  <c r="S25" i="27"/>
  <c r="R25" i="27"/>
  <c r="O25" i="27"/>
  <c r="N25" i="27"/>
  <c r="K25" i="27"/>
  <c r="E25" i="27"/>
  <c r="D25" i="27"/>
  <c r="J24" i="27"/>
  <c r="F24" i="27"/>
  <c r="E24" i="27"/>
  <c r="F23" i="27"/>
  <c r="E23" i="27"/>
  <c r="J23" i="27" s="1"/>
  <c r="F22" i="27"/>
  <c r="E22" i="27"/>
  <c r="J22" i="27" s="1"/>
  <c r="F21" i="27"/>
  <c r="E21" i="27"/>
  <c r="E20" i="27" s="1"/>
  <c r="E19" i="27" s="1"/>
  <c r="Z20" i="27"/>
  <c r="Z19" i="27" s="1"/>
  <c r="W20" i="27"/>
  <c r="W19" i="27" s="1"/>
  <c r="V20" i="27"/>
  <c r="V19" i="27" s="1"/>
  <c r="S20" i="27"/>
  <c r="S19" i="27" s="1"/>
  <c r="R20" i="27"/>
  <c r="R19" i="27" s="1"/>
  <c r="O20" i="27"/>
  <c r="N20" i="27"/>
  <c r="K20" i="27"/>
  <c r="D20" i="27"/>
  <c r="O19" i="27"/>
  <c r="N19" i="27"/>
  <c r="K19" i="27"/>
  <c r="D19" i="27"/>
  <c r="J15" i="27"/>
  <c r="F15" i="27"/>
  <c r="E15" i="27"/>
  <c r="Z14" i="27"/>
  <c r="W14" i="27"/>
  <c r="V14" i="27"/>
  <c r="S14" i="27"/>
  <c r="R14" i="27"/>
  <c r="O14" i="27"/>
  <c r="N14" i="27"/>
  <c r="K14" i="27"/>
  <c r="E14" i="27"/>
  <c r="F13" i="27"/>
  <c r="E13" i="27"/>
  <c r="E11" i="27" s="1"/>
  <c r="E10" i="27" s="1"/>
  <c r="F12" i="27"/>
  <c r="F11" i="27" s="1"/>
  <c r="F10" i="27" s="1"/>
  <c r="E12" i="27"/>
  <c r="N11" i="27"/>
  <c r="K11" i="27"/>
  <c r="D11" i="27"/>
  <c r="D10" i="27" s="1"/>
  <c r="Z10" i="27"/>
  <c r="W10" i="27"/>
  <c r="V10" i="27"/>
  <c r="S10" i="27"/>
  <c r="R10" i="27"/>
  <c r="O10" i="27"/>
  <c r="N10" i="27"/>
  <c r="K10" i="27"/>
  <c r="E10" i="28" l="1"/>
  <c r="J12" i="27"/>
  <c r="J13" i="27"/>
  <c r="J21" i="27"/>
  <c r="N11" i="20"/>
  <c r="K11" i="20"/>
  <c r="J11" i="27" l="1"/>
  <c r="J10" i="27" s="1"/>
  <c r="W25" i="20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8" i="7" l="1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28" i="19"/>
  <c r="BG28" i="19"/>
  <c r="BF28" i="19"/>
  <c r="BE28" i="19"/>
  <c r="BD28" i="19"/>
  <c r="BC28" i="19"/>
  <c r="BB27" i="19"/>
  <c r="BB26" i="19"/>
  <c r="F8" i="7" l="1"/>
  <c r="E7" i="7"/>
  <c r="J10" i="7"/>
  <c r="J9" i="7"/>
  <c r="E11" i="7"/>
  <c r="BB28" i="19"/>
  <c r="J8" i="7" l="1"/>
  <c r="E12" i="7"/>
  <c r="E24" i="7" l="1"/>
  <c r="E23" i="7"/>
</calcChain>
</file>

<file path=xl/comments1.xml><?xml version="1.0" encoding="utf-8"?>
<comments xmlns="http://schemas.openxmlformats.org/spreadsheetml/2006/main">
  <authors>
    <author>Аксана</author>
  </authors>
  <commentList>
    <comment ref="AA8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  <comment ref="AA10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ИАД - 2 сем.</t>
        </r>
      </text>
    </comment>
  </commentList>
</comments>
</file>

<file path=xl/comments10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2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3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4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5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6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7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8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9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sharedStrings.xml><?xml version="1.0" encoding="utf-8"?>
<sst xmlns="http://schemas.openxmlformats.org/spreadsheetml/2006/main" count="1161" uniqueCount="320">
  <si>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</si>
  <si>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</si>
  <si>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</si>
  <si>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</si>
  <si>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</si>
  <si>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</si>
  <si>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</si>
  <si>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</si>
  <si>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</si>
  <si>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</si>
  <si>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</si>
  <si>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</si>
  <si>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</si>
  <si>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</si>
  <si>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</si>
  <si>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</si>
  <si>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</si>
  <si>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</si>
  <si>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</si>
  <si>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</si>
  <si>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</si>
  <si>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</si>
  <si>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</si>
  <si>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</si>
  <si>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</si>
  <si>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</si>
  <si>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</si>
  <si>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</si>
  <si>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</si>
  <si>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</si>
  <si>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</si>
  <si>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</si>
  <si>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</si>
  <si>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</si>
  <si>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</si>
  <si>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</si>
  <si>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</si>
  <si>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</si>
  <si>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</si>
  <si>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</si>
  <si>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</si>
  <si>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</si>
  <si>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</si>
  <si>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</si>
  <si>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</si>
  <si>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</si>
  <si>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</si>
  <si>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</si>
  <si>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</si>
  <si>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</si>
  <si>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</si>
  <si>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</si>
  <si>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</si>
  <si>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</si>
  <si>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</si>
  <si>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</si>
  <si>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</si>
  <si>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</si>
  <si>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</si>
  <si>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</si>
  <si>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</si>
  <si>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</si>
  <si>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</si>
  <si>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</si>
  <si>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</si>
  <si>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</si>
  <si>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</si>
  <si>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</si>
  <si>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</si>
  <si>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</si>
  <si>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</si>
  <si>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</si>
  <si>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</si>
  <si>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</si>
  <si>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</si>
  <si>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</si>
  <si>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</si>
  <si>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</si>
  <si>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</si>
  <si>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</si>
  <si>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</si>
  <si>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</si>
  <si>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</si>
  <si>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</si>
  <si>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</si>
  <si>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</si>
  <si>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</si>
  <si>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</si>
  <si>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</si>
  <si>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</si>
  <si>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</si>
  <si>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</si>
  <si>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</si>
  <si>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</si>
  <si>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</si>
  <si>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</si>
  <si>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</si>
  <si>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</si>
  <si>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</si>
  <si>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</si>
  <si>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</si>
  <si>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</si>
  <si>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</si>
  <si>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</si>
  <si>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</si>
  <si>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</si>
  <si>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</si>
  <si>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</si>
  <si>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</si>
  <si>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</si>
  <si>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</si>
  <si>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</si>
  <si>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</si>
  <si>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Цикл Б1.1 боюнча жыйынтыгы /Итого по циклу Б1.1/Total cycle Б1.1</t>
  </si>
  <si>
    <t>Б1.2.</t>
  </si>
  <si>
    <t>Блок 2.</t>
  </si>
  <si>
    <t>Блок 3.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</si>
  <si>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</si>
  <si>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</si>
  <si>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</si>
  <si>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</si>
  <si>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</si>
  <si>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</si>
  <si>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</si>
  <si>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</si>
  <si>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</si>
  <si>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Блок 1.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</si>
  <si>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</si>
  <si>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</si>
  <si>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</si>
  <si>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2,3,4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</si>
  <si>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</si>
  <si>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</si>
  <si>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</si>
  <si>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</si>
  <si>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</si>
  <si>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</si>
  <si>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</si>
  <si>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</si>
  <si>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</si>
  <si>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</si>
  <si>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</si>
  <si>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</si>
  <si>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</si>
  <si>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</si>
  <si>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</si>
  <si>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</si>
  <si>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</si>
  <si>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</si>
  <si>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</si>
  <si>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</si>
  <si>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</si>
  <si>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</si>
  <si>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</si>
  <si>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</si>
  <si>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</si>
  <si>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</si>
  <si>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</si>
  <si>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</si>
  <si>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</si>
  <si>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</si>
  <si>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</si>
  <si>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</si>
  <si>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</si>
  <si>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</si>
  <si>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>ПЕДАГОГИКАЛЫК ПРАКТИКА /</t>
    </r>
    <r>
      <rPr>
        <b/>
        <sz val="14"/>
        <rFont val="Times New Roman"/>
        <family val="1"/>
        <charset val="204"/>
      </rPr>
      <t xml:space="preserve"> 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</si>
  <si>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</si>
  <si>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r>
      <t xml:space="preserve">АКАДЕМИЯЛЫК ЖАЗУУ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</si>
  <si>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Маалыматтык технологиялар (тармактар ​​боюнча) / </t>
    </r>
    <r>
      <rPr>
        <b/>
        <sz val="14"/>
        <rFont val="Times New Roman"/>
        <family val="1"/>
        <charset val="204"/>
      </rPr>
      <t>ИНФОРМАЦИОННЫЕ ТЕХНОЛОГИИ (ПО ОТРАСЛЯМ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/ INFORMATION TECHNOLOGY (BY INDUSTRY)</t>
    </r>
  </si>
  <si>
    <t>УУ</t>
  </si>
  <si>
    <r>
      <rPr>
        <sz val="14"/>
        <rFont val="Times New Roman"/>
        <family val="1"/>
        <charset val="204"/>
      </rPr>
      <t xml:space="preserve">Бүтүрүүчү квалификациялык ишти даярдоо жана коргоо (магистрдик диссертациясы) </t>
    </r>
    <r>
      <rPr>
        <b/>
        <sz val="14"/>
        <rFont val="Times New Roman"/>
        <family val="1"/>
        <charset val="204"/>
      </rPr>
      <t xml:space="preserve">/ Подготовка и защита выпускной квалификационной работы (магистерской диссертации) / </t>
    </r>
    <r>
      <rPr>
        <sz val="14"/>
        <rFont val="Times New Roman"/>
        <family val="1"/>
        <charset val="204"/>
      </rPr>
      <t>Preparation and defence of final qualifying work (master's dissertation)</t>
    </r>
  </si>
  <si>
    <r>
      <t xml:space="preserve">Бүтүрүүчү квалификациялык ишти коргоо (магистрдик диссертациясы) / </t>
    </r>
    <r>
      <rPr>
        <b/>
        <sz val="14"/>
        <rFont val="Times New Roman"/>
        <family val="1"/>
        <charset val="204"/>
      </rPr>
      <t>Защита выпускной квалификационной работы (магистерской диссертации)</t>
    </r>
    <r>
      <rPr>
        <sz val="14"/>
        <rFont val="Times New Roman"/>
        <family val="1"/>
        <charset val="204"/>
      </rPr>
      <t xml:space="preserve"> / Protection of final qualifying work (master's dissertation)</t>
    </r>
  </si>
  <si>
    <t>Вып. Кафедра</t>
  </si>
  <si>
    <r>
      <t xml:space="preserve"> 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</si>
  <si>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t>Строймех и ГТС</t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</si>
  <si>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</si>
  <si>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</si>
  <si>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>/NORMATIVE LEGAL ACTS IN CONSTRUCTION  (KG, KZ, EU, US, RU)</t>
    </r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</si>
  <si>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</si>
  <si>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</si>
  <si>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>СКЗС</t>
  </si>
  <si>
    <r>
      <t>Магистрдик диссертацияны даярдоо/</t>
    </r>
    <r>
      <rPr>
        <b/>
        <sz val="14"/>
        <rFont val="Times New Roman"/>
        <family val="1"/>
        <charset val="204"/>
      </rPr>
      <t>Выполнение магистерской диссертации</t>
    </r>
    <r>
      <rPr>
        <sz val="14"/>
        <rFont val="Times New Roman"/>
        <family val="1"/>
        <charset val="204"/>
      </rPr>
      <t>/Completion of a master's thesis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</si>
  <si>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</si>
  <si>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</si>
  <si>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</si>
  <si>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</si>
  <si>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</si>
  <si>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</si>
  <si>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</si>
  <si>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</si>
  <si>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ОБ башчысы / Начальник УУ / Head of ED_____________Дыканалиев К.М./Dykanaliev, K. M.</t>
  </si>
  <si>
    <t>ОУКтун төрайымы / Председатель УМК / The chairman of the ECM_________ Нышанбаева А.Б./Nyshanbaeva, A.B.</t>
  </si>
  <si>
    <t>"ККИК" кафедрасынын башчысы / Заведующий кафедрой "СКЗС"/ The head of Department "CE"  ____ Bolotbek, T./Болотбек, Т.</t>
  </si>
  <si>
    <t>ОБ башчысы / Начальник УУ / Head of ED_____________/Дыканалиев К.М./Dykanaliev, K. M.</t>
  </si>
  <si>
    <t>"Курулуш" багытынын башчысы / Руководитель направления "Строительство"/ Head of EP "Civil Engineering"  _________  Bolotbek,T./Болотбек, Т.</t>
  </si>
  <si>
    <t xml:space="preserve">ПРОГРАММА / ПРОГРАММА / PROGRAM: 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</si>
  <si>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</si>
  <si>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</si>
  <si>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</si>
  <si>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</si>
  <si>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</si>
  <si>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</si>
  <si>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</si>
  <si>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</si>
  <si>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</si>
  <si>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</si>
  <si>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</si>
  <si>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</si>
  <si>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</si>
  <si>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t>М1.1.1</t>
  </si>
  <si>
    <t>М1.1.2</t>
  </si>
  <si>
    <t>М1.1.3</t>
  </si>
  <si>
    <t>М1.2.1</t>
  </si>
  <si>
    <t>М1.2.2</t>
  </si>
  <si>
    <t>М1.2.3</t>
  </si>
  <si>
    <t>М1.2.4</t>
  </si>
  <si>
    <r>
      <t>1. Civil Engineering /Жарандык жана өнөр жай курулуш/</t>
    </r>
    <r>
      <rPr>
        <b/>
        <sz val="11"/>
        <rFont val="Times New Roman"/>
        <family val="1"/>
        <charset val="204"/>
      </rPr>
      <t>Промышленное и гражданское строительство</t>
    </r>
  </si>
  <si>
    <r>
      <t>750500 - Civil Engineering /Курулуш/</t>
    </r>
    <r>
      <rPr>
        <b/>
        <sz val="14"/>
        <rFont val="Times New Roman"/>
        <family val="1"/>
        <charset val="204"/>
      </rPr>
      <t>Строительство</t>
    </r>
  </si>
  <si>
    <r>
      <t>3. Heat &amp; Gas Supply of Settlements &amp; Enterprises /Калктуу пункттарды жана ишканаларды жылуулук жана газ менен камсыздоо /</t>
    </r>
    <r>
      <rPr>
        <b/>
        <sz val="11"/>
        <rFont val="Times New Roman"/>
        <family val="1"/>
        <charset val="204"/>
      </rPr>
      <t>Теплогазоснабжение населенных мест и предприятий</t>
    </r>
  </si>
  <si>
    <r>
      <t>4. Renewable Energies &amp; Energy Efficiency in Buildings /Кайра жаралуучу энергия жана имараттардагы энергиянын натыйжалуулугу /</t>
    </r>
    <r>
      <rPr>
        <b/>
        <sz val="11"/>
        <rFont val="Times New Roman"/>
        <family val="1"/>
        <charset val="204"/>
      </rPr>
      <t>Возобновляемые энергии и энергоэффективность зданий</t>
    </r>
  </si>
  <si>
    <r>
      <t>5. Hydrotechnical Construction /Гидротехникалык курулуш /</t>
    </r>
    <r>
      <rPr>
        <b/>
        <sz val="11"/>
        <rFont val="Times New Roman"/>
        <family val="1"/>
        <charset val="204"/>
      </rPr>
      <t>Гидротехническое строительство</t>
    </r>
  </si>
  <si>
    <r>
      <t>6. Archutectural &amp; Constructive Principles of Building Design &amp; Structures /Имараттар менен курулмаларды долбоорлоонун архитектуралык жана конструктивдүү принциптери /</t>
    </r>
    <r>
      <rPr>
        <b/>
        <sz val="11"/>
        <rFont val="Times New Roman"/>
        <family val="1"/>
        <charset val="204"/>
      </rPr>
      <t>Архитектурно-конструктивные принципы проектирования зданий и сооружений</t>
    </r>
  </si>
  <si>
    <r>
      <t>7. Technology &amp; Organization of Construction /Курулуштун технологиясы жана уюштурулушу /</t>
    </r>
    <r>
      <rPr>
        <b/>
        <sz val="11"/>
        <rFont val="Times New Roman"/>
        <family val="1"/>
        <charset val="204"/>
      </rPr>
      <t>Технология и организация строительства</t>
    </r>
  </si>
  <si>
    <r>
      <t>8. Urban Water Management /Суу менен камсыздоо жана сууну агызып кетүү /</t>
    </r>
    <r>
      <rPr>
        <b/>
        <sz val="11"/>
        <rFont val="Times New Roman"/>
        <family val="1"/>
        <charset val="204"/>
      </rPr>
      <t xml:space="preserve">Водоснабжение и водоотведение </t>
    </r>
  </si>
  <si>
    <r>
      <t>9. Construction Materials Expertise /Курулуш материалдарынын, буюмдарынын жана конструкцияларынын технологиясы жана экспертизациясы /</t>
    </r>
    <r>
      <rPr>
        <b/>
        <sz val="11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</si>
  <si>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r>
      <t>ПРОГРАММА / ПРОГРАММА / PROGRAM: Urban Water Management /Суу менен камсыздоо жана сууну агызып кетүү /</t>
    </r>
    <r>
      <rPr>
        <b/>
        <sz val="18"/>
        <rFont val="Times New Roman"/>
        <family val="1"/>
        <charset val="204"/>
      </rPr>
      <t>Водоснабжение и водоотведение</t>
    </r>
    <r>
      <rPr>
        <sz val="18"/>
        <rFont val="Times New Roman"/>
        <family val="1"/>
        <charset val="204"/>
      </rPr>
      <t xml:space="preserve"> </t>
    </r>
  </si>
  <si>
    <t xml:space="preserve">8-тиркеме/Прил. 8/Annex 8 - </t>
  </si>
  <si>
    <r>
      <t xml:space="preserve">ТАБИГЫЙ СУУЛАРДЫ ТАЗАЛОО ҮЧҮН ТУТУМДАР ЖАНА КУРУЛУШТАР / </t>
    </r>
    <r>
      <rPr>
        <b/>
        <sz val="14"/>
        <rFont val="Times New Roman"/>
        <family val="1"/>
        <charset val="204"/>
      </rPr>
      <t>СИСТЕМЫ И СООРУЖЕНИЯ ОЧИСТКИ ПРИРОДНЫХ ВОД</t>
    </r>
    <r>
      <rPr>
        <sz val="14"/>
        <rFont val="Times New Roman"/>
        <family val="1"/>
        <charset val="204"/>
      </rPr>
      <t xml:space="preserve"> / SYSTEMS AND FACILITIES FOR NATURAL WATER TREATMENT</t>
    </r>
  </si>
  <si>
    <r>
      <t xml:space="preserve">САРКЫНДЫ СУУЛАРДЫ АГЫЗУУ ҮЧҮН ТУТУМДАР ЖАНА ТҮЗҮЛҮШТӨР / </t>
    </r>
    <r>
      <rPr>
        <b/>
        <sz val="14"/>
        <rFont val="Times New Roman"/>
        <family val="1"/>
        <charset val="204"/>
      </rPr>
      <t>СИСТЕМЫ И СООРУЖЕНИЯ ОТВЕДЕНИЯ СТОЧНЫХ ВОД</t>
    </r>
    <r>
      <rPr>
        <sz val="14"/>
        <rFont val="Times New Roman"/>
        <family val="1"/>
        <charset val="204"/>
      </rPr>
      <t xml:space="preserve"> / SYSTEMS AND FACILITIES FOR WASTEWATER DISPOSAL</t>
    </r>
  </si>
  <si>
    <r>
      <t xml:space="preserve">СУУ МЕНЕН КАМСЫЗДОО ЖАНА АГЫЗУУ СИСТЕМАЛАРЫНЫН КУРУЛУШТАРЫ ЖАНА ДОЛБООРЛОРУНУН ТЕХНИКАЛЫК ЭКСПЕРТИЗАСЫ / </t>
    </r>
    <r>
      <rPr>
        <b/>
        <sz val="14"/>
        <rFont val="Times New Roman"/>
        <family val="1"/>
        <charset val="204"/>
      </rPr>
      <t>ТЕХНИЧЕСКАЯ ЭКСПЕРТИЗА ПРОЕКТОВ СИСТЕМ И СООРУЖЕНИИ ВОДОСНАБЖЕНИЯ И ВОДООТВЕДЕНИЯ</t>
    </r>
    <r>
      <rPr>
        <sz val="14"/>
        <rFont val="Times New Roman"/>
        <family val="1"/>
        <charset val="204"/>
      </rPr>
      <t xml:space="preserve"> / 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</si>
  <si>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>МОДЕЛИРОВАНИЕ СИСТЕМ ВОДОСНАБЖЕНИЯ И ВОДООТВЕДЕНИЯ</t>
    </r>
    <r>
      <rPr>
        <sz val="14"/>
        <rFont val="Times New Roman"/>
        <family val="1"/>
        <charset val="204"/>
      </rPr>
      <t xml:space="preserve"> / MODELING OF WATER SUPPLY AND SANITATION SYSTEMS</t>
    </r>
  </si>
  <si>
    <t>ВВ</t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</si>
  <si>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</si>
  <si>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 xml:space="preserve">СУУ МЕНЕН КАМСЫЗДОО ЖАНА БӨЛҮШТҮРҮҮ СИСТЕМАЛАРЫ / </t>
    </r>
    <r>
      <rPr>
        <b/>
        <sz val="14"/>
        <rFont val="Times New Roman"/>
        <family val="1"/>
        <charset val="204"/>
      </rPr>
      <t>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</si>
  <si>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t xml:space="preserve">СУУ МЕНЕН КАМСЫЗДОО ЖАНА СУУЛАРДЫ АГЫЗУУ ҮЧҮН ТҮТҮК ТУТУМДАРЫ ЖАНА КУРУЛУШТАРЫ / </t>
    </r>
    <r>
      <rPr>
        <b/>
        <sz val="14"/>
        <rFont val="Times New Roman"/>
        <family val="1"/>
        <charset val="204"/>
      </rPr>
      <t>ТРУБОПРОВОДНЫЕ СИСТЕМЫ И СООРУЖЕНИЯ ВОДОСНАБЖЕНИЯ И ВОДООТВЕДЕНИЯ</t>
    </r>
    <r>
      <rPr>
        <sz val="14"/>
        <rFont val="Times New Roman"/>
        <family val="1"/>
        <charset val="204"/>
      </rPr>
      <t xml:space="preserve"> / 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</si>
  <si>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</t>
    </r>
    <r>
      <rPr>
        <b/>
        <sz val="14"/>
        <rFont val="Times New Roman"/>
        <family val="1"/>
        <charset val="204"/>
      </rPr>
      <t>ТЕОРЕТИЧЕСКИЕ ОСНОВЫ И МЕТОДЫ ПРОЕКТИРОВАНИЯ ТРУБОПРОВОДНЫХ СИСТЕМ И СООРУЖЕНИЙ</t>
    </r>
    <r>
      <rPr>
        <sz val="14"/>
        <rFont val="Times New Roman"/>
        <family val="1"/>
        <charset val="204"/>
      </rPr>
      <t xml:space="preserve"> / THEORETICAL FOUNDATIONS AND METHODS FOR DESIGNING PIPELINE SYSTEMS AND STRUCTURES</t>
    </r>
  </si>
  <si>
    <t>"СКСА" кафедрасынын башчысы/Заведующий кафедрой "ВВ"/The head of Department "Water supply and Sewerage"  ________ Каримов Т.Х./Karimov, T.H.</t>
  </si>
  <si>
    <r>
      <t>ПРОГРАММА / ПРОГРАММА / PROGRAM: Construction Materials Expertise /Курулуш материалдарынын, буюмдарынын жана конструкцияларынын технологиясы жана экспертизациясы /</t>
    </r>
    <r>
      <rPr>
        <b/>
        <sz val="18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</si>
  <si>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t xml:space="preserve">9-тиркеме/Прил. 9/Annex 9 - </t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</si>
  <si>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</si>
  <si>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</si>
  <si>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 xml:space="preserve">/ASSESSMENT OF THE QUALITY OF BUILDING MATERIALS AND SYSTEMS 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</si>
  <si>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</si>
  <si>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>ЖЕРГИЛИКТУУ СЫРЬЁЛОРДУ ЖАНА ӨНӨР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</si>
  <si>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КУРУЛУШТА ӨНӨР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</t>
    </r>
    <r>
      <rPr>
        <sz val="14"/>
        <rFont val="Times New Roman"/>
        <family val="1"/>
        <charset val="204"/>
      </rPr>
      <t>/USE OF WASTE AND BY-PRODUCTS OF INDUSTRIAL ENTERPRISES IN CONSTRUCTION</t>
    </r>
  </si>
  <si>
    <r>
      <t>ИМАРАТТАР МЕНЕН КУРУЛМАЛАРДЫН КУРУЛУШ КОНСТРУКЦИЯЛАРЫНЫН БЫШЫКТЫГЫ ЖАНА ЭКСПЛУАТАЦИЯЛЫК ИШЕНИМДҮҮЛҮГҮ/</t>
    </r>
    <r>
      <rPr>
        <b/>
        <sz val="14"/>
        <rFont val="Times New Roman"/>
        <family val="1"/>
        <charset val="204"/>
      </rPr>
      <t>ДОЛГОВЕЧНОСТИ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</si>
  <si>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</si>
  <si>
    <t>ПЭСМИК</t>
  </si>
  <si>
    <t>"КМЧӨЭ " кафедрасынын башчысы/Заведующий кафедрой "ПЭСМИК"/The head of Department " PEBMPS "_______Болотов Т.Т./Bolotov, T.</t>
  </si>
  <si>
    <t>ТВ</t>
  </si>
  <si>
    <r>
      <t>КУРУЛУШТАРДЫН ФИЛЬТРАЦИЯЛЫК ПРОЦЕССТЕРИ /</t>
    </r>
    <r>
      <rPr>
        <b/>
        <sz val="14"/>
        <rFont val="Times New Roman"/>
        <family val="1"/>
        <charset val="204"/>
      </rPr>
      <t>ФИЛЬТРАЦИОННЫЕ ПРОЦЕССЫ СООРУЖЕНИЙ</t>
    </r>
    <r>
      <rPr>
        <sz val="14"/>
        <rFont val="Times New Roman"/>
        <family val="1"/>
        <charset val="204"/>
      </rPr>
      <t xml:space="preserve"> /FILTRATION PROCESSES OF STRUCTURES</t>
    </r>
  </si>
  <si>
    <r>
      <t>ЭНЕРГОЭФФЕКТИВДҮҮ ЖАНА ЭНЕРГИЯНЫ ҮНӨМДӨӨЧҮ КУРУЛУШ ТЕХНОЛОГИЯЛАРЫ /</t>
    </r>
    <r>
      <rPr>
        <b/>
        <sz val="14"/>
        <rFont val="Times New Roman"/>
        <family val="1"/>
        <charset val="204"/>
      </rPr>
      <t>ЭНЕРГОЭФФЕКТИВНЫЕ И ЭНЕРГОСБЕРЕГАЮЩИЕ ТЕХНОЛОГИИ ЗДАНИЙ</t>
    </r>
    <r>
      <rPr>
        <sz val="14"/>
        <rFont val="Times New Roman"/>
        <family val="1"/>
        <charset val="204"/>
      </rPr>
      <t xml:space="preserve"> /ENERGY-EFFICIENT AND ENERGY-SAVING BUILDING TECHNOLOGIES</t>
    </r>
  </si>
  <si>
    <r>
      <t>КУРУЛУШТУ КОНТРОЛДОО ЖАНА КУРУЛУШТУ КӨЗӨМӨЛДӨӨ /</t>
    </r>
    <r>
      <rPr>
        <b/>
        <sz val="14"/>
        <rFont val="Times New Roman"/>
        <family val="1"/>
        <charset val="204"/>
      </rPr>
      <t>СТРОИТЕЛЬНЫЙ КОНТРОЛЬ И СТРОИТЕЛЬНЫЙ НАДЗОР</t>
    </r>
    <r>
      <rPr>
        <sz val="14"/>
        <rFont val="Times New Roman"/>
        <family val="1"/>
        <charset val="204"/>
      </rPr>
      <t xml:space="preserve"> /CONSTRUCTION CONTROL AND CONSTRUCTION SUPERVISION</t>
    </r>
  </si>
  <si>
    <t xml:space="preserve">2-тиркеме/Прил. 2/Annex 2 -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</si>
  <si>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</si>
  <si>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</si>
  <si>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</si>
  <si>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</si>
  <si>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</si>
  <si>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</si>
  <si>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</si>
  <si>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</si>
  <si>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>"АТЖКТ" кафедрасынын башчысы / Заведующий кафедрой "АЖДМТ"/ The head of Department "RRBT"  ________ Курбанбаев А.Б./Kurbanbaev, A.B.</t>
  </si>
  <si>
    <r>
      <t>ПРОГРАММА / ПРОГРАММА / PROGRAM: Hydrotechnical Construction /Гидротехникалык курулуш /</t>
    </r>
    <r>
      <rPr>
        <b/>
        <sz val="18"/>
        <rFont val="Times New Roman"/>
        <family val="1"/>
        <charset val="204"/>
      </rPr>
      <t>Гидротехническое строительство</t>
    </r>
  </si>
  <si>
    <t xml:space="preserve">5-тиркеме/Прил. 5/Annex 5 - </t>
  </si>
  <si>
    <t xml:space="preserve">"КМжГТК" кафедрасынын башчысы / Заведующий кафедрой "СМиГТС"/ The head of Department "SMandHE"  Баялиев А.Ж./Bayaliev, A.J. </t>
  </si>
  <si>
    <r>
      <t>ЭКСПЕРИМЕНТТИ ПЛАНДАШТЫРУУ ЖАНА ГИДРОТЕХНИКАЛЫК КУРУЛУШТАРДЫ ОПТИМАЛДАШТЫРУУ/</t>
    </r>
    <r>
      <rPr>
        <b/>
        <sz val="14"/>
        <rFont val="Times New Roman"/>
        <family val="1"/>
        <charset val="204"/>
      </rPr>
      <t>ПЛАНИРОВАНИЕ ЭКСПЕРИМЕНТА И ОПТИМИЗАЦИЯ ГИДРОТЕХНИЧЕСКИХ СООРУЖЕНИЙ</t>
    </r>
    <r>
      <rPr>
        <sz val="14"/>
        <rFont val="Times New Roman"/>
        <family val="1"/>
        <charset val="204"/>
      </rPr>
      <t>/EXPERIMENT PLANNING AND OPTIMIZATION OF HYDRAULIC STRUCTURES</t>
    </r>
  </si>
  <si>
    <r>
      <t>ГИДРОТЕХНИКАЛЫК КУРУЛУШТАРДЫ ЭКСПЛУАТАЦИЯЛООДО КУРУЛУШТУН ЭКОЛОГИЯЛЫК АСПЕКТИЛЕРИ/</t>
    </r>
    <r>
      <rPr>
        <b/>
        <sz val="14"/>
        <rFont val="Times New Roman"/>
        <family val="1"/>
        <charset val="204"/>
      </rPr>
      <t>ЭКОЛОГИЧЕСКИЕ АСПЕКТЫ СТРОИТЕЛЬСТВА ПРИ ЭКСПЛУАТАЦИИ ГИДРОТЕХНИЧЕСКИХ СООРУЖЕНИЙ</t>
    </r>
    <r>
      <rPr>
        <sz val="14"/>
        <rFont val="Times New Roman"/>
        <family val="1"/>
        <charset val="204"/>
      </rPr>
      <t xml:space="preserve">/
ENVIRONMENTAL ASPECTS OF CONSTRUCTION DURING THE OPERATION OF HYDRAULIC STRUCTURES
</t>
    </r>
  </si>
  <si>
    <r>
      <t>ДАРЫЯ СУУ ЧАРБАЛАРЫ ЖАНА ГЭСТЕР/</t>
    </r>
    <r>
      <rPr>
        <b/>
        <sz val="14"/>
        <rFont val="Times New Roman"/>
        <family val="1"/>
        <charset val="204"/>
      </rPr>
      <t>РЕЧНЫЕ ГИДРОУЗЛЫ И ГИДРОЭЛЕКТРОСТАНЦИИ</t>
    </r>
    <r>
      <rPr>
        <sz val="14"/>
        <rFont val="Times New Roman"/>
        <family val="1"/>
        <charset val="204"/>
      </rPr>
      <t>/RIVER WATERWORKS AND HYDROELECTRIC POWER PLANTS</t>
    </r>
  </si>
  <si>
    <r>
      <t>ДАРЫЯ ЖАНА ЖЕР АСТЫНДАГЫ ГИДРОТЕХНИКАЛЫК КУРУЛУШТАРДЫ КУРУУ/</t>
    </r>
    <r>
      <rPr>
        <b/>
        <sz val="14"/>
        <rFont val="Times New Roman"/>
        <family val="1"/>
        <charset val="204"/>
      </rPr>
      <t>СТРОИТЕЛЬСТВО РЕЧНЫХ И ПОДЗЕМНЫХ ГИДРОТЕХНИЧЕСКИХ СООРУЖЕНИЙ</t>
    </r>
    <r>
      <rPr>
        <sz val="14"/>
        <rFont val="Times New Roman"/>
        <family val="1"/>
        <charset val="204"/>
      </rPr>
      <t xml:space="preserve">/CONSTRUCTION OF RIVER AND UNDERGROUND HYDRAULIC STRUCTURES </t>
    </r>
  </si>
  <si>
    <r>
      <t>ГИДРОЭНЕРГЕТИКА ЖАНА ГИДРОЭНЕРГЕТИКАЛЫК КУРУЛМАЛАР/</t>
    </r>
    <r>
      <rPr>
        <b/>
        <sz val="14"/>
        <rFont val="Times New Roman"/>
        <family val="1"/>
        <charset val="204"/>
      </rPr>
      <t>ГИДРОЭНЕРГЕТИКА И ГИДРОЭНЕРГЕТИЧЕСКИЕ СООРУЖЕНИЯ</t>
    </r>
    <r>
      <rPr>
        <sz val="14"/>
        <rFont val="Times New Roman"/>
        <family val="1"/>
        <charset val="204"/>
      </rPr>
      <t xml:space="preserve">/HYDROPOWER AND HYDROPOWER STRUCTURES  </t>
    </r>
  </si>
  <si>
    <r>
      <t>ГИДРОТЕХНИКАЛЫК КУРУЛМАЛАР ЖАНА ГЭСТЕР ҮЧҮН ЖАБДУУЛАР/</t>
    </r>
    <r>
      <rPr>
        <b/>
        <sz val="14"/>
        <rFont val="Times New Roman"/>
        <family val="1"/>
        <charset val="204"/>
      </rPr>
      <t>ОБОРУДОВАНИЕ  ГИДРОСООРУЖЕНИЙ  И ГИДРОЭЛЕКТРОСТАНЦИИ</t>
    </r>
    <r>
      <rPr>
        <sz val="14"/>
        <rFont val="Times New Roman"/>
        <family val="1"/>
        <charset val="204"/>
      </rPr>
      <t>/EQUIPMENT FOR HYDRAULIC STRUCTURES AND HYDROELECTRIC POWER STATIONS</t>
    </r>
  </si>
  <si>
    <r>
      <t>ТОО ДАРЫЯЛАРЫНАН СУУ МЕНЕН КАМСЫЗ КЫЛУУНУН СУУ АЛУУДАГЫ ГИДРОТЕХНИКАЛЫК ЖАНА КАНАЛ ПРОЦЕССТЕРИ/</t>
    </r>
    <r>
      <rPr>
        <b/>
        <sz val="14"/>
        <rFont val="Times New Roman"/>
        <family val="1"/>
        <charset val="204"/>
      </rPr>
      <t>ГИДРАВЛИЧЕСКИЕ И РУСЛОВЫЕ ПРОЦЕССЫ ПРИ ВОДОЗАБОРЕ ВОДОПОДАЧИ  ИЗ ГОРНЫХ РЕК</t>
    </r>
    <r>
      <rPr>
        <sz val="14"/>
        <rFont val="Times New Roman"/>
        <family val="1"/>
        <charset val="204"/>
      </rPr>
      <t xml:space="preserve">/HYDRAULIC AND CHANNEL PROCESSES DURING WATER INTAKE OF WATER SUPPLY FROM MOUNTAIN RIVERS </t>
    </r>
  </si>
  <si>
    <r>
      <t>СУУ АГЫМДАРЫНЫН ЖАНА КУРУЛМАЛАРДЫН ГИДРАВЛИКАСЫ/</t>
    </r>
    <r>
      <rPr>
        <b/>
        <sz val="14"/>
        <rFont val="Times New Roman"/>
        <family val="1"/>
        <charset val="204"/>
      </rPr>
      <t>ГИДРАВЛИКА ВОДОТОКОВ И СООРУЖЕНИЙ</t>
    </r>
    <r>
      <rPr>
        <sz val="14"/>
        <rFont val="Times New Roman"/>
        <family val="1"/>
        <charset val="204"/>
      </rPr>
      <t>/HYDRAULICS OF WATERCOURSES AND STRUCTURES</t>
    </r>
  </si>
  <si>
    <r>
      <t>ПРОГРАММА / ПРОГРАММА / PROGRAM: Archutectural &amp; Constructive Principles of Building Design &amp; Structures /Имараттар менен курулмаларды долбоорлоонун архитектуралык жана конструктивдүү принциптери /</t>
    </r>
    <r>
      <rPr>
        <b/>
        <sz val="18"/>
        <rFont val="Times New Roman"/>
        <family val="1"/>
        <charset val="204"/>
      </rPr>
      <t>Архитектурно-конструктивные принципы проектирования зданий и сооружений</t>
    </r>
  </si>
  <si>
    <t xml:space="preserve">6-тиркеме/Прил. 6/Annex 6 - </t>
  </si>
  <si>
    <t>"ИДТЖТТК" кафедрасынын башчысы / Заведующий кафедрой "ПВЗСС"/ The head of Department "DCBERC"  _____ Андашев А.Ж./Andashev, A.J.</t>
  </si>
  <si>
    <r>
      <t xml:space="preserve">ИМАРАТТАРДЫ ЖАНА КУРУЛМАЛАРДЫ ДОЛБООРЛООНУН ЖАНА КОНСТРУКЦИЯЛООНУН АРХИТЕКТУРАЛЫК-КОНСТРУКЦИЯЛЫК ПРИНЦИПТЕРИ / </t>
    </r>
    <r>
      <rPr>
        <b/>
        <sz val="14"/>
        <rFont val="Times New Roman"/>
        <family val="1"/>
        <charset val="204"/>
      </rPr>
      <t xml:space="preserve">АРХИТЕКТУРНО-КОНСТРУКТИВНЫЕ ПРИНЦИПЫ ПРОЕКТИРОВАНИЯ И КОНСТРУИРОВАНИЯ ЗДАНИЙ И СООРУЖЕНИЙ </t>
    </r>
    <r>
      <rPr>
        <sz val="14"/>
        <rFont val="Times New Roman"/>
        <family val="1"/>
        <charset val="204"/>
      </rPr>
      <t>/ ARCHITECTURAL AND CONSTRUCTIONAL PRINCIPLES OF DESIGN AND CONSTRUCTION OF BUILDINGS AND STRUCTURES</t>
    </r>
  </si>
  <si>
    <r>
      <t xml:space="preserve">УНИКАЛДУУ ИМАРАТТАРДЫ ЖАНА КУРУЛМАЛАРДЫ ДОЛБООРЛОО ПРИНЦИПТЕРИ / </t>
    </r>
    <r>
      <rPr>
        <b/>
        <sz val="14"/>
        <rFont val="Times New Roman"/>
        <family val="1"/>
        <charset val="204"/>
      </rPr>
      <t xml:space="preserve">ПРИНЦИПЫ ПРОЕКТИРОВАНИЯ УНИКАЛЬНЫХ ЗДАНИЙ И СООРУЖЕНИЙ </t>
    </r>
    <r>
      <rPr>
        <sz val="14"/>
        <rFont val="Times New Roman"/>
        <family val="1"/>
        <charset val="204"/>
      </rPr>
      <t>/ PRINCIPLES OF DESIGNING UNIQUE BUILDINGS AND STRUCTURES</t>
    </r>
  </si>
  <si>
    <r>
      <t>ИМАРАТТАРДЫ ЖАНА КУРУЛМАЛАРДЫ ТЕКШЕРҮҮ ЖАНА ТЕХНИКАЛЫК ЭКСПЕРТИЗАЛОО/</t>
    </r>
    <r>
      <rPr>
        <b/>
        <sz val="14"/>
        <rFont val="Times New Roman"/>
        <family val="1"/>
        <charset val="204"/>
      </rPr>
      <t>ОБСЛЕДОВАНИЯ И ТЕХНИЧЕСКАЯ ЭКСПЕРТИЗА ЗДАНИЙ И СООРУЖЕНИЙ</t>
    </r>
    <r>
      <rPr>
        <sz val="14"/>
        <rFont val="Times New Roman"/>
        <family val="1"/>
        <charset val="204"/>
      </rPr>
      <t xml:space="preserve"> /SURVEYS AND TECHNICAL EXPERTISE OF BUILDINGS AND STRUCTURES</t>
    </r>
  </si>
  <si>
    <r>
      <t xml:space="preserve">КӨТӨРҮҮЧҮ  СИСТЕМАЛАРЫН ЭСЕПТӨӨ ҮЧҮН ЗАМАНБАП ЫКМАЛАРЫ / </t>
    </r>
    <r>
      <rPr>
        <b/>
        <sz val="14"/>
        <rFont val="Times New Roman"/>
        <family val="1"/>
        <charset val="204"/>
      </rPr>
      <t xml:space="preserve">СОВРЕМЕННЫЕ МЕТОДЫ РАСЧЕТА НЕСУЩИХ СИСТЕМ </t>
    </r>
    <r>
      <rPr>
        <sz val="14"/>
        <rFont val="Times New Roman"/>
        <family val="1"/>
        <charset val="204"/>
      </rPr>
      <t>/ MODERN METHODS FOR CALCULATING LOAD-BEARING SYSTEMS</t>
    </r>
  </si>
  <si>
    <r>
      <t xml:space="preserve">ИНЖЕНЕРДИК ЖАНА ПЛАНДАШТЫРУУ ЧЕЧИМИ ЖАНА ЖАШЫЛДАНДЫРУУ / </t>
    </r>
    <r>
      <rPr>
        <b/>
        <sz val="14"/>
        <rFont val="Times New Roman"/>
        <family val="1"/>
        <charset val="204"/>
      </rPr>
      <t>ИНЖЕНЕРНО-ПЛАНИРОВОЧНОЕ РЕШЕНИЕ И БЛАГОУСТРОЙСТВО ТЕРРИТОРИЙ</t>
    </r>
    <r>
      <rPr>
        <sz val="14"/>
        <rFont val="Times New Roman"/>
        <family val="1"/>
        <charset val="204"/>
      </rPr>
      <t xml:space="preserve"> / ENGINEERING PLANNING SOLUTION AND LANDSCAPING</t>
    </r>
  </si>
  <si>
    <r>
      <t xml:space="preserve">АЙМАКТАРДЫ ПЛАНДАШТЫРУУ ЖАНА РЕКОНСТРУКЦИЯЛОО ДОЛБООРУ / </t>
    </r>
    <r>
      <rPr>
        <b/>
        <sz val="14"/>
        <rFont val="Times New Roman"/>
        <family val="1"/>
        <charset val="204"/>
      </rPr>
      <t>ПРОЕКТ ПЛАНИРОВКИ ТЕРРИТОРИИ И РЕНОВАЦИИ</t>
    </r>
    <r>
      <rPr>
        <sz val="14"/>
        <rFont val="Times New Roman"/>
        <family val="1"/>
        <charset val="204"/>
      </rPr>
      <t xml:space="preserve"> / TERRITORY PLANNING AND RENOVATION PROJECT</t>
    </r>
  </si>
  <si>
    <r>
      <t xml:space="preserve">КУРУЛГАН АЙМАКТЫН РЕЛЬЕФИН ПЛАНДАШТЫРУУ / </t>
    </r>
    <r>
      <rPr>
        <b/>
        <sz val="14"/>
        <rFont val="Times New Roman"/>
        <family val="1"/>
        <charset val="204"/>
      </rPr>
      <t>ПЛАНИРОВАНИЕ РЕЛЬЕФА ЗАСТРАИВАЕМОЙ ТЕРРИТОРИИ</t>
    </r>
    <r>
      <rPr>
        <sz val="14"/>
        <rFont val="Times New Roman"/>
        <family val="1"/>
        <charset val="204"/>
      </rPr>
      <t xml:space="preserve"> / PLANNING THE RELIEF OF THE BUILT-UP AREA</t>
    </r>
  </si>
  <si>
    <r>
      <t>ЖЕРДИ ПЛАНДОО ТЕХНОЛОГИЯЛАРЫ /</t>
    </r>
    <r>
      <rPr>
        <b/>
        <sz val="14"/>
        <rFont val="Times New Roman"/>
        <family val="1"/>
        <charset val="204"/>
      </rPr>
      <t>ТЕХНОЛОГИИ ПЛАНИРОВАНИЯ РЕЛЬЕФА МЕСТНОСТИ</t>
    </r>
    <r>
      <rPr>
        <sz val="14"/>
        <rFont val="Times New Roman"/>
        <family val="1"/>
        <charset val="204"/>
      </rPr>
      <t xml:space="preserve"> / TERRAIN PLANNING TECHNOLOGIES</t>
    </r>
  </si>
  <si>
    <r>
      <t>ПРОГРАММА / ПРОГРАММА / PROGRAM:  Technology &amp; Organization of Construction /Курулуштун технологиясы жана уюштурулушу /</t>
    </r>
    <r>
      <rPr>
        <b/>
        <sz val="18"/>
        <rFont val="Times New Roman"/>
        <family val="1"/>
        <charset val="204"/>
      </rPr>
      <t>Технология и организация строительства</t>
    </r>
  </si>
  <si>
    <t xml:space="preserve">7-тиркеме/Прил. 7/Annex 7 - </t>
  </si>
  <si>
    <r>
      <t xml:space="preserve">КУРУЛУШТУН УЮШТУРУУ МЕДОДДОРЫ / </t>
    </r>
    <r>
      <rPr>
        <b/>
        <sz val="14"/>
        <rFont val="Times New Roman"/>
        <family val="1"/>
        <charset val="204"/>
      </rPr>
      <t>МЕТОДЫ ОРГАНИЗАЦИИ СТРОИТЕЛЬНОГО ПРОИЗВОДСТВА</t>
    </r>
    <r>
      <rPr>
        <sz val="14"/>
        <rFont val="Times New Roman"/>
        <family val="1"/>
        <charset val="204"/>
      </rPr>
      <t xml:space="preserve">  / METHODS OF ORGANIZING CONSTRUCTION</t>
    </r>
  </si>
  <si>
    <r>
      <t xml:space="preserve">КУРУЛУШ ПРОЦЕССТЕРИН МААЛЫМАТТЫК-ТЕХНИКАЛЫК КАМСЫЗДОО / </t>
    </r>
    <r>
      <rPr>
        <b/>
        <sz val="14"/>
        <rFont val="Times New Roman"/>
        <family val="1"/>
        <charset val="204"/>
      </rPr>
      <t>ИНФОРМАЦИОННО-ТЕХНИЧЕСКОЕ ОБЕСПЕЧЕНИЕ СТРОИТЕЛЬНЫХ ПРОЦЕССОВ</t>
    </r>
    <r>
      <rPr>
        <sz val="14"/>
        <rFont val="Times New Roman"/>
        <family val="1"/>
        <charset val="204"/>
      </rPr>
      <t xml:space="preserve"> / INFORMATION AND TECHNICAL SUPPORT OF CONSTRUCTION PROCESSES</t>
    </r>
  </si>
  <si>
    <r>
      <t xml:space="preserve">МОНОЛИТТИК, ПРОФАБРИКА-МОНОЛИТТИК КУРУЛУШТУН ЗАМАНБАП ТЕХНОЛОГИЯЛАРЫ / </t>
    </r>
    <r>
      <rPr>
        <b/>
        <sz val="14"/>
        <rFont val="Times New Roman"/>
        <family val="1"/>
        <charset val="204"/>
      </rPr>
      <t xml:space="preserve">СОВРЕМЕННЫЕ ТЕХНОЛОГИИ МОНОЛИТНОГО, СБОРНО-МОНОЛИТНОГО СТРОИТЕЛЬСТВА </t>
    </r>
    <r>
      <rPr>
        <sz val="14"/>
        <rFont val="Times New Roman"/>
        <family val="1"/>
        <charset val="204"/>
      </rPr>
      <t>/ MODERN TECHNOLOGIES OF MONOLITHIC, PREFABRICATED-MONOLITHIC CONSTRUCTION</t>
    </r>
  </si>
  <si>
    <r>
      <t xml:space="preserve">КУРУЛУШ ӨНДҮРҮШҮНДӨ АВТОРДУК ЖАНА ТЕХНИКАЛЫК КӨЗӨМӨЛ ЖҮРГҮЗҮҮ / </t>
    </r>
    <r>
      <rPr>
        <b/>
        <sz val="14"/>
        <rFont val="Times New Roman"/>
        <family val="1"/>
        <charset val="204"/>
      </rPr>
      <t xml:space="preserve">АВТОРСКИЙ И ТЕХНИЧЕСКИЙ НАДЗОР СТРОИТЕЛЬНОГО ПРОИЗВОДСТВА </t>
    </r>
    <r>
      <rPr>
        <sz val="14"/>
        <rFont val="Times New Roman"/>
        <family val="1"/>
        <charset val="204"/>
      </rPr>
      <t>/ AUTHOR'S AND TECHNICAL SUPERVISION OF CONSTRUCTION PRODUCTION</t>
    </r>
  </si>
  <si>
    <r>
      <t xml:space="preserve">ӨЗГӨЧӨ ШАРТТАРДА ИМАРАТТАРДЫ ЖАНА КУРУЛМАЛАРДЫ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ЗДАНИЙ И СООРУЖЕНИЙ В ОСОБЫХ УСЛОВИЯХ</t>
    </r>
    <r>
      <rPr>
        <sz val="14"/>
        <rFont val="Times New Roman"/>
        <family val="1"/>
        <charset val="204"/>
      </rPr>
      <t xml:space="preserve"> / TECHNOLOGY OF CONSTRUCTION OF BUILDINGS AND STRUCTURES IN SPECIAL CONDITIONS</t>
    </r>
  </si>
  <si>
    <r>
      <t xml:space="preserve">БИЙИК ЖАНА ЧОҢ АРАЛЫКТАГЫ ИМАРАТТАРДЫ ЖАНА КУРУЛУШТАРДЫ КУРУУНУН ТЕХНОЛОГИЯСЫ / </t>
    </r>
    <r>
      <rPr>
        <b/>
        <sz val="14"/>
        <rFont val="Times New Roman"/>
        <family val="1"/>
        <charset val="204"/>
      </rPr>
      <t xml:space="preserve">ТЕХНОЛОГИЯ ВОЗВЕДЕНИЯ ВЫСОТНЫХ И БОЛЬШЕПРОЛЕТНЫХ ЗДАНИЙ И СООРУЖЕНИЙ </t>
    </r>
    <r>
      <rPr>
        <sz val="14"/>
        <rFont val="Times New Roman"/>
        <family val="1"/>
        <charset val="204"/>
      </rPr>
      <t>/ TECHNOLOGY OF ERECTION OF HIGH-RISE AND LARGE-SPAN BUILDINGS AND STRUCTURES</t>
    </r>
  </si>
  <si>
    <r>
      <t xml:space="preserve">КУРУЛУШ ӨНДҮРҮШҮН КАМСЫЗ КЫЛУУ / </t>
    </r>
    <r>
      <rPr>
        <b/>
        <sz val="14"/>
        <rFont val="Times New Roman"/>
        <family val="1"/>
        <charset val="204"/>
      </rPr>
      <t>ОБЕСПЕЧЕНИЕ СТРОИТЕЛЬНОГО ПРОИЗВОДСТВА</t>
    </r>
    <r>
      <rPr>
        <sz val="14"/>
        <rFont val="Times New Roman"/>
        <family val="1"/>
        <charset val="204"/>
      </rPr>
      <t xml:space="preserve"> / ENSURING CONSTRUCTION PRODUCTION</t>
    </r>
  </si>
  <si>
    <r>
      <t xml:space="preserve">ДОЛБООРЛОО ЖАНА ИЗИЛДӨӨ ИШТЕРИН УЮШТУРУУ  / </t>
    </r>
    <r>
      <rPr>
        <b/>
        <sz val="14"/>
        <rFont val="Times New Roman"/>
        <family val="1"/>
        <charset val="204"/>
      </rPr>
      <t>ОРГАНИЗАЦИЯ ПРОЕКТНО-ИЗЫСКАТЕЛЬСКОЙ ДЕЯТЕЛЬНОСТИ</t>
    </r>
    <r>
      <rPr>
        <sz val="14"/>
        <rFont val="Times New Roman"/>
        <family val="1"/>
        <charset val="204"/>
      </rPr>
      <t xml:space="preserve"> / ORGANIZATION OF DESIGN AND SURVEY ACTIVITIES</t>
    </r>
  </si>
  <si>
    <r>
      <t>ПРОГРАММА / ПРОГРАММА / PROGRAM: Heat &amp; Gas Supply of Settlements &amp; Enterprises /Калктуу пункттарды жана ишканаларды жылуулук жана газ менен камсыздоо /</t>
    </r>
    <r>
      <rPr>
        <b/>
        <sz val="18"/>
        <rFont val="Times New Roman"/>
        <family val="1"/>
        <charset val="204"/>
      </rPr>
      <t>Теплогазоснабжение населенных мест и предприятий</t>
    </r>
  </si>
  <si>
    <t xml:space="preserve">3-тиркеме/Прил. 3/Annex 3 - </t>
  </si>
  <si>
    <r>
      <t>ПРОГРАММА / ПРОГРАММА / PROGRAM: Renewable Energies &amp; Energy Efficiency in Buildings /Кайра жаралуучу энергия жана имараттардагы энергиянын натыйжалуулугу 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</si>
  <si>
    <t xml:space="preserve">4-тиркеме/Прил. 4/Annex 4 - </t>
  </si>
  <si>
    <t>"ЖГКЖ" кафедрасынын башчысы / Заведующий кафедрой "ТВ"/ The head of Department "HGSV"________Абдылдаева А.М.Abdyldaeva, A.M.</t>
  </si>
  <si>
    <t>"ЖГКЖ" кафедрасынын башчысы / Заведующий кафедрой "ТВ"/ The head of Department "HGSV"________Абдылдаева А.М./Abdyldaeva, A.M.</t>
  </si>
  <si>
    <r>
      <t xml:space="preserve"> 2. Design, construction and operation of vehicle roads /Автомобил жолдорун долбоорлоо, куруу жана эксплуатациялоо/</t>
    </r>
    <r>
      <rPr>
        <b/>
        <sz val="11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</si>
  <si>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>ПРОГРАММА / ПРОГРАММА / PROGRAM: Design, construction and operation of vehicle roads /Автомобил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</si>
  <si>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</si>
  <si>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>ТЕПЛОГАЗОСНАБЖЕНИЕ РАЙОНА  И ПРОМЫШЛЕННЫХ ПРЕДПРИЯТИЙ</t>
    </r>
    <r>
      <rPr>
        <sz val="14"/>
        <rFont val="Times New Roman"/>
        <family val="1"/>
        <charset val="204"/>
      </rPr>
      <t xml:space="preserve"> 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</si>
  <si>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</si>
  <si>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</si>
  <si>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</si>
  <si>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ТЕПЛОСНАБЖЕНИЯ И ИЗМЕНЕНИЕ КЛИМАТА</t>
    </r>
    <r>
      <rPr>
        <sz val="14"/>
        <rFont val="Times New Roman"/>
        <family val="1"/>
        <charset val="204"/>
      </rPr>
      <t xml:space="preserve"> 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</si>
  <si>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</si>
  <si>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</si>
  <si>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</si>
  <si>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 xml:space="preserve">ИМАРАТТАРДЫН ЭНЕРГИЯ НАТЫЙЖАЛУУЛУГУН ЖОГОРУЛАТУУНУН ТЕОРИЯСЫ ЖАНА ПРАКТИКАСЫ / </t>
    </r>
    <r>
      <rPr>
        <b/>
        <sz val="14"/>
        <rFont val="Times New Roman"/>
        <family val="1"/>
        <charset val="204"/>
      </rPr>
      <t>ТЕОРИЯ И ПРАКТИКА ПОВЫШЕНИЯ ЭНЕРГОЭФФЕКТИВНОСТИ ЗДАНИЙ</t>
    </r>
    <r>
      <rPr>
        <sz val="14"/>
        <rFont val="Times New Roman"/>
        <family val="1"/>
        <charset val="204"/>
      </rPr>
      <t xml:space="preserve"> 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</si>
  <si>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</si>
  <si>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 xml:space="preserve">ЭНЕРГИЯНЫ ҮНӨМДӨӨЧҮ АРХИТЕКТУРА: КАЙРА ЖАРАЛУУЧУ ЭНЕРГИЯЛАРДЫ КОЛДОНУУ 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</si>
  <si>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>НИЗКОТЕМПЕРАТУРНОЕ ОТОПЛЕНИЕ И ОХЛАЖДЕНИЕ ЗДАНИЙ</t>
    </r>
    <r>
      <rPr>
        <sz val="14"/>
        <rFont val="Times New Roman"/>
        <family val="1"/>
        <charset val="204"/>
      </rPr>
      <t xml:space="preserve">  /LOW TEMPERATURE HEATING AND COOLING OF BUILDINGS </t>
    </r>
  </si>
  <si>
    <r>
      <t xml:space="preserve"> ТӨМӨН ПОТЕНЦИАЛДУУ КАЙРА ЖАРАЛУУЧУ ЭНЕРГИЯЛАР ЖАНА ИМАРАТТАРДЫН МИКРОКЛИМАТЫ /</t>
    </r>
    <r>
      <rPr>
        <b/>
        <sz val="14"/>
        <rFont val="Times New Roman"/>
        <family val="1"/>
        <charset val="204"/>
      </rPr>
      <t>НИЗКОПОТЕНЦИАЛЬНЫЕ ВОЗОБНОВЛЯЕМЫЕ ЭНЕРГИИ И МИКРОКЛИМАТ ЗДАНИЙ</t>
    </r>
    <r>
      <rPr>
        <sz val="14"/>
        <rFont val="Times New Roman"/>
        <family val="1"/>
        <charset val="204"/>
      </rPr>
      <t xml:space="preserve"> 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</si>
  <si>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>ЗЕЛЕНЫЕ ТЕХНОЛОГИИ ЗДАНИЙ М ИЗМЕНЕНИЕ КЛИМАТА</t>
    </r>
    <r>
      <rPr>
        <sz val="14"/>
        <rFont val="Times New Roman"/>
        <family val="1"/>
        <charset val="204"/>
      </rPr>
      <t xml:space="preserve"> 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</si>
  <si>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СИСТЕМ ТЕПЛОГАЗОСНАБЖЕНИЯ</t>
    </r>
    <r>
      <rPr>
        <sz val="14"/>
        <rFont val="Times New Roman"/>
        <family val="1"/>
        <charset val="204"/>
      </rPr>
      <t xml:space="preserve"> / GREEN TECHNOLOGIES OF HEAT GAZ SUPPLY</t>
    </r>
  </si>
  <si>
    <r>
      <t>ПРОГРАММА / ПРОГРАММА / PROGRAM: Civil Engineering /Жарандык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</si>
</sst>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 applyNumberFormat="0" applyFont="0" applyFill="0" applyBorder="0" applyAlignment="0" applyProtection="0">
      <alignment vertical="top"/>
    </xf>
  </cellStyleXfs>
  <cellXfs count="690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 wrapText="1"/>
    </xf>
    <xf numFmtId="0" fontId="34" fillId="25" borderId="23" xfId="0" applyFont="1" applyFill="1" applyBorder="1" applyAlignment="1">
      <alignment horizontal="center"/>
    </xf>
    <xf numFmtId="0" fontId="25" fillId="24" borderId="0" xfId="0" applyFont="1" applyFill="1" applyAlignment="1"/>
    <xf numFmtId="0" fontId="25" fillId="24" borderId="28" xfId="0" applyFont="1" applyFill="1" applyBorder="1" applyAlignment="1">
      <alignment vertical="center" wrapText="1"/>
    </xf>
    <xf numFmtId="16" fontId="25" fillId="24" borderId="27" xfId="0" applyNumberFormat="1" applyFont="1" applyFill="1" applyBorder="1" applyAlignment="1">
      <alignment horizontal="left" vertical="center"/>
    </xf>
    <xf numFmtId="16" fontId="25" fillId="24" borderId="14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16" fontId="25" fillId="24" borderId="14" xfId="0" applyNumberFormat="1" applyFont="1" applyFill="1" applyBorder="1" applyAlignment="1">
      <alignment horizontal="left" vertical="top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16" fontId="25" fillId="25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 wrapText="1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67" xfId="0" applyFont="1" applyFill="1" applyBorder="1" applyAlignment="1">
      <alignment vertical="center" wrapText="1"/>
    </xf>
    <xf numFmtId="16" fontId="25" fillId="26" borderId="18" xfId="0" applyNumberFormat="1" applyFont="1" applyFill="1" applyBorder="1" applyAlignment="1">
      <alignment horizontal="left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4" borderId="20" xfId="0" quotePrefix="1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left" wrapText="1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wrapText="1"/>
    </xf>
    <xf numFmtId="0" fontId="25" fillId="24" borderId="36" xfId="0" applyFont="1" applyFill="1" applyBorder="1" applyAlignment="1">
      <alignment vertical="center" wrapText="1"/>
    </xf>
    <xf numFmtId="0" fontId="6" fillId="26" borderId="18" xfId="0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16" fontId="25" fillId="0" borderId="27" xfId="0" applyNumberFormat="1" applyFont="1" applyFill="1" applyBorder="1" applyAlignment="1">
      <alignment vertical="center"/>
    </xf>
    <xf numFmtId="16" fontId="25" fillId="0" borderId="49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8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3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25" fillId="24" borderId="77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19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5" fillId="24" borderId="59" xfId="0" applyFont="1" applyFill="1" applyBorder="1" applyAlignment="1">
      <alignment vertical="center" wrapText="1"/>
    </xf>
    <xf numFmtId="16" fontId="25" fillId="25" borderId="77" xfId="0" applyNumberFormat="1" applyFont="1" applyFill="1" applyBorder="1" applyAlignment="1">
      <alignment horizontal="left"/>
    </xf>
    <xf numFmtId="16" fontId="25" fillId="24" borderId="23" xfId="0" applyNumberFormat="1" applyFont="1" applyFill="1" applyBorder="1" applyAlignment="1">
      <alignment horizontal="center" vertical="center"/>
    </xf>
    <xf numFmtId="16" fontId="25" fillId="24" borderId="78" xfId="0" applyNumberFormat="1" applyFont="1" applyFill="1" applyBorder="1" applyAlignment="1">
      <alignment vertical="center"/>
    </xf>
    <xf numFmtId="0" fontId="33" fillId="24" borderId="0" xfId="0" applyFont="1" applyFill="1" applyBorder="1"/>
    <xf numFmtId="0" fontId="6" fillId="29" borderId="37" xfId="0" applyFont="1" applyFill="1" applyBorder="1" applyAlignment="1">
      <alignment horizontal="left"/>
    </xf>
    <xf numFmtId="0" fontId="29" fillId="29" borderId="39" xfId="0" applyFont="1" applyFill="1" applyBorder="1" applyAlignment="1">
      <alignment horizontal="center" vertical="center" wrapText="1"/>
    </xf>
    <xf numFmtId="0" fontId="29" fillId="29" borderId="45" xfId="0" applyFont="1" applyFill="1" applyBorder="1" applyAlignment="1">
      <alignment horizontal="center" vertical="center" textRotation="90" wrapText="1"/>
    </xf>
    <xf numFmtId="0" fontId="30" fillId="29" borderId="45" xfId="0" applyFont="1" applyFill="1" applyBorder="1" applyAlignment="1">
      <alignment horizontal="center" vertical="center" textRotation="90" wrapText="1"/>
    </xf>
    <xf numFmtId="0" fontId="29" fillId="29" borderId="46" xfId="0" applyFont="1" applyFill="1" applyBorder="1" applyAlignment="1">
      <alignment horizontal="center" vertical="center" textRotation="90" wrapText="1"/>
    </xf>
    <xf numFmtId="0" fontId="5" fillId="29" borderId="37" xfId="38" applyFont="1" applyFill="1" applyBorder="1" applyAlignment="1">
      <alignment wrapText="1"/>
    </xf>
    <xf numFmtId="0" fontId="25" fillId="29" borderId="14" xfId="0" applyFont="1" applyFill="1" applyBorder="1" applyAlignment="1">
      <alignment horizontal="center" vertical="center" wrapText="1"/>
    </xf>
    <xf numFmtId="0" fontId="6" fillId="29" borderId="14" xfId="0" quotePrefix="1" applyFont="1" applyFill="1" applyBorder="1" applyAlignment="1">
      <alignment horizontal="center" vertical="center"/>
    </xf>
    <xf numFmtId="0" fontId="6" fillId="29" borderId="14" xfId="0" applyFont="1" applyFill="1" applyBorder="1" applyAlignment="1">
      <alignment horizontal="center" vertical="center"/>
    </xf>
    <xf numFmtId="0" fontId="6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17" xfId="0" applyFont="1" applyFill="1" applyBorder="1" applyAlignment="1">
      <alignment horizontal="center" vertical="center"/>
    </xf>
    <xf numFmtId="0" fontId="6" fillId="29" borderId="77" xfId="0" applyFont="1" applyFill="1" applyBorder="1" applyAlignment="1">
      <alignment horizontal="center" vertical="center"/>
    </xf>
    <xf numFmtId="0" fontId="6" fillId="29" borderId="35" xfId="0" quotePrefix="1" applyFont="1" applyFill="1" applyBorder="1" applyAlignment="1">
      <alignment horizontal="center" vertical="center"/>
    </xf>
    <xf numFmtId="0" fontId="6" fillId="29" borderId="36" xfId="0" quotePrefix="1" applyFont="1" applyFill="1" applyBorder="1" applyAlignment="1">
      <alignment horizontal="center" vertical="center"/>
    </xf>
    <xf numFmtId="0" fontId="6" fillId="29" borderId="34" xfId="0" quotePrefix="1" applyNumberFormat="1" applyFont="1" applyFill="1" applyBorder="1" applyAlignment="1">
      <alignment horizontal="center" vertical="center"/>
    </xf>
    <xf numFmtId="1" fontId="6" fillId="29" borderId="14" xfId="0" quotePrefix="1" applyNumberFormat="1" applyFont="1" applyFill="1" applyBorder="1" applyAlignment="1">
      <alignment horizontal="center" vertical="center"/>
    </xf>
    <xf numFmtId="0" fontId="6" fillId="29" borderId="37" xfId="0" applyNumberFormat="1" applyFont="1" applyFill="1" applyBorder="1" applyAlignment="1">
      <alignment horizontal="center"/>
    </xf>
    <xf numFmtId="0" fontId="6" fillId="29" borderId="14" xfId="0" applyNumberFormat="1" applyFont="1" applyFill="1" applyBorder="1" applyAlignment="1">
      <alignment horizontal="center" vertical="center"/>
    </xf>
    <xf numFmtId="0" fontId="6" fillId="29" borderId="59" xfId="0" applyFont="1" applyFill="1" applyBorder="1" applyAlignment="1">
      <alignment horizontal="left" vertical="center"/>
    </xf>
    <xf numFmtId="0" fontId="6" fillId="29" borderId="59" xfId="0" applyFont="1" applyFill="1" applyBorder="1" applyAlignment="1">
      <alignment horizontal="left" wrapText="1"/>
    </xf>
    <xf numFmtId="0" fontId="6" fillId="29" borderId="58" xfId="0" applyFont="1" applyFill="1" applyBorder="1" applyAlignment="1">
      <alignment horizontal="center" vertical="center"/>
    </xf>
    <xf numFmtId="0" fontId="6" fillId="29" borderId="65" xfId="0" applyFont="1" applyFill="1" applyBorder="1" applyAlignment="1">
      <alignment horizontal="center" vertical="center"/>
    </xf>
    <xf numFmtId="0" fontId="6" fillId="29" borderId="33" xfId="0" applyFont="1" applyFill="1" applyBorder="1" applyAlignment="1">
      <alignment horizontal="center" vertical="center"/>
    </xf>
    <xf numFmtId="0" fontId="6" fillId="29" borderId="42" xfId="0" applyFont="1" applyFill="1" applyBorder="1" applyAlignment="1">
      <alignment horizontal="center" vertical="center"/>
    </xf>
    <xf numFmtId="0" fontId="6" fillId="29" borderId="43" xfId="0" quotePrefix="1" applyFont="1" applyFill="1" applyBorder="1" applyAlignment="1">
      <alignment horizontal="center" vertical="center"/>
    </xf>
    <xf numFmtId="0" fontId="6" fillId="29" borderId="44" xfId="0" quotePrefix="1" applyFont="1" applyFill="1" applyBorder="1" applyAlignment="1">
      <alignment horizontal="center" vertical="center"/>
    </xf>
    <xf numFmtId="0" fontId="6" fillId="29" borderId="61" xfId="0" quotePrefix="1" applyNumberFormat="1" applyFont="1" applyFill="1" applyBorder="1" applyAlignment="1">
      <alignment horizontal="center" vertical="center"/>
    </xf>
    <xf numFmtId="1" fontId="6" fillId="29" borderId="58" xfId="0" quotePrefix="1" applyNumberFormat="1" applyFont="1" applyFill="1" applyBorder="1" applyAlignment="1">
      <alignment horizontal="center" vertical="center"/>
    </xf>
    <xf numFmtId="0" fontId="6" fillId="29" borderId="58" xfId="0" quotePrefix="1" applyFont="1" applyFill="1" applyBorder="1" applyAlignment="1">
      <alignment horizontal="center" vertical="center"/>
    </xf>
    <xf numFmtId="0" fontId="6" fillId="29" borderId="59" xfId="0" applyNumberFormat="1" applyFont="1" applyFill="1" applyBorder="1" applyAlignment="1">
      <alignment horizontal="center" vertical="center"/>
    </xf>
    <xf numFmtId="0" fontId="6" fillId="29" borderId="58" xfId="0" applyNumberFormat="1" applyFont="1" applyFill="1" applyBorder="1" applyAlignment="1">
      <alignment horizontal="center" vertical="center"/>
    </xf>
    <xf numFmtId="16" fontId="6" fillId="30" borderId="18" xfId="0" applyNumberFormat="1" applyFont="1" applyFill="1" applyBorder="1" applyAlignment="1">
      <alignment horizontal="left"/>
    </xf>
    <xf numFmtId="16" fontId="6" fillId="30" borderId="39" xfId="0" applyNumberFormat="1" applyFont="1" applyFill="1" applyBorder="1" applyAlignment="1">
      <alignment horizontal="left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77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26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26" xfId="0" applyFont="1" applyFill="1" applyBorder="1" applyAlignment="1">
      <alignment horizontal="left" vertical="top" wrapText="1"/>
    </xf>
    <xf numFmtId="0" fontId="6" fillId="24" borderId="0" xfId="38" applyFont="1" applyFill="1" applyAlignment="1"/>
    <xf numFmtId="0" fontId="37" fillId="24" borderId="0" xfId="0" applyFont="1" applyFill="1" applyBorder="1" applyAlignment="1">
      <alignment horizontal="left" vertical="center" wrapText="1"/>
    </xf>
    <xf numFmtId="0" fontId="37" fillId="24" borderId="0" xfId="37" applyNumberFormat="1" applyFont="1" applyFill="1" applyBorder="1" applyAlignment="1" applyProtection="1">
      <alignment horizontal="left" vertical="center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25" fillId="24" borderId="0" xfId="37" applyNumberFormat="1" applyFont="1" applyFill="1" applyBorder="1" applyAlignment="1" applyProtection="1">
      <alignment horizontal="left" vertical="top" wrapText="1"/>
    </xf>
    <xf numFmtId="0" fontId="25" fillId="24" borderId="28" xfId="37" applyNumberFormat="1" applyFont="1" applyFill="1" applyBorder="1" applyAlignment="1" applyProtection="1">
      <alignment horizontal="left" vertical="top" wrapText="1"/>
    </xf>
    <xf numFmtId="0" fontId="37" fillId="24" borderId="0" xfId="37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30" borderId="39" xfId="0" applyFont="1" applyFill="1" applyBorder="1" applyAlignment="1">
      <alignment horizontal="center"/>
    </xf>
    <xf numFmtId="0" fontId="6" fillId="30" borderId="45" xfId="0" applyFont="1" applyFill="1" applyBorder="1" applyAlignment="1">
      <alignment horizontal="center"/>
    </xf>
    <xf numFmtId="0" fontId="6" fillId="30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25" fillId="24" borderId="39" xfId="0" applyFont="1" applyFill="1" applyBorder="1" applyAlignment="1">
      <alignment horizontal="left" wrapText="1"/>
    </xf>
    <xf numFmtId="0" fontId="25" fillId="24" borderId="45" xfId="0" applyFont="1" applyFill="1" applyBorder="1" applyAlignment="1">
      <alignment horizontal="left" wrapText="1"/>
    </xf>
    <xf numFmtId="0" fontId="25" fillId="24" borderId="46" xfId="0" applyFont="1" applyFill="1" applyBorder="1" applyAlignment="1">
      <alignment horizontal="left" wrapText="1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0" borderId="5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6" fillId="24" borderId="72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4" borderId="0" xfId="0" quotePrefix="1" applyFont="1" applyFill="1" applyBorder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30" borderId="22" xfId="0" applyFont="1" applyFill="1" applyBorder="1" applyAlignment="1">
      <alignment horizontal="center"/>
    </xf>
    <xf numFmtId="0" fontId="5" fillId="30" borderId="24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5" fillId="30" borderId="3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30" borderId="45" xfId="0" applyFont="1" applyFill="1" applyBorder="1" applyAlignment="1">
      <alignment horizontal="center"/>
    </xf>
    <xf numFmtId="0" fontId="5" fillId="30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75" xfId="0" quotePrefix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6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33</xdr:row>
      <xdr:rowOff>9525</xdr:rowOff>
    </xdr:from>
    <xdr:to>
      <xdr:col>8</xdr:col>
      <xdr:colOff>1731</xdr:colOff>
      <xdr:row>34</xdr:row>
      <xdr:rowOff>1983</xdr:rowOff>
    </xdr:to>
    <xdr:pic>
      <xdr:nvPicPr>
        <xdr:cNvPr id="61939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16</xdr:row>
      <xdr:rowOff>183696</xdr:rowOff>
    </xdr:from>
    <xdr:to>
      <xdr:col>59</xdr:col>
      <xdr:colOff>217244</xdr:colOff>
      <xdr:row>19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2024-25-окуу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2024-25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454269</xdr:rowOff>
    </xdr:from>
    <xdr:to>
      <xdr:col>14</xdr:col>
      <xdr:colOff>91280</xdr:colOff>
      <xdr:row>16</xdr:row>
      <xdr:rowOff>171517</xdr:rowOff>
    </xdr:to>
    <xdr:sp macro="" textlink="">
      <xdr:nvSpPr>
        <xdr:cNvPr id="6" name="TextBox 5"/>
        <xdr:cNvSpPr txBox="1"/>
      </xdr:nvSpPr>
      <xdr:spPr>
        <a:xfrm>
          <a:off x="0" y="1318846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/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/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/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tabSelected="1" view="pageBreakPreview" zoomScale="130" zoomScaleNormal="100" zoomScaleSheetLayoutView="130" workbookViewId="0">
      <selection activeCell="Z16" sqref="Z16:BH16"/>
    </sheetView>
  </sheetViews>
  <sheetFormatPr defaultRowHeight="12.75" x14ac:dyDescent="0.2"/>
  <cols>
    <col min="1" max="1" width="3" style="225" customWidth="1"/>
    <col min="2" max="22" width="2.5703125" style="225" customWidth="1"/>
    <col min="23" max="23" width="2.7109375" style="225" customWidth="1"/>
    <col min="24" max="24" width="2.5703125" style="225" customWidth="1"/>
    <col min="25" max="25" width="3.140625" style="225" customWidth="1"/>
    <col min="26" max="31" width="2.5703125" style="225" customWidth="1"/>
    <col min="32" max="32" width="3" style="225" customWidth="1"/>
    <col min="33" max="33" width="2.5703125" style="225" customWidth="1"/>
    <col min="34" max="35" width="3.140625" style="225" customWidth="1"/>
    <col min="36" max="38" width="2.5703125" style="225" customWidth="1"/>
    <col min="39" max="39" width="2.42578125" style="225" customWidth="1"/>
    <col min="40" max="42" width="2.5703125" style="225" customWidth="1"/>
    <col min="43" max="43" width="3.28515625" style="225" customWidth="1"/>
    <col min="44" max="44" width="2.7109375" style="225" customWidth="1"/>
    <col min="45" max="49" width="2.5703125" style="225" customWidth="1"/>
    <col min="50" max="50" width="2.85546875" style="225" customWidth="1"/>
    <col min="51" max="53" width="2.5703125" style="225" customWidth="1"/>
    <col min="54" max="54" width="4" style="225" customWidth="1"/>
    <col min="55" max="55" width="5.140625" style="225" customWidth="1"/>
    <col min="56" max="56" width="3.7109375" style="225" customWidth="1"/>
    <col min="57" max="57" width="3.140625" style="225" customWidth="1"/>
    <col min="58" max="58" width="4.42578125" style="225" customWidth="1"/>
    <col min="59" max="59" width="4.140625" style="225" customWidth="1"/>
    <col min="60" max="60" width="3.7109375" style="225" customWidth="1"/>
    <col min="61" max="16384" width="9.140625" style="225"/>
  </cols>
  <sheetData>
    <row r="1" spans="1:62" s="151" customFormat="1" ht="33" customHeight="1" x14ac:dyDescent="0.2">
      <c r="A1" s="478" t="s">
        <v>49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212"/>
    </row>
    <row r="2" spans="1:62" s="151" customFormat="1" ht="35.25" customHeight="1" x14ac:dyDescent="0.25">
      <c r="A2" s="485" t="s">
        <v>50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  <c r="BC2" s="485"/>
      <c r="BD2" s="485"/>
      <c r="BE2" s="485"/>
      <c r="BF2" s="485"/>
      <c r="BG2" s="485"/>
      <c r="BH2" s="485"/>
      <c r="BI2" s="213"/>
    </row>
    <row r="3" spans="1:62" s="151" customFormat="1" ht="37.5" customHeight="1" x14ac:dyDescent="0.2">
      <c r="A3" s="486" t="s">
        <v>51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  <c r="BF3" s="486"/>
      <c r="BG3" s="486"/>
      <c r="BH3" s="486"/>
    </row>
    <row r="4" spans="1:62" s="151" customFormat="1" ht="25.5" customHeight="1" x14ac:dyDescent="0.2">
      <c r="A4" s="484" t="s">
        <v>131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4"/>
      <c r="AR4" s="484"/>
      <c r="AS4" s="484"/>
      <c r="AT4" s="484"/>
      <c r="AU4" s="484"/>
      <c r="AV4" s="484"/>
      <c r="AW4" s="484"/>
      <c r="AX4" s="484"/>
      <c r="AY4" s="484"/>
      <c r="AZ4" s="484"/>
      <c r="BA4" s="484"/>
      <c r="BB4" s="484"/>
      <c r="BC4" s="484"/>
      <c r="BD4" s="484"/>
      <c r="BE4" s="484"/>
      <c r="BF4" s="484"/>
      <c r="BG4" s="484"/>
      <c r="BH4" s="484"/>
      <c r="BI4" s="162"/>
    </row>
    <row r="5" spans="1:62" s="151" customFormat="1" ht="14.25" customHeight="1" x14ac:dyDescent="0.2">
      <c r="A5" s="214"/>
      <c r="B5" s="214"/>
      <c r="C5" s="215"/>
      <c r="D5" s="214"/>
      <c r="E5" s="214"/>
      <c r="F5" s="214"/>
      <c r="G5" s="216"/>
      <c r="H5" s="217"/>
      <c r="I5" s="217"/>
      <c r="J5" s="217"/>
      <c r="K5" s="217"/>
      <c r="L5" s="217"/>
      <c r="M5" s="218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7"/>
      <c r="AS5" s="162"/>
      <c r="AT5" s="162"/>
      <c r="AU5" s="162"/>
      <c r="AV5" s="220"/>
      <c r="AW5" s="220"/>
      <c r="AX5" s="220"/>
      <c r="AY5" s="214"/>
      <c r="AZ5" s="214"/>
      <c r="BA5" s="214"/>
      <c r="BB5" s="221"/>
      <c r="BC5" s="221"/>
      <c r="BD5" s="221"/>
      <c r="BE5" s="221"/>
      <c r="BF5" s="221"/>
      <c r="BG5" s="221"/>
      <c r="BH5" s="221"/>
      <c r="BI5" s="162"/>
    </row>
    <row r="6" spans="1:62" s="151" customFormat="1" ht="16.5" customHeight="1" x14ac:dyDescent="0.2">
      <c r="A6" s="483"/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92" t="s">
        <v>217</v>
      </c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2"/>
      <c r="AY6" s="492"/>
      <c r="BJ6" s="162"/>
    </row>
    <row r="7" spans="1:62" s="151" customFormat="1" ht="16.5" customHeight="1" x14ac:dyDescent="0.2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37" t="s">
        <v>148</v>
      </c>
      <c r="Z7" s="493"/>
      <c r="AA7" s="493"/>
      <c r="AB7" s="493"/>
      <c r="AC7" s="493"/>
      <c r="AD7" s="493"/>
      <c r="AE7" s="493"/>
      <c r="AF7" s="493"/>
      <c r="AG7" s="493"/>
      <c r="AH7" s="493"/>
      <c r="AI7" s="493"/>
      <c r="AJ7" s="493"/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  <c r="AW7" s="493"/>
      <c r="AX7" s="493"/>
      <c r="AY7" s="493"/>
      <c r="BJ7" s="162"/>
    </row>
    <row r="8" spans="1:62" s="151" customFormat="1" ht="16.5" customHeight="1" x14ac:dyDescent="0.2">
      <c r="A8" s="14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222"/>
      <c r="N8" s="150"/>
      <c r="O8" s="149"/>
      <c r="P8" s="222"/>
      <c r="Q8" s="222"/>
      <c r="R8" s="222"/>
      <c r="S8" s="222"/>
      <c r="T8" s="222"/>
      <c r="U8" s="222"/>
      <c r="V8" s="222"/>
      <c r="W8" s="223"/>
      <c r="X8" s="222"/>
      <c r="Y8" s="222"/>
      <c r="Z8" s="494" t="s">
        <v>216</v>
      </c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  <c r="AM8" s="494"/>
      <c r="AN8" s="494"/>
      <c r="AO8" s="494"/>
      <c r="AP8" s="494"/>
      <c r="AQ8" s="494"/>
      <c r="AR8" s="494"/>
      <c r="AS8" s="494"/>
      <c r="AT8" s="494"/>
      <c r="AU8" s="494"/>
      <c r="AV8" s="494"/>
      <c r="AW8" s="494"/>
      <c r="AX8" s="494"/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J8" s="162"/>
    </row>
    <row r="9" spans="1:62" s="151" customFormat="1" ht="32.25" customHeight="1" x14ac:dyDescent="0.2">
      <c r="A9" s="148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222"/>
      <c r="N9" s="150"/>
      <c r="O9" s="149"/>
      <c r="P9" s="222"/>
      <c r="Q9" s="222"/>
      <c r="R9" s="222"/>
      <c r="S9" s="222"/>
      <c r="T9" s="222"/>
      <c r="U9" s="222"/>
      <c r="V9" s="222"/>
      <c r="W9" s="223"/>
      <c r="X9" s="222"/>
      <c r="Y9" s="222"/>
      <c r="Z9" s="477" t="s">
        <v>301</v>
      </c>
      <c r="AA9" s="477"/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7"/>
      <c r="AO9" s="477"/>
      <c r="AP9" s="477"/>
      <c r="AQ9" s="477"/>
      <c r="AR9" s="477"/>
      <c r="AS9" s="477"/>
      <c r="AT9" s="477"/>
      <c r="AU9" s="477"/>
      <c r="AV9" s="477"/>
      <c r="AW9" s="477"/>
      <c r="AX9" s="477"/>
      <c r="AY9" s="477"/>
      <c r="AZ9" s="477"/>
      <c r="BA9" s="477"/>
      <c r="BB9" s="477"/>
      <c r="BC9" s="477"/>
      <c r="BD9" s="477"/>
      <c r="BE9" s="477"/>
      <c r="BF9" s="477"/>
      <c r="BG9" s="477"/>
      <c r="BH9" s="477"/>
      <c r="BJ9" s="162"/>
    </row>
    <row r="10" spans="1:62" s="151" customFormat="1" ht="30.75" customHeight="1" x14ac:dyDescent="0.2">
      <c r="A10" s="482" t="s">
        <v>195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76" t="s">
        <v>218</v>
      </c>
      <c r="AA10" s="476"/>
      <c r="AB10" s="476"/>
      <c r="AC10" s="476"/>
      <c r="AD10" s="476"/>
      <c r="AE10" s="476"/>
      <c r="AF10" s="476"/>
      <c r="AG10" s="476"/>
      <c r="AH10" s="476"/>
      <c r="AI10" s="476"/>
      <c r="AJ10" s="476"/>
      <c r="AK10" s="476"/>
      <c r="AL10" s="476"/>
      <c r="AM10" s="476"/>
      <c r="AN10" s="476"/>
      <c r="AO10" s="476"/>
      <c r="AP10" s="476"/>
      <c r="AQ10" s="476"/>
      <c r="AR10" s="476"/>
      <c r="AS10" s="476"/>
      <c r="AT10" s="476"/>
      <c r="AU10" s="476"/>
      <c r="AV10" s="476"/>
      <c r="AW10" s="476"/>
      <c r="AX10" s="476"/>
      <c r="AY10" s="476"/>
      <c r="AZ10" s="476"/>
      <c r="BA10" s="476"/>
      <c r="BB10" s="476"/>
      <c r="BC10" s="476"/>
      <c r="BD10" s="476"/>
      <c r="BE10" s="476"/>
      <c r="BF10" s="476"/>
      <c r="BG10" s="476"/>
      <c r="BH10" s="476"/>
      <c r="BJ10" s="224"/>
    </row>
    <row r="11" spans="1:62" s="151" customFormat="1" ht="29.25" customHeight="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50"/>
      <c r="N11" s="150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476" t="s">
        <v>219</v>
      </c>
      <c r="AA11" s="476"/>
      <c r="AB11" s="476"/>
      <c r="AC11" s="476"/>
      <c r="AD11" s="476"/>
      <c r="AE11" s="476"/>
      <c r="AF11" s="476"/>
      <c r="AG11" s="476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6"/>
      <c r="AU11" s="476"/>
      <c r="AV11" s="476"/>
      <c r="AW11" s="476"/>
      <c r="AX11" s="476"/>
      <c r="AY11" s="476"/>
      <c r="AZ11" s="476"/>
      <c r="BA11" s="476"/>
      <c r="BB11" s="476"/>
      <c r="BC11" s="476"/>
      <c r="BD11" s="476"/>
      <c r="BE11" s="476"/>
      <c r="BF11" s="476"/>
      <c r="BG11" s="476"/>
      <c r="BH11" s="476"/>
      <c r="BJ11" s="162"/>
    </row>
    <row r="12" spans="1:62" s="151" customFormat="1" ht="20.25" customHeight="1" x14ac:dyDescent="0.2">
      <c r="A12" s="14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50"/>
      <c r="N12" s="150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476" t="s">
        <v>220</v>
      </c>
      <c r="AA12" s="476"/>
      <c r="AB12" s="476"/>
      <c r="AC12" s="476"/>
      <c r="AD12" s="476"/>
      <c r="AE12" s="476"/>
      <c r="AF12" s="476"/>
      <c r="AG12" s="476"/>
      <c r="AH12" s="476"/>
      <c r="AI12" s="476"/>
      <c r="AJ12" s="476"/>
      <c r="AK12" s="476"/>
      <c r="AL12" s="476"/>
      <c r="AM12" s="476"/>
      <c r="AN12" s="476"/>
      <c r="AO12" s="476"/>
      <c r="AP12" s="476"/>
      <c r="AQ12" s="476"/>
      <c r="AR12" s="476"/>
      <c r="AS12" s="476"/>
      <c r="AT12" s="476"/>
      <c r="AU12" s="476"/>
      <c r="AV12" s="476"/>
      <c r="AW12" s="476"/>
      <c r="AX12" s="476"/>
      <c r="AY12" s="476"/>
      <c r="AZ12" s="476"/>
      <c r="BA12" s="476"/>
      <c r="BB12" s="476"/>
      <c r="BC12" s="476"/>
      <c r="BD12" s="476"/>
      <c r="BE12" s="476"/>
      <c r="BF12" s="476"/>
      <c r="BG12" s="476"/>
      <c r="BH12" s="476"/>
      <c r="BJ12" s="162"/>
    </row>
    <row r="13" spans="1:62" s="151" customFormat="1" ht="47.25" customHeight="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50"/>
      <c r="N13" s="150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476" t="s">
        <v>221</v>
      </c>
      <c r="AA13" s="476"/>
      <c r="AB13" s="476"/>
      <c r="AC13" s="476"/>
      <c r="AD13" s="476"/>
      <c r="AE13" s="476"/>
      <c r="AF13" s="476"/>
      <c r="AG13" s="476"/>
      <c r="AH13" s="476"/>
      <c r="AI13" s="476"/>
      <c r="AJ13" s="476"/>
      <c r="AK13" s="476"/>
      <c r="AL13" s="476"/>
      <c r="AM13" s="476"/>
      <c r="AN13" s="476"/>
      <c r="AO13" s="476"/>
      <c r="AP13" s="476"/>
      <c r="AQ13" s="476"/>
      <c r="AR13" s="476"/>
      <c r="AS13" s="476"/>
      <c r="AT13" s="476"/>
      <c r="AU13" s="476"/>
      <c r="AV13" s="476"/>
      <c r="AW13" s="476"/>
      <c r="AX13" s="476"/>
      <c r="AY13" s="476"/>
      <c r="AZ13" s="476"/>
      <c r="BA13" s="476"/>
      <c r="BB13" s="476"/>
      <c r="BC13" s="476"/>
      <c r="BD13" s="476"/>
      <c r="BE13" s="476"/>
      <c r="BF13" s="476"/>
      <c r="BG13" s="476"/>
      <c r="BH13" s="476"/>
      <c r="BJ13" s="162"/>
    </row>
    <row r="14" spans="1:62" s="151" customFormat="1" ht="28.5" customHeight="1" x14ac:dyDescent="0.2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150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476" t="s">
        <v>222</v>
      </c>
      <c r="AA14" s="476"/>
      <c r="AB14" s="476"/>
      <c r="AC14" s="476"/>
      <c r="AD14" s="476"/>
      <c r="AE14" s="476"/>
      <c r="AF14" s="476"/>
      <c r="AG14" s="476"/>
      <c r="AH14" s="476"/>
      <c r="AI14" s="476"/>
      <c r="AJ14" s="476"/>
      <c r="AK14" s="476"/>
      <c r="AL14" s="476"/>
      <c r="AM14" s="476"/>
      <c r="AN14" s="476"/>
      <c r="AO14" s="476"/>
      <c r="AP14" s="476"/>
      <c r="AQ14" s="476"/>
      <c r="AR14" s="476"/>
      <c r="AS14" s="476"/>
      <c r="AT14" s="476"/>
      <c r="AU14" s="476"/>
      <c r="AV14" s="476"/>
      <c r="AW14" s="476"/>
      <c r="AX14" s="476"/>
      <c r="AY14" s="476"/>
      <c r="AZ14" s="476"/>
      <c r="BA14" s="476"/>
      <c r="BB14" s="476"/>
      <c r="BC14" s="476"/>
      <c r="BD14" s="476"/>
      <c r="BE14" s="476"/>
      <c r="BF14" s="476"/>
      <c r="BG14" s="476"/>
      <c r="BH14" s="476"/>
      <c r="BJ14" s="162"/>
    </row>
    <row r="15" spans="1:62" s="151" customFormat="1" ht="23.25" customHeight="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50"/>
      <c r="N15" s="150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476" t="s">
        <v>223</v>
      </c>
      <c r="AA15" s="476"/>
      <c r="AB15" s="476"/>
      <c r="AC15" s="476"/>
      <c r="AD15" s="476"/>
      <c r="AE15" s="476"/>
      <c r="AF15" s="476"/>
      <c r="AG15" s="476"/>
      <c r="AH15" s="476"/>
      <c r="AI15" s="476"/>
      <c r="AJ15" s="476"/>
      <c r="AK15" s="476"/>
      <c r="AL15" s="476"/>
      <c r="AM15" s="476"/>
      <c r="AN15" s="476"/>
      <c r="AO15" s="476"/>
      <c r="AP15" s="476"/>
      <c r="AQ15" s="476"/>
      <c r="AR15" s="476"/>
      <c r="AS15" s="476"/>
      <c r="AT15" s="476"/>
      <c r="AU15" s="476"/>
      <c r="AV15" s="476"/>
      <c r="AW15" s="476"/>
      <c r="AX15" s="476"/>
      <c r="AY15" s="476"/>
      <c r="AZ15" s="476"/>
      <c r="BA15" s="476"/>
      <c r="BB15" s="476"/>
      <c r="BC15" s="476"/>
      <c r="BD15" s="476"/>
      <c r="BE15" s="476"/>
      <c r="BF15" s="476"/>
      <c r="BG15" s="476"/>
      <c r="BH15" s="476"/>
      <c r="BJ15" s="162"/>
    </row>
    <row r="16" spans="1:62" s="151" customFormat="1" ht="46.5" customHeight="1" x14ac:dyDescent="0.2">
      <c r="A16" s="14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  <c r="N16" s="150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476" t="s">
        <v>224</v>
      </c>
      <c r="AA16" s="476"/>
      <c r="AB16" s="476"/>
      <c r="AC16" s="476"/>
      <c r="AD16" s="476"/>
      <c r="AE16" s="476"/>
      <c r="AF16" s="476"/>
      <c r="AG16" s="476"/>
      <c r="AH16" s="476"/>
      <c r="AI16" s="476"/>
      <c r="AJ16" s="476"/>
      <c r="AK16" s="476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476"/>
      <c r="BB16" s="476"/>
      <c r="BC16" s="476"/>
      <c r="BD16" s="476"/>
      <c r="BE16" s="476"/>
      <c r="BF16" s="476"/>
      <c r="BG16" s="476"/>
      <c r="BH16" s="476"/>
      <c r="BJ16" s="162"/>
    </row>
    <row r="17" spans="1:62" s="151" customFormat="1" ht="18" customHeight="1" x14ac:dyDescent="0.25">
      <c r="A17" s="487" t="s">
        <v>111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152" t="s">
        <v>147</v>
      </c>
      <c r="AA17" s="153"/>
      <c r="AB17" s="153"/>
      <c r="AC17" s="146"/>
      <c r="AD17" s="146"/>
      <c r="AE17" s="145"/>
      <c r="AF17" s="145"/>
      <c r="AG17" s="145"/>
      <c r="AH17" s="145"/>
      <c r="AI17" s="145"/>
      <c r="AJ17" s="145"/>
      <c r="AK17" s="145"/>
      <c r="AL17" s="154"/>
      <c r="AM17" s="154"/>
      <c r="AN17" s="154"/>
      <c r="AO17" s="154"/>
      <c r="AP17" s="154"/>
      <c r="AQ17" s="154"/>
      <c r="AR17" s="154"/>
      <c r="AS17" s="154"/>
      <c r="AT17" s="154"/>
      <c r="AU17" s="155"/>
      <c r="AV17" s="155"/>
      <c r="AW17" s="153"/>
      <c r="AX17" s="153"/>
      <c r="AY17" s="153"/>
      <c r="BJ17" s="162"/>
    </row>
    <row r="18" spans="1:62" s="151" customFormat="1" ht="27.75" customHeight="1" x14ac:dyDescent="0.25">
      <c r="A18" s="487" t="s">
        <v>71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  <c r="V18" s="487"/>
      <c r="W18" s="487"/>
      <c r="X18" s="487"/>
      <c r="Y18" s="487"/>
      <c r="Z18" s="144" t="s">
        <v>132</v>
      </c>
      <c r="AA18" s="147"/>
      <c r="AB18" s="147"/>
      <c r="AC18" s="156"/>
      <c r="AD18" s="146"/>
      <c r="AE18" s="146"/>
      <c r="AF18" s="146"/>
      <c r="AG18" s="146"/>
      <c r="AH18" s="146"/>
      <c r="AI18" s="146"/>
      <c r="AJ18" s="146"/>
      <c r="AK18" s="146"/>
      <c r="AL18" s="157"/>
      <c r="AM18" s="157"/>
      <c r="AN18" s="157"/>
      <c r="AO18" s="157"/>
      <c r="AP18" s="157"/>
      <c r="AQ18" s="157"/>
      <c r="AR18" s="157"/>
      <c r="AS18" s="157"/>
      <c r="AT18" s="157"/>
      <c r="AU18" s="158"/>
      <c r="AV18" s="159"/>
      <c r="AW18" s="147"/>
      <c r="AX18" s="147"/>
      <c r="AY18" s="147"/>
      <c r="BJ18" s="162"/>
    </row>
    <row r="19" spans="1:62" s="151" customFormat="1" ht="16.5" customHeight="1" x14ac:dyDescent="0.25">
      <c r="A19" s="483" t="s">
        <v>65</v>
      </c>
      <c r="B19" s="483"/>
      <c r="C19" s="483"/>
      <c r="D19" s="483"/>
      <c r="E19" s="483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160" t="s">
        <v>109</v>
      </c>
      <c r="AA19" s="147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</row>
    <row r="20" spans="1:62" ht="12" customHeight="1" x14ac:dyDescent="0.4">
      <c r="A20" s="163"/>
      <c r="B20" s="163"/>
      <c r="C20" s="163"/>
      <c r="D20" s="163"/>
      <c r="E20" s="164"/>
      <c r="F20" s="165"/>
      <c r="G20" s="164"/>
      <c r="H20" s="163"/>
      <c r="I20" s="164"/>
      <c r="J20" s="164"/>
      <c r="K20" s="166"/>
      <c r="L20" s="167"/>
      <c r="M20" s="167"/>
      <c r="N20" s="167"/>
      <c r="O20" s="167"/>
      <c r="P20" s="163"/>
      <c r="Q20" s="163"/>
      <c r="R20" s="168"/>
      <c r="S20" s="163"/>
      <c r="T20" s="163"/>
      <c r="U20" s="163"/>
      <c r="V20" s="163"/>
      <c r="W20" s="163"/>
      <c r="X20" s="163"/>
      <c r="Y20" s="163"/>
      <c r="Z20" s="163"/>
      <c r="AA20" s="163"/>
      <c r="AB20" s="164"/>
      <c r="AC20" s="164"/>
      <c r="AD20" s="164"/>
      <c r="AE20" s="164"/>
      <c r="AF20" s="164"/>
      <c r="AG20" s="164"/>
      <c r="AH20" s="164"/>
      <c r="AI20" s="164"/>
      <c r="AJ20" s="164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</row>
    <row r="21" spans="1:62" s="226" customFormat="1" ht="37.5" customHeight="1" x14ac:dyDescent="0.2">
      <c r="A21" s="488" t="s">
        <v>72</v>
      </c>
      <c r="B21" s="489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89"/>
      <c r="AF21" s="489"/>
      <c r="AG21" s="489"/>
      <c r="AH21" s="489"/>
      <c r="AI21" s="489"/>
      <c r="AJ21" s="489"/>
      <c r="AK21" s="489"/>
      <c r="AL21" s="489"/>
      <c r="AM21" s="489"/>
      <c r="AN21" s="489"/>
      <c r="AO21" s="489"/>
      <c r="AP21" s="489"/>
      <c r="AQ21" s="489"/>
      <c r="AR21" s="489"/>
      <c r="AS21" s="489"/>
      <c r="AT21" s="489"/>
      <c r="AU21" s="489"/>
      <c r="AV21" s="489"/>
      <c r="AW21" s="489"/>
      <c r="AX21" s="489"/>
      <c r="AY21" s="489"/>
      <c r="AZ21" s="489"/>
      <c r="BA21" s="490"/>
      <c r="BB21" s="491" t="s">
        <v>76</v>
      </c>
      <c r="BC21" s="491"/>
      <c r="BD21" s="491"/>
      <c r="BE21" s="491"/>
      <c r="BF21" s="491"/>
      <c r="BG21" s="491"/>
      <c r="BH21" s="491"/>
    </row>
    <row r="22" spans="1:62" s="226" customFormat="1" ht="12.75" customHeight="1" x14ac:dyDescent="0.2">
      <c r="A22" s="502" t="s">
        <v>43</v>
      </c>
      <c r="B22" s="479" t="s">
        <v>52</v>
      </c>
      <c r="C22" s="480"/>
      <c r="D22" s="480"/>
      <c r="E22" s="480"/>
      <c r="F22" s="481"/>
      <c r="G22" s="479" t="s">
        <v>53</v>
      </c>
      <c r="H22" s="480"/>
      <c r="I22" s="480"/>
      <c r="J22" s="481"/>
      <c r="K22" s="479" t="s">
        <v>54</v>
      </c>
      <c r="L22" s="480"/>
      <c r="M22" s="480"/>
      <c r="N22" s="481"/>
      <c r="O22" s="479" t="s">
        <v>55</v>
      </c>
      <c r="P22" s="480"/>
      <c r="Q22" s="480"/>
      <c r="R22" s="480"/>
      <c r="S22" s="481"/>
      <c r="T22" s="479" t="s">
        <v>56</v>
      </c>
      <c r="U22" s="480"/>
      <c r="V22" s="480"/>
      <c r="W22" s="481"/>
      <c r="X22" s="479" t="s">
        <v>57</v>
      </c>
      <c r="Y22" s="480"/>
      <c r="Z22" s="480"/>
      <c r="AA22" s="481"/>
      <c r="AB22" s="479" t="s">
        <v>58</v>
      </c>
      <c r="AC22" s="480"/>
      <c r="AD22" s="480"/>
      <c r="AE22" s="480"/>
      <c r="AF22" s="481"/>
      <c r="AG22" s="479" t="s">
        <v>60</v>
      </c>
      <c r="AH22" s="480"/>
      <c r="AI22" s="480"/>
      <c r="AJ22" s="481"/>
      <c r="AK22" s="479" t="s">
        <v>59</v>
      </c>
      <c r="AL22" s="480"/>
      <c r="AM22" s="480"/>
      <c r="AN22" s="481"/>
      <c r="AO22" s="479" t="s">
        <v>61</v>
      </c>
      <c r="AP22" s="480"/>
      <c r="AQ22" s="480"/>
      <c r="AR22" s="481"/>
      <c r="AS22" s="479" t="s">
        <v>62</v>
      </c>
      <c r="AT22" s="480"/>
      <c r="AU22" s="480"/>
      <c r="AV22" s="480"/>
      <c r="AW22" s="481"/>
      <c r="AX22" s="479" t="s">
        <v>63</v>
      </c>
      <c r="AY22" s="480"/>
      <c r="AZ22" s="480"/>
      <c r="BA22" s="481"/>
      <c r="BB22" s="498" t="s">
        <v>67</v>
      </c>
      <c r="BC22" s="499" t="s">
        <v>78</v>
      </c>
      <c r="BD22" s="498" t="s">
        <v>68</v>
      </c>
      <c r="BE22" s="498" t="s">
        <v>69</v>
      </c>
      <c r="BF22" s="498" t="s">
        <v>145</v>
      </c>
      <c r="BG22" s="498" t="s">
        <v>77</v>
      </c>
      <c r="BH22" s="498" t="s">
        <v>70</v>
      </c>
    </row>
    <row r="23" spans="1:62" s="226" customFormat="1" x14ac:dyDescent="0.2">
      <c r="A23" s="503"/>
      <c r="B23" s="173" t="s">
        <v>0</v>
      </c>
      <c r="C23" s="173" t="s">
        <v>3</v>
      </c>
      <c r="D23" s="173" t="s">
        <v>4</v>
      </c>
      <c r="E23" s="173" t="s">
        <v>5</v>
      </c>
      <c r="F23" s="173" t="s">
        <v>6</v>
      </c>
      <c r="G23" s="173" t="s">
        <v>7</v>
      </c>
      <c r="H23" s="173" t="s">
        <v>8</v>
      </c>
      <c r="I23" s="173" t="s">
        <v>9</v>
      </c>
      <c r="J23" s="173" t="s">
        <v>10</v>
      </c>
      <c r="K23" s="173" t="s">
        <v>11</v>
      </c>
      <c r="L23" s="173" t="s">
        <v>12</v>
      </c>
      <c r="M23" s="173" t="s">
        <v>13</v>
      </c>
      <c r="N23" s="173" t="s">
        <v>14</v>
      </c>
      <c r="O23" s="173" t="s">
        <v>0</v>
      </c>
      <c r="P23" s="173" t="s">
        <v>3</v>
      </c>
      <c r="Q23" s="173" t="s">
        <v>4</v>
      </c>
      <c r="R23" s="173" t="s">
        <v>5</v>
      </c>
      <c r="S23" s="173" t="s">
        <v>6</v>
      </c>
      <c r="T23" s="173" t="s">
        <v>15</v>
      </c>
      <c r="U23" s="173" t="s">
        <v>16</v>
      </c>
      <c r="V23" s="173" t="s">
        <v>17</v>
      </c>
      <c r="W23" s="173" t="s">
        <v>18</v>
      </c>
      <c r="X23" s="173" t="s">
        <v>2</v>
      </c>
      <c r="Y23" s="173" t="s">
        <v>19</v>
      </c>
      <c r="Z23" s="173" t="s">
        <v>20</v>
      </c>
      <c r="AA23" s="173" t="s">
        <v>21</v>
      </c>
      <c r="AB23" s="173" t="s">
        <v>2</v>
      </c>
      <c r="AC23" s="173" t="s">
        <v>19</v>
      </c>
      <c r="AD23" s="173" t="s">
        <v>20</v>
      </c>
      <c r="AE23" s="173" t="s">
        <v>21</v>
      </c>
      <c r="AF23" s="173" t="s">
        <v>22</v>
      </c>
      <c r="AG23" s="173" t="s">
        <v>7</v>
      </c>
      <c r="AH23" s="173" t="s">
        <v>8</v>
      </c>
      <c r="AI23" s="173" t="s">
        <v>9</v>
      </c>
      <c r="AJ23" s="173" t="s">
        <v>10</v>
      </c>
      <c r="AK23" s="173" t="s">
        <v>2</v>
      </c>
      <c r="AL23" s="173" t="s">
        <v>23</v>
      </c>
      <c r="AM23" s="173" t="s">
        <v>24</v>
      </c>
      <c r="AN23" s="173" t="s">
        <v>25</v>
      </c>
      <c r="AO23" s="173" t="s">
        <v>0</v>
      </c>
      <c r="AP23" s="173" t="s">
        <v>3</v>
      </c>
      <c r="AQ23" s="173" t="s">
        <v>4</v>
      </c>
      <c r="AR23" s="173" t="s">
        <v>5</v>
      </c>
      <c r="AS23" s="173" t="s">
        <v>6</v>
      </c>
      <c r="AT23" s="173" t="s">
        <v>7</v>
      </c>
      <c r="AU23" s="173" t="s">
        <v>8</v>
      </c>
      <c r="AV23" s="173" t="s">
        <v>9</v>
      </c>
      <c r="AW23" s="173" t="s">
        <v>10</v>
      </c>
      <c r="AX23" s="173" t="s">
        <v>2</v>
      </c>
      <c r="AY23" s="173" t="s">
        <v>19</v>
      </c>
      <c r="AZ23" s="173" t="s">
        <v>20</v>
      </c>
      <c r="BA23" s="173" t="s">
        <v>21</v>
      </c>
      <c r="BB23" s="498"/>
      <c r="BC23" s="500"/>
      <c r="BD23" s="498"/>
      <c r="BE23" s="498"/>
      <c r="BF23" s="498"/>
      <c r="BG23" s="498"/>
      <c r="BH23" s="498"/>
    </row>
    <row r="24" spans="1:62" s="226" customFormat="1" x14ac:dyDescent="0.2">
      <c r="A24" s="503"/>
      <c r="B24" s="173" t="s">
        <v>26</v>
      </c>
      <c r="C24" s="173" t="s">
        <v>27</v>
      </c>
      <c r="D24" s="173" t="s">
        <v>28</v>
      </c>
      <c r="E24" s="173" t="s">
        <v>29</v>
      </c>
      <c r="F24" s="173" t="s">
        <v>15</v>
      </c>
      <c r="G24" s="173" t="s">
        <v>16</v>
      </c>
      <c r="H24" s="173" t="s">
        <v>17</v>
      </c>
      <c r="I24" s="173" t="s">
        <v>18</v>
      </c>
      <c r="J24" s="173" t="s">
        <v>2</v>
      </c>
      <c r="K24" s="173" t="s">
        <v>19</v>
      </c>
      <c r="L24" s="173" t="s">
        <v>20</v>
      </c>
      <c r="M24" s="173" t="s">
        <v>21</v>
      </c>
      <c r="N24" s="173" t="s">
        <v>22</v>
      </c>
      <c r="O24" s="173" t="s">
        <v>26</v>
      </c>
      <c r="P24" s="173" t="s">
        <v>27</v>
      </c>
      <c r="Q24" s="173" t="s">
        <v>28</v>
      </c>
      <c r="R24" s="173" t="s">
        <v>29</v>
      </c>
      <c r="S24" s="173" t="s">
        <v>30</v>
      </c>
      <c r="T24" s="173" t="s">
        <v>23</v>
      </c>
      <c r="U24" s="173" t="s">
        <v>24</v>
      </c>
      <c r="V24" s="173" t="s">
        <v>25</v>
      </c>
      <c r="W24" s="173" t="s">
        <v>0</v>
      </c>
      <c r="X24" s="173" t="s">
        <v>3</v>
      </c>
      <c r="Y24" s="173" t="s">
        <v>4</v>
      </c>
      <c r="Z24" s="173" t="s">
        <v>5</v>
      </c>
      <c r="AA24" s="173" t="s">
        <v>0</v>
      </c>
      <c r="AB24" s="173" t="s">
        <v>3</v>
      </c>
      <c r="AC24" s="173" t="s">
        <v>4</v>
      </c>
      <c r="AD24" s="173" t="s">
        <v>5</v>
      </c>
      <c r="AE24" s="173" t="s">
        <v>6</v>
      </c>
      <c r="AF24" s="173" t="s">
        <v>15</v>
      </c>
      <c r="AG24" s="173" t="s">
        <v>16</v>
      </c>
      <c r="AH24" s="173" t="s">
        <v>17</v>
      </c>
      <c r="AI24" s="173" t="s">
        <v>18</v>
      </c>
      <c r="AJ24" s="173" t="s">
        <v>11</v>
      </c>
      <c r="AK24" s="173" t="s">
        <v>12</v>
      </c>
      <c r="AL24" s="173" t="s">
        <v>13</v>
      </c>
      <c r="AM24" s="173" t="s">
        <v>14</v>
      </c>
      <c r="AN24" s="173" t="s">
        <v>31</v>
      </c>
      <c r="AO24" s="173" t="s">
        <v>26</v>
      </c>
      <c r="AP24" s="173" t="s">
        <v>27</v>
      </c>
      <c r="AQ24" s="173" t="s">
        <v>28</v>
      </c>
      <c r="AR24" s="173" t="s">
        <v>29</v>
      </c>
      <c r="AS24" s="173" t="s">
        <v>15</v>
      </c>
      <c r="AT24" s="173" t="s">
        <v>16</v>
      </c>
      <c r="AU24" s="173" t="s">
        <v>17</v>
      </c>
      <c r="AV24" s="173" t="s">
        <v>18</v>
      </c>
      <c r="AW24" s="173" t="s">
        <v>0</v>
      </c>
      <c r="AX24" s="173" t="s">
        <v>3</v>
      </c>
      <c r="AY24" s="173" t="s">
        <v>4</v>
      </c>
      <c r="AZ24" s="173" t="s">
        <v>5</v>
      </c>
      <c r="BA24" s="173" t="s">
        <v>31</v>
      </c>
      <c r="BB24" s="498"/>
      <c r="BC24" s="500"/>
      <c r="BD24" s="498"/>
      <c r="BE24" s="498"/>
      <c r="BF24" s="498"/>
      <c r="BG24" s="498"/>
      <c r="BH24" s="498"/>
    </row>
    <row r="25" spans="1:62" s="226" customFormat="1" ht="30.75" customHeight="1" x14ac:dyDescent="0.15">
      <c r="A25" s="504"/>
      <c r="B25" s="174">
        <v>1</v>
      </c>
      <c r="C25" s="174">
        <v>2</v>
      </c>
      <c r="D25" s="174">
        <v>3</v>
      </c>
      <c r="E25" s="174">
        <v>4</v>
      </c>
      <c r="F25" s="174">
        <v>5</v>
      </c>
      <c r="G25" s="174">
        <v>6</v>
      </c>
      <c r="H25" s="174">
        <v>7</v>
      </c>
      <c r="I25" s="174">
        <v>8</v>
      </c>
      <c r="J25" s="175">
        <v>9</v>
      </c>
      <c r="K25" s="174">
        <v>10</v>
      </c>
      <c r="L25" s="174">
        <v>11</v>
      </c>
      <c r="M25" s="174">
        <v>12</v>
      </c>
      <c r="N25" s="174">
        <v>13</v>
      </c>
      <c r="O25" s="174">
        <v>14</v>
      </c>
      <c r="P25" s="174">
        <v>15</v>
      </c>
      <c r="Q25" s="174">
        <v>16</v>
      </c>
      <c r="R25" s="174">
        <v>17</v>
      </c>
      <c r="S25" s="174">
        <v>18</v>
      </c>
      <c r="T25" s="174">
        <v>19</v>
      </c>
      <c r="U25" s="174">
        <v>20</v>
      </c>
      <c r="V25" s="174">
        <v>21</v>
      </c>
      <c r="W25" s="174">
        <v>22</v>
      </c>
      <c r="X25" s="174">
        <v>23</v>
      </c>
      <c r="Y25" s="174">
        <v>24</v>
      </c>
      <c r="Z25" s="174">
        <v>25</v>
      </c>
      <c r="AA25" s="174">
        <v>26</v>
      </c>
      <c r="AB25" s="174">
        <v>27</v>
      </c>
      <c r="AC25" s="174">
        <v>28</v>
      </c>
      <c r="AD25" s="174">
        <v>29</v>
      </c>
      <c r="AE25" s="174">
        <v>30</v>
      </c>
      <c r="AF25" s="174">
        <v>31</v>
      </c>
      <c r="AG25" s="174">
        <v>32</v>
      </c>
      <c r="AH25" s="174">
        <v>33</v>
      </c>
      <c r="AI25" s="174">
        <v>34</v>
      </c>
      <c r="AJ25" s="174">
        <v>35</v>
      </c>
      <c r="AK25" s="174">
        <v>36</v>
      </c>
      <c r="AL25" s="174">
        <v>37</v>
      </c>
      <c r="AM25" s="174">
        <v>38</v>
      </c>
      <c r="AN25" s="174">
        <v>39</v>
      </c>
      <c r="AO25" s="174">
        <v>40</v>
      </c>
      <c r="AP25" s="174">
        <v>41</v>
      </c>
      <c r="AQ25" s="174">
        <v>42</v>
      </c>
      <c r="AR25" s="174">
        <v>43</v>
      </c>
      <c r="AS25" s="174">
        <v>44</v>
      </c>
      <c r="AT25" s="174">
        <v>45</v>
      </c>
      <c r="AU25" s="174">
        <v>46</v>
      </c>
      <c r="AV25" s="174">
        <v>47</v>
      </c>
      <c r="AW25" s="174">
        <v>48</v>
      </c>
      <c r="AX25" s="174">
        <v>49</v>
      </c>
      <c r="AY25" s="174">
        <v>50</v>
      </c>
      <c r="AZ25" s="174">
        <v>51</v>
      </c>
      <c r="BA25" s="174">
        <v>52</v>
      </c>
      <c r="BB25" s="498"/>
      <c r="BC25" s="501"/>
      <c r="BD25" s="498"/>
      <c r="BE25" s="498"/>
      <c r="BF25" s="498"/>
      <c r="BG25" s="498"/>
      <c r="BH25" s="498"/>
    </row>
    <row r="26" spans="1:62" s="226" customFormat="1" x14ac:dyDescent="0.2">
      <c r="A26" s="176">
        <v>1</v>
      </c>
      <c r="B26" s="180"/>
      <c r="C26" s="180"/>
      <c r="D26" s="178"/>
      <c r="E26" s="178"/>
      <c r="F26" s="178"/>
      <c r="G26" s="178"/>
      <c r="H26" s="178"/>
      <c r="I26" s="179" t="s">
        <v>38</v>
      </c>
      <c r="J26" s="173"/>
      <c r="K26" s="178"/>
      <c r="L26" s="178"/>
      <c r="M26" s="178"/>
      <c r="N26" s="178"/>
      <c r="O26" s="178"/>
      <c r="P26" s="178"/>
      <c r="Q26" s="178"/>
      <c r="R26" s="251"/>
      <c r="S26" s="251"/>
      <c r="T26" s="180" t="s">
        <v>32</v>
      </c>
      <c r="U26" s="180" t="s">
        <v>32</v>
      </c>
      <c r="V26" s="180"/>
      <c r="W26" s="180"/>
      <c r="X26" s="180"/>
      <c r="Y26" s="180"/>
      <c r="Z26" s="180"/>
      <c r="AA26" s="178"/>
      <c r="AB26" s="178"/>
      <c r="AC26" s="179" t="s">
        <v>38</v>
      </c>
      <c r="AD26" s="179"/>
      <c r="AE26" s="173"/>
      <c r="AF26" s="178"/>
      <c r="AG26" s="173"/>
      <c r="AH26" s="173"/>
      <c r="AI26" s="173"/>
      <c r="AJ26" s="173"/>
      <c r="AK26" s="178"/>
      <c r="AL26" s="251"/>
      <c r="AM26" s="251"/>
      <c r="AN26" s="177" t="s">
        <v>33</v>
      </c>
      <c r="AO26" s="182" t="s">
        <v>33</v>
      </c>
      <c r="AP26" s="177" t="s">
        <v>33</v>
      </c>
      <c r="AQ26" s="177" t="s">
        <v>33</v>
      </c>
      <c r="AR26" s="177" t="s">
        <v>33</v>
      </c>
      <c r="AS26" s="180" t="s">
        <v>32</v>
      </c>
      <c r="AT26" s="180" t="s">
        <v>32</v>
      </c>
      <c r="AU26" s="180" t="s">
        <v>32</v>
      </c>
      <c r="AV26" s="180" t="s">
        <v>32</v>
      </c>
      <c r="AW26" s="180" t="s">
        <v>32</v>
      </c>
      <c r="AX26" s="180" t="s">
        <v>32</v>
      </c>
      <c r="AY26" s="180" t="s">
        <v>32</v>
      </c>
      <c r="AZ26" s="180" t="s">
        <v>32</v>
      </c>
      <c r="BA26" s="180" t="s">
        <v>32</v>
      </c>
      <c r="BB26" s="183">
        <f>SUM(BC26:BH26)</f>
        <v>52</v>
      </c>
      <c r="BC26" s="183">
        <v>32</v>
      </c>
      <c r="BD26" s="183">
        <v>4</v>
      </c>
      <c r="BE26" s="183">
        <v>5</v>
      </c>
      <c r="BF26" s="183"/>
      <c r="BG26" s="183"/>
      <c r="BH26" s="183">
        <v>11</v>
      </c>
    </row>
    <row r="27" spans="1:62" s="226" customFormat="1" x14ac:dyDescent="0.2">
      <c r="A27" s="176">
        <v>2</v>
      </c>
      <c r="B27" s="177"/>
      <c r="C27" s="178" t="s">
        <v>149</v>
      </c>
      <c r="D27" s="178" t="s">
        <v>149</v>
      </c>
      <c r="E27" s="178" t="s">
        <v>149</v>
      </c>
      <c r="F27" s="178" t="s">
        <v>149</v>
      </c>
      <c r="G27" s="178" t="s">
        <v>149</v>
      </c>
      <c r="H27" s="178"/>
      <c r="I27" s="179" t="s">
        <v>38</v>
      </c>
      <c r="J27" s="173"/>
      <c r="K27" s="173"/>
      <c r="L27" s="178"/>
      <c r="M27" s="178"/>
      <c r="N27" s="178"/>
      <c r="O27" s="181"/>
      <c r="P27" s="173"/>
      <c r="Q27" s="178"/>
      <c r="R27" s="251"/>
      <c r="S27" s="251"/>
      <c r="T27" s="180" t="s">
        <v>32</v>
      </c>
      <c r="U27" s="180" t="s">
        <v>32</v>
      </c>
      <c r="V27" s="178" t="s">
        <v>150</v>
      </c>
      <c r="W27" s="178" t="s">
        <v>150</v>
      </c>
      <c r="X27" s="178" t="s">
        <v>150</v>
      </c>
      <c r="Y27" s="178" t="s">
        <v>150</v>
      </c>
      <c r="Z27" s="178" t="s">
        <v>150</v>
      </c>
      <c r="AA27" s="178" t="s">
        <v>150</v>
      </c>
      <c r="AB27" s="178" t="s">
        <v>150</v>
      </c>
      <c r="AC27" s="178" t="s">
        <v>150</v>
      </c>
      <c r="AD27" s="178" t="s">
        <v>150</v>
      </c>
      <c r="AE27" s="178" t="s">
        <v>150</v>
      </c>
      <c r="AF27" s="197" t="s">
        <v>34</v>
      </c>
      <c r="AG27" s="197" t="s">
        <v>34</v>
      </c>
      <c r="AH27" s="197" t="s">
        <v>34</v>
      </c>
      <c r="AI27" s="197" t="s">
        <v>34</v>
      </c>
      <c r="AJ27" s="197" t="s">
        <v>34</v>
      </c>
      <c r="AK27" s="197" t="s">
        <v>34</v>
      </c>
      <c r="AL27" s="197" t="s">
        <v>34</v>
      </c>
      <c r="AM27" s="197" t="s">
        <v>34</v>
      </c>
      <c r="AN27" s="197" t="s">
        <v>34</v>
      </c>
      <c r="AO27" s="197" t="s">
        <v>34</v>
      </c>
      <c r="AP27" s="197" t="s">
        <v>34</v>
      </c>
      <c r="AQ27" s="178" t="s">
        <v>142</v>
      </c>
      <c r="AR27" s="178" t="s">
        <v>142</v>
      </c>
      <c r="AS27" s="180" t="s">
        <v>32</v>
      </c>
      <c r="AT27" s="180" t="s">
        <v>32</v>
      </c>
      <c r="AU27" s="180" t="s">
        <v>32</v>
      </c>
      <c r="AV27" s="180" t="s">
        <v>32</v>
      </c>
      <c r="AW27" s="180" t="s">
        <v>32</v>
      </c>
      <c r="AX27" s="180" t="s">
        <v>32</v>
      </c>
      <c r="AY27" s="180" t="s">
        <v>32</v>
      </c>
      <c r="AZ27" s="180" t="s">
        <v>32</v>
      </c>
      <c r="BA27" s="180" t="s">
        <v>32</v>
      </c>
      <c r="BB27" s="183">
        <f>SUM(BC27:BH27)</f>
        <v>52</v>
      </c>
      <c r="BC27" s="183">
        <v>16</v>
      </c>
      <c r="BD27" s="183">
        <v>2</v>
      </c>
      <c r="BE27" s="183">
        <v>10</v>
      </c>
      <c r="BF27" s="183">
        <v>11</v>
      </c>
      <c r="BG27" s="183">
        <v>2</v>
      </c>
      <c r="BH27" s="183">
        <v>11</v>
      </c>
    </row>
    <row r="28" spans="1:62" s="196" customFormat="1" ht="15" x14ac:dyDescent="0.25">
      <c r="A28" s="198"/>
      <c r="B28" s="199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200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70" t="s">
        <v>66</v>
      </c>
      <c r="AU28" s="201"/>
      <c r="AW28" s="198"/>
      <c r="AX28" s="198"/>
      <c r="AZ28" s="198"/>
      <c r="BA28" s="198"/>
      <c r="BB28" s="202">
        <f>SUM(BC28:BH28)</f>
        <v>104</v>
      </c>
      <c r="BC28" s="203">
        <f t="shared" ref="BC28:BH28" si="0">SUM(BC26:BC27)</f>
        <v>48</v>
      </c>
      <c r="BD28" s="203">
        <f t="shared" si="0"/>
        <v>6</v>
      </c>
      <c r="BE28" s="203">
        <f t="shared" si="0"/>
        <v>15</v>
      </c>
      <c r="BF28" s="203">
        <f t="shared" si="0"/>
        <v>11</v>
      </c>
      <c r="BG28" s="203">
        <f t="shared" si="0"/>
        <v>2</v>
      </c>
      <c r="BH28" s="203">
        <f t="shared" si="0"/>
        <v>22</v>
      </c>
    </row>
    <row r="29" spans="1:62" s="226" customFormat="1" ht="13.5" thickBot="1" x14ac:dyDescent="0.25">
      <c r="A29" s="495" t="s">
        <v>44</v>
      </c>
      <c r="B29" s="495"/>
      <c r="C29" s="495"/>
      <c r="D29" s="495"/>
      <c r="E29" s="495"/>
      <c r="F29" s="495"/>
      <c r="G29" s="204"/>
      <c r="H29" s="204"/>
      <c r="I29" s="204"/>
      <c r="J29" s="204"/>
      <c r="K29" s="204"/>
      <c r="L29" s="204"/>
      <c r="M29" s="204"/>
      <c r="N29" s="204"/>
      <c r="O29" s="205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6"/>
      <c r="AT29" s="207"/>
      <c r="AU29" s="206"/>
      <c r="AV29" s="204"/>
      <c r="AW29" s="204"/>
      <c r="AX29" s="204"/>
      <c r="AY29" s="204"/>
      <c r="AZ29" s="204"/>
      <c r="BA29" s="204"/>
      <c r="BB29" s="208"/>
      <c r="BC29" s="208"/>
      <c r="BD29" s="208"/>
      <c r="BE29" s="208"/>
      <c r="BF29" s="208"/>
      <c r="BG29" s="208"/>
      <c r="BH29" s="208"/>
    </row>
    <row r="30" spans="1:62" s="188" customFormat="1" ht="15" customHeight="1" thickBot="1" x14ac:dyDescent="0.25">
      <c r="A30" s="495" t="s">
        <v>37</v>
      </c>
      <c r="B30" s="495"/>
      <c r="C30" s="495"/>
      <c r="D30" s="495"/>
      <c r="E30" s="495"/>
      <c r="F30" s="495"/>
      <c r="H30" s="186"/>
      <c r="I30" s="496" t="s">
        <v>138</v>
      </c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185"/>
      <c r="W30" s="186" t="s">
        <v>33</v>
      </c>
      <c r="X30" s="184" t="s">
        <v>137</v>
      </c>
      <c r="Y30" s="184"/>
      <c r="Z30" s="187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Q30" s="191"/>
      <c r="AR30" s="184"/>
      <c r="AS30" s="184"/>
      <c r="AT30" s="184"/>
    </row>
    <row r="31" spans="1:62" s="188" customFormat="1" thickBot="1" x14ac:dyDescent="0.25">
      <c r="A31" s="171" t="s">
        <v>73</v>
      </c>
      <c r="B31" s="172"/>
      <c r="C31" s="172"/>
      <c r="D31" s="172"/>
      <c r="E31" s="172"/>
      <c r="F31" s="172"/>
      <c r="H31" s="191"/>
      <c r="I31" s="192" t="s">
        <v>74</v>
      </c>
      <c r="J31" s="191"/>
      <c r="K31" s="191"/>
      <c r="N31" s="191"/>
      <c r="O31" s="191"/>
      <c r="P31" s="191"/>
      <c r="Q31" s="191"/>
      <c r="R31" s="191"/>
      <c r="S31" s="191"/>
      <c r="T31" s="191"/>
      <c r="U31" s="187"/>
      <c r="V31" s="187"/>
      <c r="W31" s="184" t="s">
        <v>1</v>
      </c>
      <c r="X31" s="184" t="s">
        <v>64</v>
      </c>
      <c r="Y31" s="184"/>
      <c r="Z31" s="184"/>
      <c r="AC31" s="184"/>
      <c r="AJ31" s="184"/>
      <c r="AK31" s="184"/>
      <c r="AL31" s="184"/>
      <c r="AP31" s="184"/>
      <c r="AQ31" s="184"/>
      <c r="AR31" s="184"/>
      <c r="AS31" s="189"/>
      <c r="AT31" s="189"/>
      <c r="AU31" s="209"/>
      <c r="BC31" s="184"/>
    </row>
    <row r="32" spans="1:62" s="188" customFormat="1" thickBot="1" x14ac:dyDescent="0.25">
      <c r="A32" s="184"/>
      <c r="B32" s="184"/>
      <c r="C32" s="184"/>
      <c r="D32" s="184"/>
      <c r="E32" s="184"/>
      <c r="F32" s="184"/>
      <c r="H32" s="186" t="s">
        <v>38</v>
      </c>
      <c r="I32" s="184" t="s">
        <v>139</v>
      </c>
      <c r="J32" s="184"/>
      <c r="K32" s="187"/>
      <c r="N32" s="184"/>
      <c r="O32" s="184"/>
      <c r="P32" s="184"/>
      <c r="Q32" s="184"/>
      <c r="R32" s="184"/>
      <c r="S32" s="184"/>
      <c r="T32" s="184"/>
      <c r="U32" s="184"/>
      <c r="V32" s="184"/>
      <c r="W32" s="186" t="s">
        <v>149</v>
      </c>
      <c r="X32" s="184" t="s">
        <v>133</v>
      </c>
      <c r="Y32" s="184"/>
      <c r="Z32" s="187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91"/>
      <c r="AR32" s="184"/>
      <c r="AT32" s="184"/>
      <c r="AU32" s="184"/>
      <c r="BD32" s="184"/>
      <c r="BE32" s="184"/>
      <c r="BH32" s="184"/>
    </row>
    <row r="33" spans="1:60" s="188" customFormat="1" thickBot="1" x14ac:dyDescent="0.25">
      <c r="A33" s="184"/>
      <c r="B33" s="184"/>
      <c r="H33" s="184" t="s">
        <v>1</v>
      </c>
      <c r="I33" s="184" t="s">
        <v>75</v>
      </c>
      <c r="J33" s="184"/>
      <c r="K33" s="184"/>
      <c r="R33" s="187"/>
      <c r="S33" s="184"/>
      <c r="W33" s="184" t="s">
        <v>1</v>
      </c>
      <c r="X33" s="184" t="s">
        <v>134</v>
      </c>
      <c r="Y33" s="184"/>
      <c r="Z33" s="184"/>
      <c r="AC33" s="184"/>
      <c r="AJ33" s="184"/>
      <c r="AK33" s="184"/>
      <c r="AL33" s="184"/>
      <c r="BH33" s="184"/>
    </row>
    <row r="34" spans="1:60" s="188" customFormat="1" thickBot="1" x14ac:dyDescent="0.25">
      <c r="A34" s="184"/>
      <c r="B34" s="184"/>
      <c r="H34" s="193"/>
      <c r="I34" s="187" t="s">
        <v>140</v>
      </c>
      <c r="J34" s="187"/>
      <c r="K34" s="187"/>
      <c r="N34" s="187"/>
      <c r="O34" s="187"/>
      <c r="R34" s="184"/>
      <c r="S34" s="184"/>
      <c r="W34" s="186" t="s">
        <v>150</v>
      </c>
      <c r="X34" s="189" t="s">
        <v>135</v>
      </c>
      <c r="Y34" s="189"/>
      <c r="Z34" s="189"/>
      <c r="AB34" s="189"/>
      <c r="AC34" s="189"/>
      <c r="AD34" s="189"/>
      <c r="AE34" s="189"/>
      <c r="AF34" s="184"/>
      <c r="AG34" s="190"/>
      <c r="AJ34" s="184"/>
      <c r="AK34" s="184"/>
      <c r="AL34" s="189"/>
      <c r="AM34" s="189"/>
      <c r="AN34" s="210"/>
      <c r="AO34" s="210"/>
      <c r="AP34" s="210"/>
      <c r="BD34" s="189"/>
      <c r="BE34" s="211"/>
      <c r="BF34" s="184"/>
      <c r="BG34" s="184"/>
      <c r="BH34" s="184"/>
    </row>
    <row r="35" spans="1:60" s="188" customFormat="1" thickBot="1" x14ac:dyDescent="0.25">
      <c r="I35" s="188" t="s">
        <v>45</v>
      </c>
      <c r="X35" s="188" t="s">
        <v>136</v>
      </c>
      <c r="AQ35" s="186" t="s">
        <v>142</v>
      </c>
      <c r="AR35" s="189" t="s">
        <v>143</v>
      </c>
      <c r="AS35" s="189"/>
      <c r="AU35" s="187"/>
      <c r="BD35" s="184"/>
      <c r="BE35" s="184"/>
    </row>
    <row r="36" spans="1:60" s="188" customFormat="1" thickBot="1" x14ac:dyDescent="0.25">
      <c r="H36" s="194" t="s">
        <v>32</v>
      </c>
      <c r="I36" s="195" t="s">
        <v>141</v>
      </c>
      <c r="J36" s="189"/>
      <c r="K36" s="189"/>
      <c r="W36" s="186" t="s">
        <v>35</v>
      </c>
      <c r="X36" s="189" t="s">
        <v>144</v>
      </c>
      <c r="Y36" s="189"/>
      <c r="Z36" s="189"/>
      <c r="AB36" s="189"/>
      <c r="AC36" s="189"/>
      <c r="AI36" s="191"/>
      <c r="AJ36" s="189"/>
      <c r="AK36" s="189"/>
      <c r="AM36" s="187"/>
    </row>
    <row r="37" spans="1:60" s="196" customFormat="1" ht="15" x14ac:dyDescent="0.2">
      <c r="X37" s="505"/>
      <c r="Y37" s="505"/>
      <c r="Z37" s="505"/>
      <c r="AA37" s="505"/>
      <c r="AB37" s="505"/>
      <c r="AC37" s="505"/>
      <c r="AD37" s="505"/>
      <c r="AE37" s="505"/>
      <c r="AF37" s="505"/>
      <c r="AJ37" s="188"/>
      <c r="AU37" s="205"/>
      <c r="AV37" s="205"/>
      <c r="AW37" s="205"/>
      <c r="AX37" s="205"/>
      <c r="AY37" s="205"/>
    </row>
    <row r="38" spans="1:60" s="227" customFormat="1" ht="22.5" customHeight="1" x14ac:dyDescent="0.2">
      <c r="B38" s="228"/>
      <c r="O38" s="229"/>
      <c r="P38" s="229"/>
      <c r="AE38" s="228"/>
      <c r="AT38" s="228"/>
    </row>
    <row r="39" spans="1:60" s="227" customFormat="1" ht="22.5" customHeight="1" x14ac:dyDescent="0.2"/>
    <row r="40" spans="1:60" s="227" customFormat="1" ht="24.75" customHeight="1" x14ac:dyDescent="0.2">
      <c r="O40" s="226"/>
      <c r="P40" s="226"/>
      <c r="Q40" s="226"/>
      <c r="R40" s="226"/>
      <c r="S40" s="226"/>
      <c r="T40" s="226"/>
      <c r="U40" s="226"/>
      <c r="V40" s="226"/>
      <c r="W40" s="230"/>
      <c r="AT40" s="228"/>
      <c r="BF40" s="226"/>
    </row>
    <row r="41" spans="1:60" s="227" customFormat="1" ht="27.75" customHeight="1" x14ac:dyDescent="0.2"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31"/>
      <c r="Y41" s="232"/>
      <c r="Z41" s="232"/>
      <c r="AA41" s="232"/>
      <c r="AB41" s="205"/>
      <c r="AC41" s="205"/>
      <c r="AD41" s="205"/>
      <c r="AH41" s="205"/>
      <c r="AI41" s="206"/>
      <c r="AJ41" s="205"/>
      <c r="AK41" s="205"/>
      <c r="AT41" s="228"/>
    </row>
    <row r="42" spans="1:60" s="227" customFormat="1" ht="24.75" customHeight="1" x14ac:dyDescent="0.2">
      <c r="P42" s="226"/>
      <c r="Q42" s="226"/>
      <c r="R42" s="208"/>
      <c r="S42" s="233"/>
      <c r="T42" s="233"/>
      <c r="U42" s="233"/>
      <c r="V42" s="233"/>
      <c r="W42" s="233"/>
      <c r="AE42" s="228"/>
      <c r="AT42" s="234"/>
    </row>
    <row r="43" spans="1:60" s="227" customFormat="1" x14ac:dyDescent="0.2"/>
    <row r="44" spans="1:60" s="227" customFormat="1" ht="24.75" customHeight="1" x14ac:dyDescent="0.2">
      <c r="E44" s="228"/>
      <c r="AD44" s="231"/>
      <c r="AE44" s="231"/>
      <c r="AF44" s="231"/>
      <c r="AG44" s="231"/>
      <c r="AH44" s="231"/>
      <c r="AI44" s="226"/>
    </row>
  </sheetData>
  <mergeCells count="45">
    <mergeCell ref="X37:AF37"/>
    <mergeCell ref="AX22:BA22"/>
    <mergeCell ref="T22:W22"/>
    <mergeCell ref="AB22:AF22"/>
    <mergeCell ref="AG22:AJ22"/>
    <mergeCell ref="AK22:AN22"/>
    <mergeCell ref="A29:F29"/>
    <mergeCell ref="A30:F30"/>
    <mergeCell ref="I30:U30"/>
    <mergeCell ref="BG22:BG25"/>
    <mergeCell ref="BH22:BH25"/>
    <mergeCell ref="BE22:BE25"/>
    <mergeCell ref="BF22:BF25"/>
    <mergeCell ref="BB22:BB25"/>
    <mergeCell ref="BC22:BC25"/>
    <mergeCell ref="BD22:BD25"/>
    <mergeCell ref="X22:AA22"/>
    <mergeCell ref="AO22:AR22"/>
    <mergeCell ref="AS22:AW22"/>
    <mergeCell ref="A22:A25"/>
    <mergeCell ref="B22:F22"/>
    <mergeCell ref="G22:J22"/>
    <mergeCell ref="A1:BH1"/>
    <mergeCell ref="K22:N22"/>
    <mergeCell ref="O22:S22"/>
    <mergeCell ref="A10:Y10"/>
    <mergeCell ref="A6:Y6"/>
    <mergeCell ref="A4:BH4"/>
    <mergeCell ref="A19:Y19"/>
    <mergeCell ref="A2:BH2"/>
    <mergeCell ref="A3:BH3"/>
    <mergeCell ref="A18:Y18"/>
    <mergeCell ref="A17:Y17"/>
    <mergeCell ref="A21:BA21"/>
    <mergeCell ref="BB21:BH21"/>
    <mergeCell ref="Z6:AY7"/>
    <mergeCell ref="Z8:BH8"/>
    <mergeCell ref="Z14:BH14"/>
    <mergeCell ref="Z15:BH15"/>
    <mergeCell ref="Z16:BH16"/>
    <mergeCell ref="Z9:BH9"/>
    <mergeCell ref="Z10:BH10"/>
    <mergeCell ref="Z11:BH11"/>
    <mergeCell ref="Z12:BH12"/>
    <mergeCell ref="Z13:BH13"/>
  </mergeCells>
  <printOptions horizontalCentered="1" verticalCentered="1"/>
  <pageMargins left="0.19685039370078741" right="0.19685039370078741" top="0.78740157480314965" bottom="0.19685039370078741" header="0" footer="0"/>
  <pageSetup paperSize="9" scale="69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topLeftCell="A12" zoomScale="80" zoomScaleNormal="80" workbookViewId="0">
      <selection activeCell="B26" sqref="B26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226</v>
      </c>
    </row>
    <row r="2" spans="1:29" ht="23.25" customHeight="1" x14ac:dyDescent="0.2">
      <c r="C2" s="602" t="s">
        <v>225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04" t="s">
        <v>151</v>
      </c>
      <c r="E8" s="404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07"/>
      <c r="AB10" s="63"/>
      <c r="AC10" s="63"/>
    </row>
    <row r="11" spans="1:29" s="2" customFormat="1" ht="20.25" customHeight="1" thickBot="1" x14ac:dyDescent="0.35">
      <c r="A11" s="74"/>
      <c r="B11" s="416" t="s">
        <v>42</v>
      </c>
      <c r="C11" s="43"/>
      <c r="D11" s="63">
        <f>SUM(D12:D13)</f>
        <v>10</v>
      </c>
      <c r="E11" s="408">
        <f t="shared" ref="E11:J11" si="0">SUM(E12:E13)</f>
        <v>300</v>
      </c>
      <c r="F11" s="421">
        <f t="shared" si="0"/>
        <v>96</v>
      </c>
      <c r="G11" s="422"/>
      <c r="H11" s="422"/>
      <c r="I11" s="422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03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15" t="s">
        <v>117</v>
      </c>
      <c r="C14" s="45"/>
      <c r="D14" s="129">
        <v>5</v>
      </c>
      <c r="E14" s="407">
        <f>SUM(E15:E17)</f>
        <v>150</v>
      </c>
      <c r="F14" s="320"/>
      <c r="G14" s="422"/>
      <c r="H14" s="422"/>
      <c r="I14" s="422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44.25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57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5.75" customHeight="1" thickBot="1" x14ac:dyDescent="0.35">
      <c r="A17" s="367" t="s">
        <v>200</v>
      </c>
      <c r="B17" s="118" t="s">
        <v>252</v>
      </c>
      <c r="C17" s="446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17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05"/>
      <c r="AB19" s="405"/>
      <c r="AC19" s="405"/>
    </row>
    <row r="20" spans="1:29" s="2" customFormat="1" ht="20.25" customHeight="1" thickBot="1" x14ac:dyDescent="0.35">
      <c r="A20" s="365"/>
      <c r="B20" s="415" t="s">
        <v>42</v>
      </c>
      <c r="C20" s="132"/>
      <c r="D20" s="406">
        <f t="shared" ref="D20:E20" si="3">SUM(D21:D24)</f>
        <v>20</v>
      </c>
      <c r="E20" s="63">
        <f t="shared" si="3"/>
        <v>600</v>
      </c>
      <c r="F20" s="320"/>
      <c r="G20" s="422"/>
      <c r="H20" s="422"/>
      <c r="I20" s="422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56.25" customHeight="1" x14ac:dyDescent="0.3">
      <c r="A21" s="77" t="s">
        <v>201</v>
      </c>
      <c r="B21" s="72" t="s">
        <v>227</v>
      </c>
      <c r="C21" s="419" t="s">
        <v>231</v>
      </c>
      <c r="D21" s="93">
        <v>5</v>
      </c>
      <c r="E21" s="413">
        <f>D21*30</f>
        <v>150</v>
      </c>
      <c r="F21" s="100">
        <f>G21+H21+I21</f>
        <v>48</v>
      </c>
      <c r="G21" s="418">
        <v>32</v>
      </c>
      <c r="H21" s="418"/>
      <c r="I21" s="418">
        <v>16</v>
      </c>
      <c r="J21" s="102">
        <f>E21-F21</f>
        <v>102</v>
      </c>
      <c r="K21" s="423"/>
      <c r="L21" s="409"/>
      <c r="M21" s="410"/>
      <c r="N21" s="89"/>
      <c r="O21" s="103"/>
      <c r="P21" s="409"/>
      <c r="Q21" s="102"/>
      <c r="R21" s="411"/>
      <c r="S21" s="100">
        <v>2</v>
      </c>
      <c r="T21" s="409"/>
      <c r="U21" s="102">
        <v>1</v>
      </c>
      <c r="V21" s="332">
        <v>5</v>
      </c>
      <c r="W21" s="100"/>
      <c r="X21" s="409"/>
      <c r="Y21" s="102"/>
      <c r="Z21" s="332"/>
      <c r="AA21" s="412">
        <v>3</v>
      </c>
      <c r="AB21" s="413"/>
      <c r="AC21" s="413"/>
    </row>
    <row r="22" spans="1:29" s="2" customFormat="1" ht="55.5" customHeight="1" x14ac:dyDescent="0.3">
      <c r="A22" s="77" t="s">
        <v>202</v>
      </c>
      <c r="B22" s="72" t="s">
        <v>228</v>
      </c>
      <c r="C22" s="58" t="s">
        <v>231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12">
        <v>3</v>
      </c>
      <c r="AB22" s="60"/>
      <c r="AC22" s="60"/>
    </row>
    <row r="23" spans="1:29" s="2" customFormat="1" ht="79.5" customHeight="1" x14ac:dyDescent="0.3">
      <c r="A23" s="77" t="s">
        <v>203</v>
      </c>
      <c r="B23" s="52" t="s">
        <v>229</v>
      </c>
      <c r="C23" s="58" t="s">
        <v>231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12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230</v>
      </c>
      <c r="C24" s="58" t="s">
        <v>231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12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14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232</v>
      </c>
      <c r="C26" s="597" t="s">
        <v>231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46.5" customHeight="1" x14ac:dyDescent="0.3">
      <c r="A27" s="75" t="s">
        <v>206</v>
      </c>
      <c r="B27" s="76" t="s">
        <v>233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63" customHeight="1" x14ac:dyDescent="0.3">
      <c r="A28" s="75" t="s">
        <v>207</v>
      </c>
      <c r="B28" s="76" t="s">
        <v>234</v>
      </c>
      <c r="C28" s="599" t="s">
        <v>231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75.75" customHeight="1" thickBot="1" x14ac:dyDescent="0.35">
      <c r="A29" s="366" t="s">
        <v>208</v>
      </c>
      <c r="B29" s="79" t="s">
        <v>235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20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</row>
    <row r="34" spans="1:35" s="3" customFormat="1" ht="15.75" customHeight="1" x14ac:dyDescent="0.3">
      <c r="A34" s="39" t="s">
        <v>236</v>
      </c>
      <c r="B34" s="39"/>
      <c r="C34" s="39"/>
      <c r="D34" s="39"/>
      <c r="G34" s="40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 t="s">
        <v>190</v>
      </c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D15:D17"/>
    <mergeCell ref="E15:E17"/>
    <mergeCell ref="F15:F17"/>
    <mergeCell ref="G15:G17"/>
    <mergeCell ref="H15:H17"/>
    <mergeCell ref="K11:M11"/>
    <mergeCell ref="O11:Q11"/>
    <mergeCell ref="S11:U11"/>
    <mergeCell ref="S6:V6"/>
    <mergeCell ref="G7:G8"/>
    <mergeCell ref="H7:H8"/>
    <mergeCell ref="I7:I8"/>
    <mergeCell ref="K7:K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O6:R6"/>
    <mergeCell ref="W6:Z6"/>
    <mergeCell ref="X7:X8"/>
    <mergeCell ref="Y7:Y8"/>
    <mergeCell ref="Z7:Z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topLeftCell="A13" zoomScale="90" zoomScaleNormal="90" workbookViewId="0">
      <selection activeCell="B33" sqref="B33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238</v>
      </c>
    </row>
    <row r="2" spans="1:29" ht="23.25" customHeight="1" x14ac:dyDescent="0.2">
      <c r="C2" s="602" t="s">
        <v>237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24" t="s">
        <v>151</v>
      </c>
      <c r="E8" s="424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35"/>
      <c r="AB10" s="63"/>
      <c r="AC10" s="63"/>
    </row>
    <row r="11" spans="1:29" s="2" customFormat="1" ht="20.25" customHeight="1" thickBot="1" x14ac:dyDescent="0.35">
      <c r="A11" s="74"/>
      <c r="B11" s="439" t="s">
        <v>42</v>
      </c>
      <c r="C11" s="43"/>
      <c r="D11" s="63">
        <f>SUM(D12:D13)</f>
        <v>10</v>
      </c>
      <c r="E11" s="444">
        <f t="shared" ref="E11:J11" si="0">SUM(E12:E13)</f>
        <v>300</v>
      </c>
      <c r="F11" s="428">
        <f t="shared" si="0"/>
        <v>96</v>
      </c>
      <c r="G11" s="429"/>
      <c r="H11" s="429"/>
      <c r="I11" s="429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25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38" t="s">
        <v>117</v>
      </c>
      <c r="C14" s="45"/>
      <c r="D14" s="129">
        <v>5</v>
      </c>
      <c r="E14" s="435">
        <f>SUM(E15:E17)</f>
        <v>150</v>
      </c>
      <c r="F14" s="320"/>
      <c r="G14" s="429"/>
      <c r="H14" s="429"/>
      <c r="I14" s="429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44.25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0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51" customHeight="1" thickBot="1" x14ac:dyDescent="0.35">
      <c r="A17" s="367" t="s">
        <v>200</v>
      </c>
      <c r="B17" s="118" t="s">
        <v>252</v>
      </c>
      <c r="C17" s="446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37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41"/>
      <c r="AB19" s="441"/>
      <c r="AC19" s="441"/>
    </row>
    <row r="20" spans="1:29" s="2" customFormat="1" ht="20.25" customHeight="1" thickBot="1" x14ac:dyDescent="0.35">
      <c r="A20" s="365"/>
      <c r="B20" s="438" t="s">
        <v>42</v>
      </c>
      <c r="C20" s="132"/>
      <c r="D20" s="443">
        <f t="shared" ref="D20:E20" si="3">SUM(D21:D24)</f>
        <v>20</v>
      </c>
      <c r="E20" s="63">
        <f t="shared" si="3"/>
        <v>600</v>
      </c>
      <c r="F20" s="320"/>
      <c r="G20" s="429"/>
      <c r="H20" s="429"/>
      <c r="I20" s="429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4.5" customHeight="1" x14ac:dyDescent="0.3">
      <c r="A21" s="77" t="s">
        <v>201</v>
      </c>
      <c r="B21" s="72" t="s">
        <v>239</v>
      </c>
      <c r="C21" s="426" t="s">
        <v>247</v>
      </c>
      <c r="D21" s="93">
        <v>5</v>
      </c>
      <c r="E21" s="440">
        <f>D21*30</f>
        <v>150</v>
      </c>
      <c r="F21" s="100">
        <f>G21+H21+I21</f>
        <v>48</v>
      </c>
      <c r="G21" s="434">
        <v>32</v>
      </c>
      <c r="H21" s="434"/>
      <c r="I21" s="434">
        <v>16</v>
      </c>
      <c r="J21" s="102">
        <f>E21-F21</f>
        <v>102</v>
      </c>
      <c r="K21" s="432"/>
      <c r="L21" s="430"/>
      <c r="M21" s="431"/>
      <c r="N21" s="89"/>
      <c r="O21" s="103"/>
      <c r="P21" s="430"/>
      <c r="Q21" s="102"/>
      <c r="R21" s="436"/>
      <c r="S21" s="100">
        <v>2</v>
      </c>
      <c r="T21" s="430"/>
      <c r="U21" s="102">
        <v>1</v>
      </c>
      <c r="V21" s="332">
        <v>5</v>
      </c>
      <c r="W21" s="100"/>
      <c r="X21" s="430"/>
      <c r="Y21" s="102"/>
      <c r="Z21" s="332"/>
      <c r="AA21" s="433">
        <v>3</v>
      </c>
      <c r="AB21" s="440"/>
      <c r="AC21" s="440"/>
    </row>
    <row r="22" spans="1:29" s="2" customFormat="1" ht="51" customHeight="1" x14ac:dyDescent="0.3">
      <c r="A22" s="77" t="s">
        <v>202</v>
      </c>
      <c r="B22" s="72" t="s">
        <v>240</v>
      </c>
      <c r="C22" s="58" t="s">
        <v>247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33">
        <v>3</v>
      </c>
      <c r="AB22" s="60"/>
      <c r="AC22" s="60"/>
    </row>
    <row r="23" spans="1:29" s="2" customFormat="1" ht="63" customHeight="1" x14ac:dyDescent="0.3">
      <c r="A23" s="77" t="s">
        <v>203</v>
      </c>
      <c r="B23" s="52" t="s">
        <v>241</v>
      </c>
      <c r="C23" s="58" t="s">
        <v>247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33">
        <v>2</v>
      </c>
      <c r="AB23" s="60"/>
      <c r="AC23" s="60"/>
    </row>
    <row r="24" spans="1:29" s="2" customFormat="1" ht="62.25" customHeight="1" thickBot="1" x14ac:dyDescent="0.35">
      <c r="A24" s="77" t="s">
        <v>204</v>
      </c>
      <c r="B24" s="52" t="s">
        <v>242</v>
      </c>
      <c r="C24" s="58" t="s">
        <v>247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33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42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78" customHeight="1" x14ac:dyDescent="0.3">
      <c r="A26" s="75" t="s">
        <v>205</v>
      </c>
      <c r="B26" s="78" t="s">
        <v>243</v>
      </c>
      <c r="C26" s="597" t="s">
        <v>247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75.75" customHeight="1" x14ac:dyDescent="0.3">
      <c r="A27" s="75" t="s">
        <v>206</v>
      </c>
      <c r="B27" s="76" t="s">
        <v>244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79.5" customHeight="1" x14ac:dyDescent="0.3">
      <c r="A28" s="75" t="s">
        <v>207</v>
      </c>
      <c r="B28" s="76" t="s">
        <v>245</v>
      </c>
      <c r="C28" s="599" t="s">
        <v>247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66" customHeight="1" thickBot="1" x14ac:dyDescent="0.35">
      <c r="A29" s="366" t="s">
        <v>208</v>
      </c>
      <c r="B29" s="79" t="s">
        <v>246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27"/>
      <c r="B33" s="427"/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</row>
    <row r="34" spans="1:35" s="3" customFormat="1" ht="15.75" customHeight="1" x14ac:dyDescent="0.3">
      <c r="A34" s="39" t="s">
        <v>248</v>
      </c>
      <c r="B34" s="39"/>
      <c r="C34" s="39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8"/>
  <sheetViews>
    <sheetView showGridLines="0" view="pageBreakPreview" topLeftCell="A19" zoomScale="80" zoomScaleNormal="50" zoomScaleSheetLayoutView="80" workbookViewId="0">
      <selection activeCell="A48" sqref="A48:B48"/>
    </sheetView>
  </sheetViews>
  <sheetFormatPr defaultRowHeight="12.75" x14ac:dyDescent="0.2"/>
  <cols>
    <col min="1" max="1" width="11.42578125" style="6" customWidth="1"/>
    <col min="2" max="2" width="135.7109375" style="6" customWidth="1"/>
    <col min="3" max="3" width="20.7109375" style="6" customWidth="1"/>
    <col min="4" max="4" width="7.7109375" style="6" customWidth="1"/>
    <col min="5" max="5" width="8.42578125" style="6" customWidth="1"/>
    <col min="6" max="10" width="6.7109375" style="6" customWidth="1"/>
    <col min="11" max="26" width="4.7109375" style="6" customWidth="1"/>
    <col min="27" max="27" width="6" style="6" customWidth="1"/>
    <col min="28" max="28" width="7.5703125" style="6" customWidth="1"/>
    <col min="29" max="29" width="6" style="6" customWidth="1"/>
    <col min="30" max="30" width="13.140625" style="6" customWidth="1"/>
    <col min="31" max="16384" width="9.140625" style="6"/>
  </cols>
  <sheetData>
    <row r="1" spans="1:30" s="13" customFormat="1" ht="55.5" customHeight="1" thickBot="1" x14ac:dyDescent="0.3">
      <c r="A1" s="518" t="s">
        <v>89</v>
      </c>
      <c r="B1" s="521" t="s">
        <v>125</v>
      </c>
      <c r="C1" s="523" t="s">
        <v>46</v>
      </c>
      <c r="D1" s="537" t="s">
        <v>79</v>
      </c>
      <c r="E1" s="538"/>
      <c r="F1" s="543" t="s">
        <v>80</v>
      </c>
      <c r="G1" s="544"/>
      <c r="H1" s="544"/>
      <c r="I1" s="544"/>
      <c r="J1" s="545"/>
      <c r="K1" s="550" t="s">
        <v>85</v>
      </c>
      <c r="L1" s="551"/>
      <c r="M1" s="551"/>
      <c r="N1" s="551"/>
      <c r="O1" s="551"/>
      <c r="P1" s="551"/>
      <c r="Q1" s="551"/>
      <c r="R1" s="556"/>
      <c r="S1" s="550" t="s">
        <v>86</v>
      </c>
      <c r="T1" s="551"/>
      <c r="U1" s="551"/>
      <c r="V1" s="551"/>
      <c r="W1" s="551"/>
      <c r="X1" s="551"/>
      <c r="Y1" s="551"/>
      <c r="Z1" s="556"/>
      <c r="AA1" s="550" t="s">
        <v>99</v>
      </c>
      <c r="AB1" s="551"/>
      <c r="AC1" s="552"/>
    </row>
    <row r="2" spans="1:30" s="13" customFormat="1" ht="52.5" customHeight="1" thickBot="1" x14ac:dyDescent="0.3">
      <c r="A2" s="519"/>
      <c r="B2" s="522"/>
      <c r="C2" s="524"/>
      <c r="D2" s="539"/>
      <c r="E2" s="540"/>
      <c r="F2" s="546" t="s">
        <v>88</v>
      </c>
      <c r="G2" s="548" t="s">
        <v>81</v>
      </c>
      <c r="H2" s="549"/>
      <c r="I2" s="549"/>
      <c r="J2" s="530" t="s">
        <v>83</v>
      </c>
      <c r="K2" s="533" t="s">
        <v>95</v>
      </c>
      <c r="L2" s="533"/>
      <c r="M2" s="533"/>
      <c r="N2" s="534"/>
      <c r="O2" s="533" t="s">
        <v>97</v>
      </c>
      <c r="P2" s="533"/>
      <c r="Q2" s="533"/>
      <c r="R2" s="534"/>
      <c r="S2" s="533" t="s">
        <v>96</v>
      </c>
      <c r="T2" s="533"/>
      <c r="U2" s="533"/>
      <c r="V2" s="534"/>
      <c r="W2" s="533" t="s">
        <v>98</v>
      </c>
      <c r="X2" s="533"/>
      <c r="Y2" s="533"/>
      <c r="Z2" s="534"/>
      <c r="AA2" s="553"/>
      <c r="AB2" s="554"/>
      <c r="AC2" s="555"/>
    </row>
    <row r="3" spans="1:30" s="13" customFormat="1" ht="32.25" customHeight="1" thickBot="1" x14ac:dyDescent="0.3">
      <c r="A3" s="519"/>
      <c r="B3" s="522"/>
      <c r="C3" s="524"/>
      <c r="D3" s="541"/>
      <c r="E3" s="542"/>
      <c r="F3" s="546"/>
      <c r="G3" s="514" t="s">
        <v>82</v>
      </c>
      <c r="H3" s="535" t="s">
        <v>87</v>
      </c>
      <c r="I3" s="514" t="s">
        <v>84</v>
      </c>
      <c r="J3" s="531"/>
      <c r="K3" s="514" t="s">
        <v>92</v>
      </c>
      <c r="L3" s="535" t="s">
        <v>93</v>
      </c>
      <c r="M3" s="514" t="s">
        <v>94</v>
      </c>
      <c r="N3" s="506" t="s">
        <v>152</v>
      </c>
      <c r="O3" s="514" t="s">
        <v>92</v>
      </c>
      <c r="P3" s="535" t="s">
        <v>93</v>
      </c>
      <c r="Q3" s="514" t="s">
        <v>94</v>
      </c>
      <c r="R3" s="506" t="s">
        <v>152</v>
      </c>
      <c r="S3" s="514" t="s">
        <v>92</v>
      </c>
      <c r="T3" s="535" t="s">
        <v>93</v>
      </c>
      <c r="U3" s="514" t="s">
        <v>94</v>
      </c>
      <c r="V3" s="506" t="s">
        <v>152</v>
      </c>
      <c r="W3" s="514" t="s">
        <v>92</v>
      </c>
      <c r="X3" s="535" t="s">
        <v>93</v>
      </c>
      <c r="Y3" s="514" t="s">
        <v>94</v>
      </c>
      <c r="Z3" s="506" t="s">
        <v>152</v>
      </c>
      <c r="AA3" s="524" t="s">
        <v>100</v>
      </c>
      <c r="AB3" s="557" t="s">
        <v>101</v>
      </c>
      <c r="AC3" s="523" t="s">
        <v>102</v>
      </c>
    </row>
    <row r="4" spans="1:30" s="13" customFormat="1" ht="136.5" customHeight="1" thickBot="1" x14ac:dyDescent="0.3">
      <c r="A4" s="520"/>
      <c r="B4" s="522"/>
      <c r="C4" s="524"/>
      <c r="D4" s="247" t="s">
        <v>151</v>
      </c>
      <c r="E4" s="247" t="s">
        <v>90</v>
      </c>
      <c r="F4" s="547"/>
      <c r="G4" s="515"/>
      <c r="H4" s="536"/>
      <c r="I4" s="515"/>
      <c r="J4" s="532"/>
      <c r="K4" s="515"/>
      <c r="L4" s="536"/>
      <c r="M4" s="515"/>
      <c r="N4" s="507"/>
      <c r="O4" s="515"/>
      <c r="P4" s="536"/>
      <c r="Q4" s="515"/>
      <c r="R4" s="507"/>
      <c r="S4" s="515"/>
      <c r="T4" s="536"/>
      <c r="U4" s="515"/>
      <c r="V4" s="507"/>
      <c r="W4" s="515"/>
      <c r="X4" s="536"/>
      <c r="Y4" s="515"/>
      <c r="Z4" s="507"/>
      <c r="AA4" s="524"/>
      <c r="AB4" s="557"/>
      <c r="AC4" s="524"/>
    </row>
    <row r="5" spans="1:30" s="13" customFormat="1" ht="19.5" customHeight="1" thickBot="1" x14ac:dyDescent="0.35">
      <c r="A5" s="369" t="s">
        <v>126</v>
      </c>
      <c r="B5" s="370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2"/>
      <c r="O5" s="371"/>
      <c r="P5" s="371"/>
      <c r="Q5" s="371"/>
      <c r="R5" s="372"/>
      <c r="S5" s="371"/>
      <c r="T5" s="371"/>
      <c r="U5" s="371"/>
      <c r="V5" s="372"/>
      <c r="W5" s="371"/>
      <c r="X5" s="371"/>
      <c r="Y5" s="371"/>
      <c r="Z5" s="372"/>
      <c r="AA5" s="371"/>
      <c r="AB5" s="371"/>
      <c r="AC5" s="373"/>
    </row>
    <row r="6" spans="1:30" s="7" customFormat="1" ht="23.25" customHeight="1" thickBot="1" x14ac:dyDescent="0.35">
      <c r="A6" s="401" t="s">
        <v>112</v>
      </c>
      <c r="B6" s="525" t="s">
        <v>127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526"/>
      <c r="AA6" s="526"/>
      <c r="AB6" s="526"/>
      <c r="AC6" s="527"/>
    </row>
    <row r="7" spans="1:30" s="7" customFormat="1" ht="21.95" customHeight="1" thickBot="1" x14ac:dyDescent="0.35">
      <c r="A7" s="528" t="s">
        <v>119</v>
      </c>
      <c r="B7" s="529"/>
      <c r="C7" s="67"/>
      <c r="D7" s="67">
        <f>SUM(D8:D10)</f>
        <v>15</v>
      </c>
      <c r="E7" s="67">
        <f>D7*30</f>
        <v>450</v>
      </c>
      <c r="F7" s="67"/>
      <c r="G7" s="245"/>
      <c r="H7" s="67"/>
      <c r="I7" s="245"/>
      <c r="J7" s="67"/>
      <c r="K7" s="511">
        <f>SUM(K8:M10)</f>
        <v>3</v>
      </c>
      <c r="L7" s="512"/>
      <c r="M7" s="513"/>
      <c r="N7" s="252">
        <f>SUM(N8:N10)</f>
        <v>5</v>
      </c>
      <c r="O7" s="508">
        <f>SUM(K8:M10)</f>
        <v>3</v>
      </c>
      <c r="P7" s="509"/>
      <c r="Q7" s="510"/>
      <c r="R7" s="253">
        <f>SUM(R8:R10)</f>
        <v>10</v>
      </c>
      <c r="S7" s="508">
        <f>SUM(S8:U10)</f>
        <v>0</v>
      </c>
      <c r="T7" s="509"/>
      <c r="U7" s="510"/>
      <c r="V7" s="253">
        <f>SUM(V8:V10)</f>
        <v>0</v>
      </c>
      <c r="W7" s="508">
        <f>SUM(W8:Y10)</f>
        <v>0</v>
      </c>
      <c r="X7" s="509"/>
      <c r="Y7" s="510"/>
      <c r="Z7" s="253">
        <f>SUM(Z8:Z10)</f>
        <v>0</v>
      </c>
      <c r="AA7" s="67"/>
      <c r="AB7" s="244"/>
      <c r="AC7" s="67"/>
    </row>
    <row r="8" spans="1:30" s="5" customFormat="1" ht="38.25" customHeight="1" x14ac:dyDescent="0.3">
      <c r="A8" s="64" t="s">
        <v>209</v>
      </c>
      <c r="B8" s="65" t="s">
        <v>161</v>
      </c>
      <c r="C8" s="68" t="s">
        <v>158</v>
      </c>
      <c r="D8" s="83">
        <v>5</v>
      </c>
      <c r="E8" s="84">
        <f>D8*30</f>
        <v>150</v>
      </c>
      <c r="F8" s="84">
        <f t="shared" ref="F8:F10" si="0">G8+H8+I8</f>
        <v>48</v>
      </c>
      <c r="G8" s="85"/>
      <c r="H8" s="84"/>
      <c r="I8" s="85">
        <f>M8*16+Q8*16</f>
        <v>48</v>
      </c>
      <c r="J8" s="84">
        <f t="shared" ref="J8:J10" si="1">E8-F8</f>
        <v>102</v>
      </c>
      <c r="K8" s="86"/>
      <c r="L8" s="87"/>
      <c r="M8" s="88"/>
      <c r="N8" s="254"/>
      <c r="O8" s="86"/>
      <c r="P8" s="87"/>
      <c r="Q8" s="90">
        <v>3</v>
      </c>
      <c r="R8" s="255">
        <v>5</v>
      </c>
      <c r="S8" s="91"/>
      <c r="T8" s="87"/>
      <c r="U8" s="92"/>
      <c r="V8" s="255"/>
      <c r="W8" s="86"/>
      <c r="X8" s="87"/>
      <c r="Y8" s="90"/>
      <c r="Z8" s="255"/>
      <c r="AA8" s="83">
        <v>2</v>
      </c>
      <c r="AB8" s="93"/>
      <c r="AC8" s="83"/>
      <c r="AD8" s="368"/>
    </row>
    <row r="9" spans="1:30" s="5" customFormat="1" ht="80.25" customHeight="1" x14ac:dyDescent="0.3">
      <c r="A9" s="66" t="s">
        <v>210</v>
      </c>
      <c r="B9" s="65" t="s">
        <v>162</v>
      </c>
      <c r="C9" s="68" t="s">
        <v>172</v>
      </c>
      <c r="D9" s="59">
        <v>5</v>
      </c>
      <c r="E9" s="60">
        <f t="shared" ref="E9:E11" si="2">D9*30</f>
        <v>150</v>
      </c>
      <c r="F9" s="60">
        <f t="shared" si="0"/>
        <v>48</v>
      </c>
      <c r="G9" s="94">
        <v>32</v>
      </c>
      <c r="H9" s="60"/>
      <c r="I9" s="94">
        <f>M9*16+Q9*16</f>
        <v>16</v>
      </c>
      <c r="J9" s="60">
        <f t="shared" si="1"/>
        <v>102</v>
      </c>
      <c r="K9" s="95">
        <v>2</v>
      </c>
      <c r="L9" s="96"/>
      <c r="M9" s="97">
        <v>1</v>
      </c>
      <c r="N9" s="256">
        <v>5</v>
      </c>
      <c r="O9" s="95"/>
      <c r="P9" s="96"/>
      <c r="Q9" s="97"/>
      <c r="R9" s="256"/>
      <c r="S9" s="123"/>
      <c r="T9" s="91"/>
      <c r="U9" s="122"/>
      <c r="V9" s="255"/>
      <c r="W9" s="91"/>
      <c r="X9" s="91"/>
      <c r="Y9" s="124"/>
      <c r="Z9" s="255"/>
      <c r="AA9" s="83">
        <v>1</v>
      </c>
      <c r="AB9" s="108"/>
      <c r="AC9" s="59"/>
    </row>
    <row r="10" spans="1:30" s="5" customFormat="1" ht="39.950000000000003" customHeight="1" thickBot="1" x14ac:dyDescent="0.35">
      <c r="A10" s="66" t="s">
        <v>211</v>
      </c>
      <c r="B10" s="257" t="s">
        <v>163</v>
      </c>
      <c r="C10" s="68" t="s">
        <v>157</v>
      </c>
      <c r="D10" s="60">
        <v>5</v>
      </c>
      <c r="E10" s="60">
        <f t="shared" si="2"/>
        <v>150</v>
      </c>
      <c r="F10" s="60">
        <f t="shared" si="0"/>
        <v>48</v>
      </c>
      <c r="G10" s="94">
        <v>32</v>
      </c>
      <c r="H10" s="60"/>
      <c r="I10" s="94">
        <f>M10*16+Q10*16</f>
        <v>16</v>
      </c>
      <c r="J10" s="60">
        <f t="shared" si="1"/>
        <v>102</v>
      </c>
      <c r="K10" s="95"/>
      <c r="L10" s="96"/>
      <c r="M10" s="97"/>
      <c r="N10" s="256"/>
      <c r="O10" s="95">
        <v>2</v>
      </c>
      <c r="P10" s="96"/>
      <c r="Q10" s="97">
        <v>1</v>
      </c>
      <c r="R10" s="256">
        <v>5</v>
      </c>
      <c r="S10" s="125"/>
      <c r="T10" s="96"/>
      <c r="U10" s="126"/>
      <c r="V10" s="114"/>
      <c r="W10" s="125"/>
      <c r="X10" s="96"/>
      <c r="Y10" s="126"/>
      <c r="Z10" s="114"/>
      <c r="AA10" s="60">
        <v>2</v>
      </c>
      <c r="AB10" s="110"/>
      <c r="AC10" s="59"/>
      <c r="AD10" s="368"/>
    </row>
    <row r="11" spans="1:30" s="5" customFormat="1" ht="19.5" customHeight="1" thickBot="1" x14ac:dyDescent="0.35">
      <c r="A11" s="516" t="s">
        <v>103</v>
      </c>
      <c r="B11" s="517"/>
      <c r="C11" s="16"/>
      <c r="D11" s="127">
        <v>15</v>
      </c>
      <c r="E11" s="67">
        <f t="shared" si="2"/>
        <v>450</v>
      </c>
      <c r="F11" s="67"/>
      <c r="G11" s="67"/>
      <c r="H11" s="67"/>
      <c r="I11" s="67"/>
      <c r="J11" s="67"/>
      <c r="K11" s="508">
        <f>1*ПГС!K10:M10</f>
        <v>9</v>
      </c>
      <c r="L11" s="509"/>
      <c r="M11" s="510"/>
      <c r="N11" s="253">
        <f>1*ПГС!N10</f>
        <v>15</v>
      </c>
      <c r="O11" s="508">
        <f>1*ПГС!O10:Q10</f>
        <v>0</v>
      </c>
      <c r="P11" s="509"/>
      <c r="Q11" s="510"/>
      <c r="R11" s="253">
        <f>1*ПГС!R10</f>
        <v>0</v>
      </c>
      <c r="S11" s="508">
        <f>1*ПГС!S10:U10</f>
        <v>0</v>
      </c>
      <c r="T11" s="509"/>
      <c r="U11" s="510"/>
      <c r="V11" s="253">
        <f>1*ПГС!V10</f>
        <v>0</v>
      </c>
      <c r="W11" s="508">
        <f>1*ПГС!W10:Y10</f>
        <v>0</v>
      </c>
      <c r="X11" s="509"/>
      <c r="Y11" s="510"/>
      <c r="Z11" s="253">
        <f>1*ПГС!Z10</f>
        <v>0</v>
      </c>
      <c r="AA11" s="67"/>
      <c r="AB11" s="128"/>
      <c r="AC11" s="127"/>
    </row>
    <row r="12" spans="1:30" s="1" customFormat="1" ht="19.5" customHeight="1" thickBot="1" x14ac:dyDescent="0.35">
      <c r="A12" s="61"/>
      <c r="B12" s="62" t="s">
        <v>113</v>
      </c>
      <c r="C12" s="63"/>
      <c r="D12" s="238">
        <f>D7+D11</f>
        <v>30</v>
      </c>
      <c r="E12" s="238">
        <f>E7+E11</f>
        <v>900</v>
      </c>
      <c r="F12" s="129"/>
      <c r="G12" s="129"/>
      <c r="H12" s="129"/>
      <c r="I12" s="129"/>
      <c r="J12" s="129"/>
      <c r="K12" s="558">
        <f>SUM(K8:M11)</f>
        <v>12</v>
      </c>
      <c r="L12" s="558"/>
      <c r="M12" s="559"/>
      <c r="N12" s="238">
        <f>SUM(N8:N11)</f>
        <v>20</v>
      </c>
      <c r="O12" s="560">
        <f>SUM(O8:Q11)</f>
        <v>6</v>
      </c>
      <c r="P12" s="558"/>
      <c r="Q12" s="559"/>
      <c r="R12" s="130">
        <f>SUM(R8:R11)</f>
        <v>10</v>
      </c>
      <c r="S12" s="560">
        <f>SUM(S8:U11)</f>
        <v>0</v>
      </c>
      <c r="T12" s="558"/>
      <c r="U12" s="559"/>
      <c r="V12" s="238">
        <f>SUM(V8:V11)</f>
        <v>0</v>
      </c>
      <c r="W12" s="560">
        <f>SUM(W8:Y11)</f>
        <v>0</v>
      </c>
      <c r="X12" s="558"/>
      <c r="Y12" s="559"/>
      <c r="Z12" s="130">
        <f>SUM(Z8:Z11)</f>
        <v>0</v>
      </c>
      <c r="AA12" s="131"/>
      <c r="AB12" s="238"/>
      <c r="AC12" s="129"/>
    </row>
    <row r="13" spans="1:30" s="7" customFormat="1" ht="23.25" customHeight="1" thickBot="1" x14ac:dyDescent="0.35">
      <c r="A13" s="401" t="s">
        <v>114</v>
      </c>
      <c r="B13" s="525" t="s">
        <v>47</v>
      </c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526"/>
      <c r="N13" s="526"/>
      <c r="O13" s="526"/>
      <c r="P13" s="526"/>
      <c r="Q13" s="526"/>
      <c r="R13" s="526"/>
      <c r="S13" s="526"/>
      <c r="T13" s="526"/>
      <c r="U13" s="526"/>
      <c r="V13" s="526"/>
      <c r="W13" s="526"/>
      <c r="X13" s="526"/>
      <c r="Y13" s="526"/>
      <c r="Z13" s="526"/>
      <c r="AA13" s="526"/>
      <c r="AB13" s="526"/>
      <c r="AC13" s="527"/>
    </row>
    <row r="14" spans="1:30" s="7" customFormat="1" ht="21.95" customHeight="1" thickBot="1" x14ac:dyDescent="0.35">
      <c r="A14" s="528" t="s">
        <v>120</v>
      </c>
      <c r="B14" s="529"/>
      <c r="C14" s="67"/>
      <c r="D14" s="244">
        <f>SUM(D15:D18)</f>
        <v>20</v>
      </c>
      <c r="E14" s="67">
        <f>D14*30</f>
        <v>600</v>
      </c>
      <c r="F14" s="67"/>
      <c r="G14" s="245"/>
      <c r="H14" s="67"/>
      <c r="I14" s="67"/>
      <c r="J14" s="67"/>
      <c r="K14" s="511">
        <f>SUM(K15:M18)</f>
        <v>6</v>
      </c>
      <c r="L14" s="512"/>
      <c r="M14" s="513"/>
      <c r="N14" s="252">
        <f>SUM(N15:N18)</f>
        <v>10</v>
      </c>
      <c r="O14" s="508">
        <f>SUM(O15:Q18)</f>
        <v>6</v>
      </c>
      <c r="P14" s="509"/>
      <c r="Q14" s="510"/>
      <c r="R14" s="253">
        <f>SUM(R15:R18)</f>
        <v>10</v>
      </c>
      <c r="S14" s="508">
        <f>SUM(S15:U18)</f>
        <v>0</v>
      </c>
      <c r="T14" s="509"/>
      <c r="U14" s="510"/>
      <c r="V14" s="253">
        <f>SUM(V15:V18)</f>
        <v>0</v>
      </c>
      <c r="W14" s="508">
        <f>SUM(W15:Y18)</f>
        <v>0</v>
      </c>
      <c r="X14" s="509"/>
      <c r="Y14" s="510"/>
      <c r="Z14" s="258">
        <f>SUM(Z15:Z18)</f>
        <v>0</v>
      </c>
      <c r="AA14" s="67"/>
      <c r="AB14" s="244"/>
      <c r="AC14" s="67"/>
    </row>
    <row r="15" spans="1:30" s="5" customFormat="1" ht="42" customHeight="1" x14ac:dyDescent="0.3">
      <c r="A15" s="56" t="s">
        <v>212</v>
      </c>
      <c r="B15" s="55" t="s">
        <v>173</v>
      </c>
      <c r="C15" s="259" t="s">
        <v>174</v>
      </c>
      <c r="D15" s="99">
        <v>5</v>
      </c>
      <c r="E15" s="84">
        <f t="shared" ref="E15:E18" si="3">D15*30</f>
        <v>150</v>
      </c>
      <c r="F15" s="84">
        <v>48</v>
      </c>
      <c r="G15" s="85">
        <v>32</v>
      </c>
      <c r="H15" s="84"/>
      <c r="I15" s="85">
        <v>16</v>
      </c>
      <c r="J15" s="84">
        <v>102</v>
      </c>
      <c r="K15" s="100">
        <v>2</v>
      </c>
      <c r="L15" s="101"/>
      <c r="M15" s="102">
        <v>1</v>
      </c>
      <c r="N15" s="84">
        <v>5</v>
      </c>
      <c r="O15" s="100"/>
      <c r="P15" s="101"/>
      <c r="Q15" s="102"/>
      <c r="R15" s="84"/>
      <c r="S15" s="100"/>
      <c r="T15" s="101"/>
      <c r="U15" s="102"/>
      <c r="V15" s="84"/>
      <c r="W15" s="103"/>
      <c r="X15" s="101"/>
      <c r="Y15" s="104"/>
      <c r="Z15" s="260"/>
      <c r="AA15" s="83">
        <v>1</v>
      </c>
      <c r="AB15" s="93"/>
      <c r="AC15" s="83"/>
    </row>
    <row r="16" spans="1:30" s="5" customFormat="1" ht="39.950000000000003" customHeight="1" x14ac:dyDescent="0.3">
      <c r="A16" s="57" t="s">
        <v>213</v>
      </c>
      <c r="B16" s="261" t="s">
        <v>175</v>
      </c>
      <c r="C16" s="259" t="s">
        <v>176</v>
      </c>
      <c r="D16" s="262">
        <v>5</v>
      </c>
      <c r="E16" s="60">
        <f t="shared" si="3"/>
        <v>150</v>
      </c>
      <c r="F16" s="60">
        <v>48</v>
      </c>
      <c r="G16" s="94">
        <v>32</v>
      </c>
      <c r="H16" s="60"/>
      <c r="I16" s="94">
        <v>16</v>
      </c>
      <c r="J16" s="60">
        <f t="shared" ref="J16:J18" si="4">E16-F16</f>
        <v>102</v>
      </c>
      <c r="K16" s="105">
        <v>2</v>
      </c>
      <c r="L16" s="106"/>
      <c r="M16" s="107">
        <v>1</v>
      </c>
      <c r="N16" s="60">
        <v>5</v>
      </c>
      <c r="O16" s="105"/>
      <c r="P16" s="106"/>
      <c r="Q16" s="107"/>
      <c r="R16" s="60"/>
      <c r="S16" s="105"/>
      <c r="T16" s="106"/>
      <c r="U16" s="107"/>
      <c r="V16" s="60"/>
      <c r="W16" s="105"/>
      <c r="X16" s="106"/>
      <c r="Y16" s="107"/>
      <c r="Z16" s="60"/>
      <c r="AA16" s="83">
        <v>1</v>
      </c>
      <c r="AB16" s="108"/>
      <c r="AC16" s="109"/>
    </row>
    <row r="17" spans="1:32" s="5" customFormat="1" ht="60" customHeight="1" x14ac:dyDescent="0.3">
      <c r="A17" s="57" t="s">
        <v>214</v>
      </c>
      <c r="B17" s="264" t="s">
        <v>177</v>
      </c>
      <c r="C17" s="259" t="s">
        <v>178</v>
      </c>
      <c r="D17" s="262">
        <v>5</v>
      </c>
      <c r="E17" s="60">
        <f t="shared" si="3"/>
        <v>150</v>
      </c>
      <c r="F17" s="60">
        <v>48</v>
      </c>
      <c r="G17" s="94">
        <v>32</v>
      </c>
      <c r="H17" s="60"/>
      <c r="I17" s="94">
        <v>16</v>
      </c>
      <c r="J17" s="60">
        <v>102</v>
      </c>
      <c r="K17" s="105"/>
      <c r="L17" s="106"/>
      <c r="M17" s="107"/>
      <c r="N17" s="60"/>
      <c r="O17" s="105">
        <v>2</v>
      </c>
      <c r="P17" s="106"/>
      <c r="Q17" s="107">
        <v>1</v>
      </c>
      <c r="R17" s="60">
        <v>5</v>
      </c>
      <c r="S17" s="105"/>
      <c r="T17" s="106"/>
      <c r="U17" s="107"/>
      <c r="V17" s="60"/>
      <c r="W17" s="105"/>
      <c r="X17" s="106"/>
      <c r="Y17" s="107"/>
      <c r="Z17" s="60"/>
      <c r="AA17" s="60">
        <v>2</v>
      </c>
      <c r="AB17" s="110"/>
      <c r="AC17" s="59"/>
    </row>
    <row r="18" spans="1:32" s="5" customFormat="1" ht="59.25" customHeight="1" thickBot="1" x14ac:dyDescent="0.35">
      <c r="A18" s="57" t="s">
        <v>215</v>
      </c>
      <c r="B18" s="265" t="s">
        <v>179</v>
      </c>
      <c r="C18" s="259" t="s">
        <v>180</v>
      </c>
      <c r="D18" s="262">
        <v>5</v>
      </c>
      <c r="E18" s="60">
        <f t="shared" si="3"/>
        <v>150</v>
      </c>
      <c r="F18" s="60">
        <v>48</v>
      </c>
      <c r="G18" s="94">
        <v>32</v>
      </c>
      <c r="H18" s="60"/>
      <c r="I18" s="94">
        <v>16</v>
      </c>
      <c r="J18" s="60">
        <f t="shared" si="4"/>
        <v>102</v>
      </c>
      <c r="K18" s="105"/>
      <c r="L18" s="106"/>
      <c r="M18" s="107"/>
      <c r="N18" s="60"/>
      <c r="O18" s="105">
        <v>2</v>
      </c>
      <c r="P18" s="106"/>
      <c r="Q18" s="107">
        <v>1</v>
      </c>
      <c r="R18" s="263">
        <v>5</v>
      </c>
      <c r="S18" s="105"/>
      <c r="T18" s="106"/>
      <c r="U18" s="111"/>
      <c r="V18" s="59"/>
      <c r="W18" s="105"/>
      <c r="X18" s="106"/>
      <c r="Y18" s="111"/>
      <c r="Z18" s="59"/>
      <c r="AA18" s="60">
        <v>2</v>
      </c>
      <c r="AB18" s="113"/>
      <c r="AC18" s="114"/>
    </row>
    <row r="19" spans="1:32" s="5" customFormat="1" ht="19.5" customHeight="1" thickBot="1" x14ac:dyDescent="0.35">
      <c r="A19" s="516" t="s">
        <v>103</v>
      </c>
      <c r="B19" s="517"/>
      <c r="C19" s="16"/>
      <c r="D19" s="128">
        <v>30</v>
      </c>
      <c r="E19" s="67">
        <f>D19*30</f>
        <v>900</v>
      </c>
      <c r="F19" s="67"/>
      <c r="G19" s="67"/>
      <c r="H19" s="67"/>
      <c r="I19" s="67"/>
      <c r="J19" s="67"/>
      <c r="K19" s="561">
        <f>1*ПГС!K19:M19</f>
        <v>0</v>
      </c>
      <c r="L19" s="562"/>
      <c r="M19" s="563"/>
      <c r="N19" s="253">
        <f>1*ПГС!N19</f>
        <v>0</v>
      </c>
      <c r="O19" s="561">
        <f>1*ПГС!O19:Q19</f>
        <v>3</v>
      </c>
      <c r="P19" s="562"/>
      <c r="Q19" s="563"/>
      <c r="R19" s="258">
        <f>1*ПГС!R19</f>
        <v>5</v>
      </c>
      <c r="S19" s="561">
        <f>1*ПГС!S19:U19</f>
        <v>15</v>
      </c>
      <c r="T19" s="562"/>
      <c r="U19" s="563"/>
      <c r="V19" s="67">
        <f>1*ПГС!V19</f>
        <v>25</v>
      </c>
      <c r="W19" s="561">
        <f>1*ПГС!W19:Y19</f>
        <v>0</v>
      </c>
      <c r="X19" s="562"/>
      <c r="Y19" s="563"/>
      <c r="Z19" s="67">
        <f>1*ПГС!Z19</f>
        <v>0</v>
      </c>
      <c r="AA19" s="67"/>
      <c r="AB19" s="128"/>
      <c r="AC19" s="127"/>
    </row>
    <row r="20" spans="1:32" s="1" customFormat="1" ht="19.5" customHeight="1" thickBot="1" x14ac:dyDescent="0.35">
      <c r="A20" s="61"/>
      <c r="B20" s="62" t="s">
        <v>146</v>
      </c>
      <c r="C20" s="63"/>
      <c r="D20" s="238">
        <v>50</v>
      </c>
      <c r="E20" s="63">
        <f>D20*30</f>
        <v>1500</v>
      </c>
      <c r="F20" s="239"/>
      <c r="G20" s="129"/>
      <c r="H20" s="129"/>
      <c r="I20" s="129"/>
      <c r="J20" s="129"/>
      <c r="K20" s="560">
        <f>SUM(K15:M19)</f>
        <v>6</v>
      </c>
      <c r="L20" s="558"/>
      <c r="M20" s="559"/>
      <c r="N20" s="238">
        <f>SUM(N15:N19)</f>
        <v>10</v>
      </c>
      <c r="O20" s="560">
        <f>SUM(O15:Q19)</f>
        <v>9</v>
      </c>
      <c r="P20" s="558"/>
      <c r="Q20" s="559"/>
      <c r="R20" s="130">
        <f>SUM(R15:R19)</f>
        <v>15</v>
      </c>
      <c r="S20" s="560">
        <f>SUM(S15:U19)</f>
        <v>15</v>
      </c>
      <c r="T20" s="558"/>
      <c r="U20" s="559"/>
      <c r="V20" s="238">
        <f>SUM(V15:V19)</f>
        <v>25</v>
      </c>
      <c r="W20" s="560">
        <f>SUM(W15:Y19)</f>
        <v>0</v>
      </c>
      <c r="X20" s="558"/>
      <c r="Y20" s="559"/>
      <c r="Z20" s="130">
        <f>SUM(Z15:Z19)</f>
        <v>0</v>
      </c>
      <c r="AA20" s="238"/>
      <c r="AB20" s="238"/>
      <c r="AC20" s="129"/>
    </row>
    <row r="21" spans="1:32" s="5" customFormat="1" ht="19.5" customHeight="1" x14ac:dyDescent="0.3">
      <c r="A21" s="369" t="s">
        <v>115</v>
      </c>
      <c r="B21" s="374" t="s">
        <v>153</v>
      </c>
      <c r="C21" s="375"/>
      <c r="D21" s="376">
        <v>20</v>
      </c>
      <c r="E21" s="377">
        <f>D21*30</f>
        <v>600</v>
      </c>
      <c r="F21" s="378"/>
      <c r="G21" s="379"/>
      <c r="H21" s="379"/>
      <c r="I21" s="380"/>
      <c r="J21" s="381"/>
      <c r="K21" s="382"/>
      <c r="L21" s="379"/>
      <c r="M21" s="383"/>
      <c r="N21" s="384"/>
      <c r="O21" s="382"/>
      <c r="P21" s="379"/>
      <c r="Q21" s="383"/>
      <c r="R21" s="385">
        <v>5</v>
      </c>
      <c r="S21" s="382"/>
      <c r="T21" s="379"/>
      <c r="U21" s="383"/>
      <c r="V21" s="376">
        <v>5</v>
      </c>
      <c r="W21" s="382"/>
      <c r="X21" s="379"/>
      <c r="Y21" s="383"/>
      <c r="Z21" s="376">
        <v>10</v>
      </c>
      <c r="AA21" s="377"/>
      <c r="AB21" s="386" t="s">
        <v>130</v>
      </c>
      <c r="AC21" s="387"/>
    </row>
    <row r="22" spans="1:32" s="5" customFormat="1" ht="63.75" customHeight="1" thickBot="1" x14ac:dyDescent="0.35">
      <c r="A22" s="388" t="s">
        <v>116</v>
      </c>
      <c r="B22" s="389" t="s">
        <v>170</v>
      </c>
      <c r="C22" s="375"/>
      <c r="D22" s="390">
        <v>20</v>
      </c>
      <c r="E22" s="377">
        <f>D22*30</f>
        <v>600</v>
      </c>
      <c r="F22" s="391"/>
      <c r="G22" s="392"/>
      <c r="H22" s="392"/>
      <c r="I22" s="393"/>
      <c r="J22" s="390"/>
      <c r="K22" s="394"/>
      <c r="L22" s="392"/>
      <c r="M22" s="395"/>
      <c r="N22" s="396"/>
      <c r="O22" s="394"/>
      <c r="P22" s="392"/>
      <c r="Q22" s="395"/>
      <c r="R22" s="397"/>
      <c r="S22" s="394"/>
      <c r="T22" s="392"/>
      <c r="U22" s="395"/>
      <c r="V22" s="398"/>
      <c r="W22" s="394"/>
      <c r="X22" s="392"/>
      <c r="Y22" s="395"/>
      <c r="Z22" s="398">
        <v>20</v>
      </c>
      <c r="AA22" s="390"/>
      <c r="AB22" s="399"/>
      <c r="AC22" s="400">
        <v>4</v>
      </c>
    </row>
    <row r="23" spans="1:32" s="11" customFormat="1" ht="49.5" customHeight="1" thickBot="1" x14ac:dyDescent="0.35">
      <c r="A23" s="564" t="s">
        <v>154</v>
      </c>
      <c r="B23" s="565"/>
      <c r="C23" s="134"/>
      <c r="D23" s="135">
        <f t="shared" ref="D23:E23" si="5">D20+D12</f>
        <v>80</v>
      </c>
      <c r="E23" s="235">
        <f t="shared" si="5"/>
        <v>2400</v>
      </c>
      <c r="F23" s="136"/>
      <c r="G23" s="236"/>
      <c r="H23" s="235"/>
      <c r="I23" s="236"/>
      <c r="J23" s="235"/>
      <c r="K23" s="137"/>
      <c r="L23" s="138"/>
      <c r="M23" s="139"/>
      <c r="N23" s="246"/>
      <c r="O23" s="137"/>
      <c r="P23" s="138"/>
      <c r="Q23" s="139"/>
      <c r="R23" s="246"/>
      <c r="S23" s="137"/>
      <c r="T23" s="138"/>
      <c r="U23" s="139"/>
      <c r="V23" s="246"/>
      <c r="W23" s="137"/>
      <c r="X23" s="138"/>
      <c r="Y23" s="139"/>
      <c r="Z23" s="246"/>
      <c r="AA23" s="135"/>
      <c r="AB23" s="140"/>
      <c r="AC23" s="141"/>
      <c r="AD23" s="8"/>
      <c r="AE23" s="9"/>
      <c r="AF23" s="9"/>
    </row>
    <row r="24" spans="1:32" s="11" customFormat="1" ht="42" customHeight="1" thickBot="1" x14ac:dyDescent="0.35">
      <c r="A24" s="589" t="s">
        <v>155</v>
      </c>
      <c r="B24" s="590"/>
      <c r="C24" s="268"/>
      <c r="D24" s="269">
        <f>D23+D21+D22</f>
        <v>120</v>
      </c>
      <c r="E24" s="269">
        <f t="shared" ref="E24" si="6">E22+E21+E20+E12</f>
        <v>3600</v>
      </c>
      <c r="F24" s="270"/>
      <c r="G24" s="271"/>
      <c r="H24" s="269"/>
      <c r="I24" s="272"/>
      <c r="J24" s="273"/>
      <c r="K24" s="591">
        <f>K20+K12</f>
        <v>18</v>
      </c>
      <c r="L24" s="592"/>
      <c r="M24" s="593"/>
      <c r="N24" s="274">
        <f>N22+N21+N20+N12</f>
        <v>30</v>
      </c>
      <c r="O24" s="591">
        <f>O20+O12</f>
        <v>15</v>
      </c>
      <c r="P24" s="592"/>
      <c r="Q24" s="593"/>
      <c r="R24" s="274">
        <f>R22+R21+R20+R12</f>
        <v>30</v>
      </c>
      <c r="S24" s="591">
        <f>S20+S12</f>
        <v>15</v>
      </c>
      <c r="T24" s="592"/>
      <c r="U24" s="593"/>
      <c r="V24" s="275">
        <f>V22+V21+V20+V12</f>
        <v>30</v>
      </c>
      <c r="W24" s="591">
        <f>W20+W12</f>
        <v>0</v>
      </c>
      <c r="X24" s="592"/>
      <c r="Y24" s="593"/>
      <c r="Z24" s="274">
        <f>Z22+Z21+Z20+Z12</f>
        <v>30</v>
      </c>
      <c r="AA24" s="269"/>
      <c r="AB24" s="276"/>
      <c r="AC24" s="277"/>
      <c r="AD24" s="8"/>
      <c r="AE24" s="9"/>
      <c r="AF24" s="9"/>
    </row>
    <row r="25" spans="1:32" s="11" customFormat="1" ht="19.5" customHeight="1" thickBot="1" x14ac:dyDescent="0.35">
      <c r="A25" s="17" t="s">
        <v>36</v>
      </c>
      <c r="B25" s="18" t="s">
        <v>104</v>
      </c>
      <c r="C25" s="19" t="s">
        <v>36</v>
      </c>
      <c r="D25" s="19"/>
      <c r="E25" s="19"/>
      <c r="F25" s="20"/>
      <c r="G25" s="20"/>
      <c r="H25" s="20"/>
      <c r="I25" s="20"/>
      <c r="J25" s="21"/>
      <c r="K25" s="594"/>
      <c r="L25" s="595"/>
      <c r="M25" s="595"/>
      <c r="N25" s="595"/>
      <c r="O25" s="595"/>
      <c r="P25" s="595"/>
      <c r="Q25" s="595"/>
      <c r="R25" s="595"/>
      <c r="S25" s="595"/>
      <c r="T25" s="595"/>
      <c r="U25" s="595"/>
      <c r="V25" s="595"/>
      <c r="W25" s="595"/>
      <c r="X25" s="595"/>
      <c r="Y25" s="595"/>
      <c r="Z25" s="595"/>
      <c r="AA25" s="595"/>
      <c r="AB25" s="595"/>
      <c r="AC25" s="596"/>
      <c r="AD25" s="9"/>
      <c r="AE25" s="12"/>
      <c r="AF25" s="9"/>
    </row>
    <row r="26" spans="1:32" s="10" customFormat="1" ht="19.5" customHeight="1" thickBot="1" x14ac:dyDescent="0.4">
      <c r="A26" s="243"/>
      <c r="B26" s="22"/>
      <c r="C26" s="16"/>
      <c r="D26" s="23"/>
      <c r="E26" s="16"/>
      <c r="F26" s="24"/>
      <c r="G26" s="25"/>
      <c r="H26" s="25"/>
      <c r="I26" s="25"/>
      <c r="J26" s="26"/>
      <c r="K26" s="27"/>
      <c r="L26" s="25"/>
      <c r="M26" s="28"/>
      <c r="N26" s="29"/>
      <c r="O26" s="24"/>
      <c r="P26" s="25"/>
      <c r="Q26" s="28"/>
      <c r="R26" s="30"/>
      <c r="S26" s="24"/>
      <c r="T26" s="25"/>
      <c r="U26" s="28"/>
      <c r="V26" s="31"/>
      <c r="W26" s="24"/>
      <c r="X26" s="25"/>
      <c r="Y26" s="28"/>
      <c r="Z26" s="32"/>
      <c r="AA26" s="22"/>
      <c r="AB26" s="33"/>
      <c r="AC26" s="34"/>
    </row>
    <row r="27" spans="1:32" s="48" customFormat="1" ht="19.5" customHeight="1" thickBot="1" x14ac:dyDescent="0.35">
      <c r="A27" s="47"/>
    </row>
    <row r="28" spans="1:32" s="49" customFormat="1" ht="73.5" customHeight="1" thickBot="1" x14ac:dyDescent="0.35">
      <c r="A28" s="241" t="s">
        <v>123</v>
      </c>
      <c r="B28" s="35" t="s">
        <v>106</v>
      </c>
      <c r="C28" s="35" t="s">
        <v>48</v>
      </c>
      <c r="D28" s="577" t="s">
        <v>156</v>
      </c>
      <c r="E28" s="585"/>
      <c r="F28" s="578" t="s">
        <v>121</v>
      </c>
      <c r="G28" s="578"/>
      <c r="H28" s="585"/>
      <c r="I28" s="69"/>
      <c r="J28" s="35" t="s">
        <v>124</v>
      </c>
      <c r="K28" s="577" t="s">
        <v>107</v>
      </c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9" t="s">
        <v>122</v>
      </c>
      <c r="AB28" s="580"/>
      <c r="AC28" s="581"/>
    </row>
    <row r="29" spans="1:32" s="50" customFormat="1" ht="58.5" customHeight="1" thickBot="1" x14ac:dyDescent="0.35">
      <c r="A29" s="242" t="s">
        <v>39</v>
      </c>
      <c r="B29" s="36" t="s">
        <v>164</v>
      </c>
      <c r="C29" s="37">
        <v>2</v>
      </c>
      <c r="D29" s="567">
        <v>5</v>
      </c>
      <c r="E29" s="569"/>
      <c r="F29" s="567">
        <v>5</v>
      </c>
      <c r="G29" s="568"/>
      <c r="H29" s="569"/>
      <c r="I29" s="2"/>
      <c r="J29" s="249" t="s">
        <v>39</v>
      </c>
      <c r="K29" s="570" t="s">
        <v>181</v>
      </c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2"/>
      <c r="AA29" s="567">
        <v>11</v>
      </c>
      <c r="AB29" s="568"/>
      <c r="AC29" s="569"/>
    </row>
    <row r="30" spans="1:32" s="50" customFormat="1" ht="82.5" customHeight="1" thickBot="1" x14ac:dyDescent="0.35">
      <c r="A30" s="242" t="s">
        <v>40</v>
      </c>
      <c r="B30" s="38" t="s">
        <v>165</v>
      </c>
      <c r="C30" s="250">
        <v>3</v>
      </c>
      <c r="D30" s="582">
        <v>5</v>
      </c>
      <c r="E30" s="583"/>
      <c r="F30" s="582">
        <v>5</v>
      </c>
      <c r="G30" s="584"/>
      <c r="H30" s="583"/>
      <c r="I30" s="2"/>
      <c r="J30" s="37" t="s">
        <v>40</v>
      </c>
      <c r="K30" s="573" t="s">
        <v>171</v>
      </c>
      <c r="L30" s="574"/>
      <c r="M30" s="574"/>
      <c r="N30" s="574"/>
      <c r="O30" s="574"/>
      <c r="P30" s="574"/>
      <c r="Q30" s="574"/>
      <c r="R30" s="574"/>
      <c r="S30" s="574"/>
      <c r="T30" s="574"/>
      <c r="U30" s="574"/>
      <c r="V30" s="574"/>
      <c r="W30" s="574"/>
      <c r="X30" s="574"/>
      <c r="Y30" s="574"/>
      <c r="Z30" s="575"/>
      <c r="AA30" s="567">
        <v>2</v>
      </c>
      <c r="AB30" s="568"/>
      <c r="AC30" s="569"/>
    </row>
    <row r="31" spans="1:32" s="50" customFormat="1" ht="47.25" customHeight="1" thickBot="1" x14ac:dyDescent="0.35">
      <c r="A31" s="37" t="s">
        <v>41</v>
      </c>
      <c r="B31" s="36" t="s">
        <v>166</v>
      </c>
      <c r="C31" s="37">
        <v>4</v>
      </c>
      <c r="D31" s="567">
        <v>10</v>
      </c>
      <c r="E31" s="569"/>
      <c r="F31" s="567">
        <v>10</v>
      </c>
      <c r="G31" s="568"/>
      <c r="H31" s="569"/>
      <c r="I31" s="2"/>
      <c r="J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51"/>
      <c r="AB31" s="51"/>
      <c r="AC31" s="51"/>
    </row>
    <row r="32" spans="1:32" s="2" customFormat="1" ht="18.75" customHeight="1" x14ac:dyDescent="0.3">
      <c r="A32" s="588" t="s">
        <v>91</v>
      </c>
      <c r="B32" s="588"/>
      <c r="C32" s="588"/>
      <c r="D32" s="588"/>
      <c r="E32" s="588"/>
      <c r="F32" s="588"/>
      <c r="G32" s="46"/>
      <c r="H32" s="46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35" s="5" customFormat="1" ht="19.5" customHeight="1" x14ac:dyDescent="0.3">
      <c r="A33" s="587" t="s">
        <v>128</v>
      </c>
      <c r="B33" s="587"/>
      <c r="C33" s="587"/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  <c r="AC33" s="587"/>
    </row>
    <row r="34" spans="1:35" s="5" customFormat="1" ht="19.5" customHeight="1" x14ac:dyDescent="0.3">
      <c r="A34" s="566" t="s">
        <v>129</v>
      </c>
      <c r="B34" s="566"/>
      <c r="C34" s="566"/>
      <c r="D34" s="566"/>
      <c r="E34" s="566"/>
      <c r="F34" s="566"/>
      <c r="G34" s="566"/>
      <c r="H34" s="566"/>
      <c r="I34" s="566"/>
      <c r="J34" s="566"/>
      <c r="K34" s="566"/>
      <c r="L34" s="566"/>
      <c r="M34" s="566"/>
      <c r="N34" s="566"/>
      <c r="O34" s="566"/>
      <c r="P34" s="566"/>
      <c r="Q34" s="566"/>
      <c r="R34" s="566"/>
      <c r="S34" s="566"/>
      <c r="T34" s="566"/>
      <c r="U34" s="566"/>
      <c r="V34" s="566"/>
      <c r="W34" s="566"/>
      <c r="X34" s="566"/>
      <c r="Y34" s="566"/>
      <c r="Z34" s="566"/>
      <c r="AA34" s="566"/>
      <c r="AB34" s="566"/>
      <c r="AC34" s="566"/>
    </row>
    <row r="35" spans="1:35" s="5" customFormat="1" ht="19.5" customHeight="1" x14ac:dyDescent="0.3">
      <c r="A35" s="566"/>
      <c r="B35" s="566"/>
      <c r="C35" s="566"/>
      <c r="D35" s="566"/>
      <c r="E35" s="566"/>
      <c r="F35" s="566"/>
      <c r="G35" s="566"/>
      <c r="H35" s="566"/>
      <c r="I35" s="566"/>
      <c r="J35" s="566"/>
      <c r="K35" s="566"/>
      <c r="L35" s="566"/>
      <c r="M35" s="566"/>
      <c r="N35" s="566"/>
      <c r="O35" s="566"/>
      <c r="P35" s="566"/>
      <c r="Q35" s="566"/>
      <c r="R35" s="566"/>
      <c r="S35" s="566"/>
      <c r="T35" s="566"/>
      <c r="U35" s="566"/>
      <c r="V35" s="566"/>
      <c r="W35" s="566"/>
      <c r="X35" s="566"/>
      <c r="Y35" s="566"/>
      <c r="Z35" s="566"/>
      <c r="AA35" s="566"/>
      <c r="AB35" s="566"/>
      <c r="AC35" s="566"/>
    </row>
    <row r="36" spans="1:35" s="5" customFormat="1" ht="19.5" customHeight="1" x14ac:dyDescent="0.3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</row>
    <row r="37" spans="1:35" ht="51.75" customHeight="1" x14ac:dyDescent="0.2">
      <c r="A37" s="576" t="s">
        <v>159</v>
      </c>
      <c r="B37" s="576"/>
      <c r="C37" s="576"/>
      <c r="D37" s="576"/>
      <c r="E37" s="576"/>
      <c r="F37" s="576"/>
      <c r="G37" s="576"/>
      <c r="H37" s="576"/>
      <c r="I37" s="576"/>
      <c r="J37" s="576"/>
      <c r="K37" s="576"/>
      <c r="L37" s="576"/>
      <c r="M37" s="576"/>
      <c r="N37" s="576"/>
      <c r="O37" s="576"/>
      <c r="P37" s="576"/>
      <c r="Q37" s="576"/>
      <c r="R37" s="576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</row>
    <row r="38" spans="1:35" ht="57" customHeight="1" x14ac:dyDescent="0.2">
      <c r="A38" s="576" t="s">
        <v>160</v>
      </c>
      <c r="B38" s="576"/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</row>
    <row r="39" spans="1:35" ht="42" customHeight="1" x14ac:dyDescent="0.2">
      <c r="A39" s="240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</row>
    <row r="40" spans="1:35" ht="14.25" customHeight="1" x14ac:dyDescent="0.2">
      <c r="A40" s="240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</row>
    <row r="41" spans="1:35" s="3" customFormat="1" ht="15.75" customHeight="1" x14ac:dyDescent="0.3">
      <c r="A41" s="39" t="s">
        <v>194</v>
      </c>
      <c r="B41" s="39"/>
      <c r="C41" s="39"/>
      <c r="D41" s="39"/>
      <c r="E41" s="39"/>
      <c r="F41" s="40"/>
      <c r="G41" s="41" t="s">
        <v>193</v>
      </c>
      <c r="J41" s="40"/>
      <c r="K41" s="40"/>
      <c r="L41" s="40"/>
      <c r="M41" s="11"/>
      <c r="N41" s="40"/>
      <c r="O41" s="41"/>
      <c r="P41" s="39"/>
      <c r="Q41" s="40"/>
      <c r="R41" s="40"/>
      <c r="S41" s="39"/>
      <c r="T41" s="39"/>
      <c r="U41" s="40"/>
      <c r="V41" s="39"/>
      <c r="W41" s="11"/>
      <c r="X41" s="11"/>
      <c r="Y41" s="39"/>
      <c r="Z41" s="11"/>
      <c r="AA41" s="11"/>
      <c r="AB41" s="11"/>
      <c r="AC41" s="11"/>
      <c r="AF41" s="4"/>
      <c r="AG41" s="4"/>
      <c r="AH41" s="4"/>
      <c r="AI41" s="4"/>
    </row>
    <row r="42" spans="1:35" ht="18.75" x14ac:dyDescent="0.3">
      <c r="H42" s="39"/>
      <c r="P42" s="39"/>
    </row>
    <row r="43" spans="1:35" ht="18.75" customHeight="1" x14ac:dyDescent="0.3">
      <c r="A43" s="586" t="s">
        <v>191</v>
      </c>
      <c r="B43" s="586"/>
      <c r="C43" s="142"/>
      <c r="D43" s="142"/>
      <c r="E43" s="142"/>
      <c r="H43" s="39"/>
    </row>
    <row r="44" spans="1:35" ht="19.5" customHeight="1" x14ac:dyDescent="0.3">
      <c r="A44" s="586"/>
      <c r="B44" s="586"/>
      <c r="C44" s="142"/>
      <c r="F44" s="39"/>
      <c r="G44" s="39"/>
      <c r="H44" s="41"/>
      <c r="I44" s="39"/>
      <c r="J44" s="343"/>
      <c r="K44" s="343"/>
      <c r="L44" s="39"/>
      <c r="M44" s="343"/>
      <c r="N44" s="343"/>
      <c r="O44" s="343"/>
      <c r="P44" s="343"/>
      <c r="Q44" s="343"/>
      <c r="R44" s="344"/>
      <c r="S44" s="344"/>
      <c r="T44" s="345"/>
      <c r="U44" s="345"/>
      <c r="V44" s="345"/>
      <c r="W44" s="345"/>
      <c r="X44" s="344"/>
      <c r="Y44" s="344"/>
      <c r="Z44" s="344"/>
      <c r="AA44" s="344"/>
      <c r="AB44" s="344"/>
      <c r="AC44" s="344"/>
      <c r="AD44" s="344"/>
      <c r="AE44" s="344"/>
    </row>
    <row r="45" spans="1:35" s="3" customFormat="1" ht="15.75" customHeight="1" x14ac:dyDescent="0.3">
      <c r="A45" s="39"/>
      <c r="B45" s="39"/>
      <c r="C45" s="39"/>
      <c r="D45" s="39"/>
      <c r="E45" s="39"/>
      <c r="F45" s="40"/>
      <c r="G45" s="40"/>
      <c r="H45" s="39"/>
      <c r="I45" s="40"/>
      <c r="J45" s="40"/>
      <c r="K45" s="40"/>
      <c r="L45" s="40"/>
      <c r="M45" s="11"/>
      <c r="N45" s="40"/>
      <c r="O45" s="41"/>
      <c r="P45" s="39"/>
      <c r="Q45" s="40"/>
      <c r="R45" s="40"/>
      <c r="S45" s="39"/>
      <c r="T45" s="39"/>
      <c r="U45" s="40"/>
      <c r="V45" s="39"/>
      <c r="W45" s="11"/>
      <c r="X45" s="11"/>
      <c r="Y45" s="39"/>
      <c r="Z45" s="11"/>
      <c r="AA45" s="11"/>
      <c r="AB45" s="11"/>
      <c r="AC45" s="11"/>
      <c r="AF45" s="4"/>
      <c r="AG45" s="4"/>
      <c r="AH45" s="4"/>
      <c r="AI45" s="4"/>
    </row>
    <row r="46" spans="1:35" ht="18.75" x14ac:dyDescent="0.3">
      <c r="H46" s="39"/>
      <c r="P46" s="39"/>
    </row>
    <row r="47" spans="1:35" ht="18.75" customHeight="1" x14ac:dyDescent="0.3">
      <c r="A47" s="586"/>
      <c r="B47" s="586"/>
      <c r="C47" s="142"/>
      <c r="D47" s="142"/>
      <c r="E47" s="142"/>
      <c r="H47" s="39"/>
    </row>
    <row r="48" spans="1:35" ht="19.5" customHeight="1" x14ac:dyDescent="0.3">
      <c r="A48" s="586"/>
      <c r="B48" s="586"/>
      <c r="C48" s="142"/>
      <c r="D48" s="142"/>
      <c r="E48" s="142"/>
      <c r="H48" s="39"/>
    </row>
  </sheetData>
  <dataConsolidate/>
  <mergeCells count="97">
    <mergeCell ref="A43:B43"/>
    <mergeCell ref="A44:B44"/>
    <mergeCell ref="A48:B48"/>
    <mergeCell ref="K20:M20"/>
    <mergeCell ref="O20:Q20"/>
    <mergeCell ref="A33:AC33"/>
    <mergeCell ref="A32:F32"/>
    <mergeCell ref="A24:B24"/>
    <mergeCell ref="O24:Q24"/>
    <mergeCell ref="K24:M24"/>
    <mergeCell ref="K25:AC25"/>
    <mergeCell ref="S24:U24"/>
    <mergeCell ref="W24:Y24"/>
    <mergeCell ref="S20:U20"/>
    <mergeCell ref="W20:Y20"/>
    <mergeCell ref="A47:B47"/>
    <mergeCell ref="A37:AC37"/>
    <mergeCell ref="A38:AC38"/>
    <mergeCell ref="K28:Z28"/>
    <mergeCell ref="AA28:AC28"/>
    <mergeCell ref="D29:E29"/>
    <mergeCell ref="D30:E30"/>
    <mergeCell ref="F29:H29"/>
    <mergeCell ref="F30:H30"/>
    <mergeCell ref="D28:E28"/>
    <mergeCell ref="F28:H28"/>
    <mergeCell ref="A23:B23"/>
    <mergeCell ref="A34:AC35"/>
    <mergeCell ref="AA29:AC29"/>
    <mergeCell ref="A14:B14"/>
    <mergeCell ref="A19:B19"/>
    <mergeCell ref="AA30:AC30"/>
    <mergeCell ref="K29:Z29"/>
    <mergeCell ref="K30:Z30"/>
    <mergeCell ref="D31:E31"/>
    <mergeCell ref="F31:H31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S2:V2"/>
    <mergeCell ref="G3:G4"/>
    <mergeCell ref="H3:H4"/>
    <mergeCell ref="M3:M4"/>
    <mergeCell ref="V3:V4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</mergeCells>
  <phoneticPr fontId="0" type="noConversion"/>
  <printOptions horizontalCentered="1" gridLinesSet="0"/>
  <pageMargins left="0" right="0" top="0.59055118110236227" bottom="0" header="0.19685039370078741" footer="0"/>
  <pageSetup paperSize="9" scale="46" fitToWidth="420" fitToHeight="297" orientation="landscape" blackAndWhite="1" r:id="rId1"/>
  <headerFooter alignWithMargins="0">
    <oddFooter>&amp;R&amp;P</oddFooter>
  </headerFooter>
  <rowBreaks count="1" manualBreakCount="1">
    <brk id="20" max="2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showGridLines="0" view="pageBreakPreview" topLeftCell="A13" zoomScale="80" zoomScaleNormal="50" zoomScaleSheetLayoutView="80" workbookViewId="0">
      <selection activeCell="A34" sqref="A34:AC36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118</v>
      </c>
    </row>
    <row r="2" spans="1:29" ht="23.25" customHeight="1" x14ac:dyDescent="0.2">
      <c r="C2" s="602" t="s">
        <v>319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" t="s">
        <v>151</v>
      </c>
      <c r="E8" s="44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350"/>
      <c r="AB10" s="63"/>
      <c r="AC10" s="63"/>
    </row>
    <row r="11" spans="1:29" s="2" customFormat="1" ht="20.25" customHeight="1" thickBot="1" x14ac:dyDescent="0.35">
      <c r="A11" s="74"/>
      <c r="B11" s="359" t="s">
        <v>42</v>
      </c>
      <c r="C11" s="43"/>
      <c r="D11" s="63">
        <f>SUM(D12:D13)</f>
        <v>10</v>
      </c>
      <c r="E11" s="351">
        <f t="shared" ref="E11:J11" si="0">SUM(E12:E13)</f>
        <v>300</v>
      </c>
      <c r="F11" s="361">
        <f t="shared" si="0"/>
        <v>96</v>
      </c>
      <c r="G11" s="362"/>
      <c r="H11" s="362"/>
      <c r="I11" s="362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348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358" t="s">
        <v>117</v>
      </c>
      <c r="C14" s="45"/>
      <c r="D14" s="129">
        <v>5</v>
      </c>
      <c r="E14" s="350">
        <f>SUM(E15:E17)</f>
        <v>150</v>
      </c>
      <c r="F14" s="320"/>
      <c r="G14" s="362"/>
      <c r="H14" s="362"/>
      <c r="I14" s="362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45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325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331"/>
      <c r="AB19" s="331"/>
      <c r="AC19" s="331"/>
    </row>
    <row r="20" spans="1:29" s="2" customFormat="1" ht="20.25" customHeight="1" thickBot="1" x14ac:dyDescent="0.35">
      <c r="A20" s="365"/>
      <c r="B20" s="358" t="s">
        <v>42</v>
      </c>
      <c r="C20" s="132"/>
      <c r="D20" s="349">
        <f t="shared" ref="D20:E20" si="3">SUM(D21:D24)</f>
        <v>20</v>
      </c>
      <c r="E20" s="63">
        <f t="shared" si="3"/>
        <v>600</v>
      </c>
      <c r="F20" s="320"/>
      <c r="G20" s="362"/>
      <c r="H20" s="362"/>
      <c r="I20" s="362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182</v>
      </c>
      <c r="C21" s="73" t="s">
        <v>180</v>
      </c>
      <c r="D21" s="93">
        <v>5</v>
      </c>
      <c r="E21" s="356">
        <f>D21*30</f>
        <v>150</v>
      </c>
      <c r="F21" s="100">
        <f>G21+H21+I21</f>
        <v>48</v>
      </c>
      <c r="G21" s="360">
        <v>32</v>
      </c>
      <c r="H21" s="360"/>
      <c r="I21" s="360">
        <v>16</v>
      </c>
      <c r="J21" s="102">
        <f>E21-F21</f>
        <v>102</v>
      </c>
      <c r="K21" s="363"/>
      <c r="L21" s="352"/>
      <c r="M21" s="353"/>
      <c r="N21" s="89"/>
      <c r="O21" s="103"/>
      <c r="P21" s="352"/>
      <c r="Q21" s="102"/>
      <c r="R21" s="354"/>
      <c r="S21" s="100">
        <v>2</v>
      </c>
      <c r="T21" s="352"/>
      <c r="U21" s="102">
        <v>1</v>
      </c>
      <c r="V21" s="332">
        <v>5</v>
      </c>
      <c r="W21" s="100"/>
      <c r="X21" s="352"/>
      <c r="Y21" s="102"/>
      <c r="Z21" s="332"/>
      <c r="AA21" s="355">
        <v>3</v>
      </c>
      <c r="AB21" s="356"/>
      <c r="AC21" s="356"/>
    </row>
    <row r="22" spans="1:29" s="2" customFormat="1" ht="63" customHeight="1" x14ac:dyDescent="0.3">
      <c r="A22" s="77" t="s">
        <v>202</v>
      </c>
      <c r="B22" s="72" t="s">
        <v>183</v>
      </c>
      <c r="C22" s="58" t="s">
        <v>180</v>
      </c>
      <c r="D22" s="333">
        <v>5</v>
      </c>
      <c r="E22" s="60">
        <f t="shared" ref="E22" si="4">D22*30</f>
        <v>150</v>
      </c>
      <c r="F22" s="105">
        <f t="shared" ref="F22" si="5">G22+H22+I22</f>
        <v>48</v>
      </c>
      <c r="G22" s="106">
        <v>32</v>
      </c>
      <c r="H22" s="106"/>
      <c r="I22" s="106">
        <v>16</v>
      </c>
      <c r="J22" s="107">
        <f t="shared" ref="J22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355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184</v>
      </c>
      <c r="C23" s="58" t="s">
        <v>180</v>
      </c>
      <c r="D23" s="337">
        <v>5</v>
      </c>
      <c r="E23" s="60">
        <f t="shared" ref="E23" si="7">D23*30</f>
        <v>150</v>
      </c>
      <c r="F23" s="105">
        <f t="shared" ref="F23" si="8">G23+H23+I23</f>
        <v>48</v>
      </c>
      <c r="G23" s="106">
        <v>32</v>
      </c>
      <c r="H23" s="106"/>
      <c r="I23" s="106">
        <v>16</v>
      </c>
      <c r="J23" s="107">
        <f t="shared" ref="J23" si="9">E23-F23</f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355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185</v>
      </c>
      <c r="C24" s="58" t="s">
        <v>180</v>
      </c>
      <c r="D24" s="337">
        <v>5</v>
      </c>
      <c r="E24" s="60">
        <f t="shared" ref="E24" si="10">D24*30</f>
        <v>150</v>
      </c>
      <c r="F24" s="105">
        <f t="shared" ref="F24" si="11">G24+H24+I24</f>
        <v>48</v>
      </c>
      <c r="G24" s="106">
        <v>32</v>
      </c>
      <c r="H24" s="106"/>
      <c r="I24" s="106">
        <v>16</v>
      </c>
      <c r="J24" s="107">
        <f t="shared" ref="J24" si="12">E24-F24</f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355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357">
        <f t="shared" ref="D25:E25" si="13">SUM(D26:D29)</f>
        <v>10</v>
      </c>
      <c r="E25" s="266">
        <f t="shared" si="13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186</v>
      </c>
      <c r="C26" s="597" t="s">
        <v>180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62.25" customHeight="1" x14ac:dyDescent="0.3">
      <c r="A27" s="75" t="s">
        <v>206</v>
      </c>
      <c r="B27" s="76" t="s">
        <v>187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63" customHeight="1" x14ac:dyDescent="0.3">
      <c r="A28" s="75" t="s">
        <v>207</v>
      </c>
      <c r="B28" s="76" t="s">
        <v>188</v>
      </c>
      <c r="C28" s="599" t="s">
        <v>180</v>
      </c>
      <c r="D28" s="659">
        <v>5</v>
      </c>
      <c r="E28" s="662">
        <f t="shared" ref="E28" si="14">D28*30</f>
        <v>150</v>
      </c>
      <c r="F28" s="623">
        <f t="shared" ref="F28" si="15">G28+H28+I28</f>
        <v>48</v>
      </c>
      <c r="G28" s="625">
        <v>32</v>
      </c>
      <c r="H28" s="625"/>
      <c r="I28" s="625">
        <v>16</v>
      </c>
      <c r="J28" s="627">
        <f t="shared" ref="J28" si="16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63" customHeight="1" thickBot="1" x14ac:dyDescent="0.35">
      <c r="A29" s="366" t="s">
        <v>208</v>
      </c>
      <c r="B29" s="79" t="s">
        <v>189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</row>
    <row r="34" spans="1:35" s="3" customFormat="1" ht="15.75" customHeight="1" x14ac:dyDescent="0.3">
      <c r="A34" s="39" t="s">
        <v>192</v>
      </c>
      <c r="B34" s="39"/>
      <c r="C34" s="39"/>
      <c r="D34" s="39"/>
      <c r="E34" s="39" t="s">
        <v>190</v>
      </c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dataConsolidate/>
  <mergeCells count="148">
    <mergeCell ref="AB28:AB29"/>
    <mergeCell ref="AC28:AC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A26:AA27"/>
    <mergeCell ref="AB26:AB27"/>
    <mergeCell ref="AC26:AC27"/>
    <mergeCell ref="K28:K29"/>
    <mergeCell ref="L28:L29"/>
    <mergeCell ref="M28:M29"/>
    <mergeCell ref="N28:N29"/>
    <mergeCell ref="O28:O29"/>
    <mergeCell ref="P28:P29"/>
    <mergeCell ref="Q28:Q29"/>
    <mergeCell ref="R28:R29"/>
    <mergeCell ref="AB15:AB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D28:D29"/>
    <mergeCell ref="E26:E27"/>
    <mergeCell ref="E28:E29"/>
    <mergeCell ref="B9:AC9"/>
    <mergeCell ref="AA7:AA8"/>
    <mergeCell ref="AB7:AB8"/>
    <mergeCell ref="AC7:AC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C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A5:AC6"/>
    <mergeCell ref="K7:K8"/>
    <mergeCell ref="S6:V6"/>
    <mergeCell ref="O10:Q10"/>
    <mergeCell ref="S10:U10"/>
    <mergeCell ref="R7:R8"/>
    <mergeCell ref="I15:I17"/>
    <mergeCell ref="J15:J17"/>
    <mergeCell ref="Z28:Z29"/>
    <mergeCell ref="AA28:AA29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Y28:Y29"/>
    <mergeCell ref="S28:S29"/>
    <mergeCell ref="T28:T29"/>
    <mergeCell ref="U28:U29"/>
    <mergeCell ref="V28:V29"/>
    <mergeCell ref="W28:W29"/>
    <mergeCell ref="X28:X29"/>
    <mergeCell ref="AA15:AA17"/>
    <mergeCell ref="P7:P8"/>
    <mergeCell ref="Q7:Q8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C26:C27"/>
    <mergeCell ref="C28:C29"/>
    <mergeCell ref="A31:AC32"/>
    <mergeCell ref="A36:B36"/>
    <mergeCell ref="A37:B37"/>
    <mergeCell ref="C2:AC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</mergeCells>
  <printOptions horizontalCentered="1" verticalCentered="1" gridLinesSet="0"/>
  <pageMargins left="0" right="0" top="0.59055118110236227" bottom="0" header="0.19685039370078741" footer="0"/>
  <pageSetup paperSize="9" scale="38" fitToWidth="420" fitToHeight="297" orientation="landscape" blackAndWhite="1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topLeftCell="A19" workbookViewId="0">
      <selection activeCell="B39" sqref="B3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253</v>
      </c>
    </row>
    <row r="2" spans="1:29" ht="23.25" customHeight="1" x14ac:dyDescent="0.2">
      <c r="C2" s="602" t="s">
        <v>302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470" t="s">
        <v>254</v>
      </c>
      <c r="C21" s="450" t="s">
        <v>176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53.25" customHeight="1" x14ac:dyDescent="0.3">
      <c r="A22" s="77" t="s">
        <v>202</v>
      </c>
      <c r="B22" s="470" t="s">
        <v>255</v>
      </c>
      <c r="C22" s="58" t="s">
        <v>176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471" t="s">
        <v>256</v>
      </c>
      <c r="C23" s="58" t="s">
        <v>176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75.75" customHeight="1" thickBot="1" x14ac:dyDescent="0.35">
      <c r="A24" s="77" t="s">
        <v>204</v>
      </c>
      <c r="B24" s="471" t="s">
        <v>257</v>
      </c>
      <c r="C24" s="58" t="s">
        <v>176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472" t="s">
        <v>258</v>
      </c>
      <c r="C26" s="597" t="s">
        <v>176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62.25" customHeight="1" x14ac:dyDescent="0.3">
      <c r="A27" s="75" t="s">
        <v>206</v>
      </c>
      <c r="B27" s="473" t="s">
        <v>259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53.25" customHeight="1" x14ac:dyDescent="0.3">
      <c r="A28" s="75" t="s">
        <v>207</v>
      </c>
      <c r="B28" s="473" t="s">
        <v>260</v>
      </c>
      <c r="C28" s="599" t="s">
        <v>176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63" customHeight="1" thickBot="1" x14ac:dyDescent="0.35">
      <c r="A29" s="366" t="s">
        <v>208</v>
      </c>
      <c r="B29" s="473" t="s">
        <v>261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43" t="s">
        <v>262</v>
      </c>
      <c r="B34" s="343"/>
      <c r="C34" s="343"/>
      <c r="D34" s="39"/>
      <c r="F34" s="40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G36" s="39" t="s">
        <v>190</v>
      </c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topLeftCell="A16" workbookViewId="0">
      <selection activeCell="B26" sqref="B26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296</v>
      </c>
    </row>
    <row r="2" spans="1:29" ht="23.25" customHeight="1" x14ac:dyDescent="0.2">
      <c r="C2" s="602" t="s">
        <v>295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303</v>
      </c>
      <c r="C21" s="450" t="s">
        <v>249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304</v>
      </c>
      <c r="C22" s="58" t="s">
        <v>249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75" customHeight="1" x14ac:dyDescent="0.3">
      <c r="A23" s="77" t="s">
        <v>203</v>
      </c>
      <c r="B23" s="52" t="s">
        <v>305</v>
      </c>
      <c r="C23" s="58" t="s">
        <v>249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3" customHeight="1" thickBot="1" x14ac:dyDescent="0.35">
      <c r="A24" s="77" t="s">
        <v>204</v>
      </c>
      <c r="B24" s="52" t="s">
        <v>306</v>
      </c>
      <c r="C24" s="58" t="s">
        <v>249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65.25" customHeight="1" x14ac:dyDescent="0.3">
      <c r="A26" s="75" t="s">
        <v>205</v>
      </c>
      <c r="B26" s="78" t="s">
        <v>307</v>
      </c>
      <c r="C26" s="597" t="s">
        <v>249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62.25" customHeight="1" x14ac:dyDescent="0.3">
      <c r="A27" s="75" t="s">
        <v>206</v>
      </c>
      <c r="B27" s="76" t="s">
        <v>308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48.75" customHeight="1" x14ac:dyDescent="0.3">
      <c r="A28" s="75" t="s">
        <v>207</v>
      </c>
      <c r="B28" s="76" t="s">
        <v>309</v>
      </c>
      <c r="C28" s="599" t="s">
        <v>249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63" customHeight="1" thickBot="1" x14ac:dyDescent="0.35">
      <c r="A29" s="366" t="s">
        <v>208</v>
      </c>
      <c r="B29" s="79" t="s">
        <v>310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299</v>
      </c>
      <c r="B34" s="39"/>
      <c r="C34" s="39"/>
      <c r="D34" s="39"/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39" t="s">
        <v>190</v>
      </c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topLeftCell="A16" workbookViewId="0">
      <selection activeCell="C34" sqref="C34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298</v>
      </c>
    </row>
    <row r="2" spans="1:29" ht="23.25" customHeight="1" x14ac:dyDescent="0.2">
      <c r="C2" s="602" t="s">
        <v>297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7.5" customHeight="1" x14ac:dyDescent="0.3">
      <c r="A21" s="77" t="s">
        <v>201</v>
      </c>
      <c r="B21" s="72" t="s">
        <v>311</v>
      </c>
      <c r="C21" s="450" t="s">
        <v>249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312</v>
      </c>
      <c r="C22" s="58" t="s">
        <v>249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6.75" customHeight="1" x14ac:dyDescent="0.3">
      <c r="A23" s="77" t="s">
        <v>203</v>
      </c>
      <c r="B23" s="52" t="s">
        <v>313</v>
      </c>
      <c r="C23" s="58" t="s">
        <v>249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3" customHeight="1" thickBot="1" x14ac:dyDescent="0.35">
      <c r="A24" s="77" t="s">
        <v>204</v>
      </c>
      <c r="B24" s="52" t="s">
        <v>314</v>
      </c>
      <c r="C24" s="58" t="s">
        <v>249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315</v>
      </c>
      <c r="C26" s="597" t="s">
        <v>249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62.25" customHeight="1" x14ac:dyDescent="0.3">
      <c r="A27" s="75" t="s">
        <v>206</v>
      </c>
      <c r="B27" s="76" t="s">
        <v>316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63" customHeight="1" x14ac:dyDescent="0.3">
      <c r="A28" s="75" t="s">
        <v>207</v>
      </c>
      <c r="B28" s="76" t="s">
        <v>317</v>
      </c>
      <c r="C28" s="599" t="s">
        <v>249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63" customHeight="1" thickBot="1" x14ac:dyDescent="0.35">
      <c r="A29" s="366" t="s">
        <v>208</v>
      </c>
      <c r="B29" s="79" t="s">
        <v>318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300</v>
      </c>
      <c r="B34" s="39"/>
      <c r="C34" s="39"/>
      <c r="D34" s="39"/>
      <c r="F34" s="40"/>
      <c r="G34" s="40"/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39" t="s">
        <v>190</v>
      </c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workbookViewId="0">
      <selection activeCell="C17" sqref="C17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264</v>
      </c>
    </row>
    <row r="2" spans="1:29" ht="23.25" customHeight="1" x14ac:dyDescent="0.2">
      <c r="C2" s="602" t="s">
        <v>263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60.75" customHeight="1" x14ac:dyDescent="0.3">
      <c r="A21" s="77" t="s">
        <v>201</v>
      </c>
      <c r="B21" s="72" t="s">
        <v>266</v>
      </c>
      <c r="C21" s="450" t="s">
        <v>174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76.5" customHeight="1" x14ac:dyDescent="0.3">
      <c r="A22" s="77" t="s">
        <v>202</v>
      </c>
      <c r="B22" s="474" t="s">
        <v>267</v>
      </c>
      <c r="C22" s="58" t="s">
        <v>174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42" customHeight="1" x14ac:dyDescent="0.3">
      <c r="A23" s="77" t="s">
        <v>203</v>
      </c>
      <c r="B23" s="52" t="s">
        <v>268</v>
      </c>
      <c r="C23" s="58" t="s">
        <v>174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62.25" customHeight="1" thickBot="1" x14ac:dyDescent="0.35">
      <c r="A24" s="77" t="s">
        <v>204</v>
      </c>
      <c r="B24" s="52" t="s">
        <v>269</v>
      </c>
      <c r="C24" s="58" t="s">
        <v>174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49.5" customHeight="1" x14ac:dyDescent="0.3">
      <c r="A26" s="75" t="s">
        <v>205</v>
      </c>
      <c r="B26" s="78" t="s">
        <v>270</v>
      </c>
      <c r="C26" s="597" t="s">
        <v>174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62.25" customHeight="1" x14ac:dyDescent="0.3">
      <c r="A27" s="75" t="s">
        <v>206</v>
      </c>
      <c r="B27" s="76" t="s">
        <v>271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75" customHeight="1" x14ac:dyDescent="0.3">
      <c r="A28" s="75" t="s">
        <v>207</v>
      </c>
      <c r="B28" s="76" t="s">
        <v>272</v>
      </c>
      <c r="C28" s="599" t="s">
        <v>174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51" customHeight="1" thickBot="1" x14ac:dyDescent="0.35">
      <c r="A29" s="366" t="s">
        <v>208</v>
      </c>
      <c r="B29" s="79" t="s">
        <v>273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43" t="s">
        <v>265</v>
      </c>
      <c r="B34" s="343"/>
      <c r="C34" s="343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workbookViewId="0">
      <selection activeCell="A34" sqref="A34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275</v>
      </c>
    </row>
    <row r="2" spans="1:29" ht="23.25" customHeight="1" x14ac:dyDescent="0.2">
      <c r="C2" s="602" t="s">
        <v>274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94.5" customHeight="1" x14ac:dyDescent="0.3">
      <c r="A21" s="77" t="s">
        <v>201</v>
      </c>
      <c r="B21" s="72" t="s">
        <v>277</v>
      </c>
      <c r="C21" s="450" t="s">
        <v>178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278</v>
      </c>
      <c r="C22" s="58" t="s">
        <v>178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279</v>
      </c>
      <c r="C23" s="58" t="s">
        <v>178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52.5" customHeight="1" thickBot="1" x14ac:dyDescent="0.35">
      <c r="A24" s="77" t="s">
        <v>204</v>
      </c>
      <c r="B24" s="52" t="s">
        <v>280</v>
      </c>
      <c r="C24" s="58" t="s">
        <v>178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61.5" customHeight="1" x14ac:dyDescent="0.3">
      <c r="A26" s="75" t="s">
        <v>205</v>
      </c>
      <c r="B26" s="78" t="s">
        <v>281</v>
      </c>
      <c r="C26" s="597" t="s">
        <v>178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45" customHeight="1" x14ac:dyDescent="0.3">
      <c r="A27" s="75" t="s">
        <v>206</v>
      </c>
      <c r="B27" s="76" t="s">
        <v>282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42" customHeight="1" x14ac:dyDescent="0.3">
      <c r="A28" s="75" t="s">
        <v>207</v>
      </c>
      <c r="B28" s="76" t="s">
        <v>283</v>
      </c>
      <c r="C28" s="599" t="s">
        <v>178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51" customHeight="1" thickBot="1" x14ac:dyDescent="0.35">
      <c r="A29" s="366" t="s">
        <v>208</v>
      </c>
      <c r="B29" s="79" t="s">
        <v>284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475" t="s">
        <v>276</v>
      </c>
      <c r="B34" s="475"/>
      <c r="C34" s="475"/>
      <c r="D34" s="475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7"/>
  <sheetViews>
    <sheetView workbookViewId="0">
      <selection activeCell="G37" sqref="G37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20.7109375" style="6" customWidth="1"/>
    <col min="4" max="10" width="6.7109375" style="6" customWidth="1"/>
    <col min="11" max="26" width="4.7109375" style="6" customWidth="1"/>
    <col min="27" max="29" width="6.7109375" style="6" customWidth="1"/>
    <col min="30" max="16384" width="9.140625" style="6"/>
  </cols>
  <sheetData>
    <row r="1" spans="1:29" ht="22.5" x14ac:dyDescent="0.3">
      <c r="C1" s="14" t="s">
        <v>286</v>
      </c>
    </row>
    <row r="2" spans="1:29" ht="23.25" customHeight="1" x14ac:dyDescent="0.2">
      <c r="C2" s="602" t="s">
        <v>285</v>
      </c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  <c r="Z2" s="602"/>
      <c r="AA2" s="602"/>
      <c r="AB2" s="602"/>
      <c r="AC2" s="602"/>
    </row>
    <row r="3" spans="1:29" ht="24.75" customHeight="1" x14ac:dyDescent="0.3">
      <c r="B3" s="15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</row>
    <row r="4" spans="1:29" ht="24.75" customHeight="1" thickBot="1" x14ac:dyDescent="0.25"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</row>
    <row r="5" spans="1:29" s="13" customFormat="1" ht="55.5" customHeight="1" thickBot="1" x14ac:dyDescent="0.3">
      <c r="A5" s="518" t="s">
        <v>89</v>
      </c>
      <c r="B5" s="521" t="s">
        <v>105</v>
      </c>
      <c r="C5" s="523" t="s">
        <v>46</v>
      </c>
      <c r="D5" s="537" t="s">
        <v>110</v>
      </c>
      <c r="E5" s="538"/>
      <c r="F5" s="543" t="s">
        <v>80</v>
      </c>
      <c r="G5" s="544"/>
      <c r="H5" s="544"/>
      <c r="I5" s="544"/>
      <c r="J5" s="545"/>
      <c r="K5" s="550" t="s">
        <v>85</v>
      </c>
      <c r="L5" s="551"/>
      <c r="M5" s="551"/>
      <c r="N5" s="551"/>
      <c r="O5" s="551"/>
      <c r="P5" s="551"/>
      <c r="Q5" s="551"/>
      <c r="R5" s="556"/>
      <c r="S5" s="550" t="s">
        <v>86</v>
      </c>
      <c r="T5" s="551"/>
      <c r="U5" s="551"/>
      <c r="V5" s="551"/>
      <c r="W5" s="551"/>
      <c r="X5" s="551"/>
      <c r="Y5" s="551"/>
      <c r="Z5" s="556"/>
      <c r="AA5" s="550" t="s">
        <v>99</v>
      </c>
      <c r="AB5" s="551"/>
      <c r="AC5" s="552"/>
    </row>
    <row r="6" spans="1:29" s="13" customFormat="1" ht="52.5" customHeight="1" thickBot="1" x14ac:dyDescent="0.3">
      <c r="A6" s="519"/>
      <c r="B6" s="522"/>
      <c r="C6" s="524"/>
      <c r="D6" s="539"/>
      <c r="E6" s="540"/>
      <c r="F6" s="546" t="s">
        <v>88</v>
      </c>
      <c r="G6" s="548" t="s">
        <v>81</v>
      </c>
      <c r="H6" s="549"/>
      <c r="I6" s="549"/>
      <c r="J6" s="530" t="s">
        <v>83</v>
      </c>
      <c r="K6" s="533" t="s">
        <v>95</v>
      </c>
      <c r="L6" s="533"/>
      <c r="M6" s="533"/>
      <c r="N6" s="534"/>
      <c r="O6" s="533" t="s">
        <v>97</v>
      </c>
      <c r="P6" s="533"/>
      <c r="Q6" s="533"/>
      <c r="R6" s="534"/>
      <c r="S6" s="533" t="s">
        <v>96</v>
      </c>
      <c r="T6" s="533"/>
      <c r="U6" s="533"/>
      <c r="V6" s="534"/>
      <c r="W6" s="533" t="s">
        <v>98</v>
      </c>
      <c r="X6" s="533"/>
      <c r="Y6" s="533"/>
      <c r="Z6" s="534"/>
      <c r="AA6" s="553"/>
      <c r="AB6" s="554"/>
      <c r="AC6" s="555"/>
    </row>
    <row r="7" spans="1:29" s="13" customFormat="1" ht="32.25" customHeight="1" thickBot="1" x14ac:dyDescent="0.3">
      <c r="A7" s="519"/>
      <c r="B7" s="522"/>
      <c r="C7" s="524"/>
      <c r="D7" s="541"/>
      <c r="E7" s="542"/>
      <c r="F7" s="546"/>
      <c r="G7" s="514" t="s">
        <v>82</v>
      </c>
      <c r="H7" s="535" t="s">
        <v>87</v>
      </c>
      <c r="I7" s="514" t="s">
        <v>84</v>
      </c>
      <c r="J7" s="531"/>
      <c r="K7" s="514" t="s">
        <v>92</v>
      </c>
      <c r="L7" s="535" t="s">
        <v>93</v>
      </c>
      <c r="M7" s="514" t="s">
        <v>94</v>
      </c>
      <c r="N7" s="506" t="s">
        <v>152</v>
      </c>
      <c r="O7" s="514" t="s">
        <v>92</v>
      </c>
      <c r="P7" s="535" t="s">
        <v>93</v>
      </c>
      <c r="Q7" s="514" t="s">
        <v>94</v>
      </c>
      <c r="R7" s="506" t="s">
        <v>152</v>
      </c>
      <c r="S7" s="514" t="s">
        <v>92</v>
      </c>
      <c r="T7" s="535" t="s">
        <v>93</v>
      </c>
      <c r="U7" s="514" t="s">
        <v>94</v>
      </c>
      <c r="V7" s="506" t="s">
        <v>152</v>
      </c>
      <c r="W7" s="514" t="s">
        <v>92</v>
      </c>
      <c r="X7" s="535" t="s">
        <v>93</v>
      </c>
      <c r="Y7" s="514" t="s">
        <v>94</v>
      </c>
      <c r="Z7" s="506" t="s">
        <v>152</v>
      </c>
      <c r="AA7" s="524" t="s">
        <v>100</v>
      </c>
      <c r="AB7" s="557" t="s">
        <v>101</v>
      </c>
      <c r="AC7" s="523" t="s">
        <v>102</v>
      </c>
    </row>
    <row r="8" spans="1:29" s="13" customFormat="1" ht="136.5" customHeight="1" thickBot="1" x14ac:dyDescent="0.3">
      <c r="A8" s="520"/>
      <c r="B8" s="658"/>
      <c r="C8" s="524"/>
      <c r="D8" s="448" t="s">
        <v>151</v>
      </c>
      <c r="E8" s="448" t="s">
        <v>90</v>
      </c>
      <c r="F8" s="547"/>
      <c r="G8" s="515"/>
      <c r="H8" s="536"/>
      <c r="I8" s="515"/>
      <c r="J8" s="532"/>
      <c r="K8" s="515"/>
      <c r="L8" s="536"/>
      <c r="M8" s="515"/>
      <c r="N8" s="507"/>
      <c r="O8" s="515"/>
      <c r="P8" s="536"/>
      <c r="Q8" s="515"/>
      <c r="R8" s="507"/>
      <c r="S8" s="515"/>
      <c r="T8" s="536"/>
      <c r="U8" s="515"/>
      <c r="V8" s="507"/>
      <c r="W8" s="515"/>
      <c r="X8" s="536"/>
      <c r="Y8" s="515"/>
      <c r="Z8" s="507"/>
      <c r="AA8" s="524"/>
      <c r="AB8" s="557"/>
      <c r="AC8" s="524"/>
    </row>
    <row r="9" spans="1:29" s="7" customFormat="1" ht="23.25" customHeight="1" thickBot="1" x14ac:dyDescent="0.35">
      <c r="A9" s="401" t="s">
        <v>112</v>
      </c>
      <c r="B9" s="664" t="s">
        <v>127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7"/>
    </row>
    <row r="10" spans="1:29" s="5" customFormat="1" ht="19.5" customHeight="1" thickBot="1" x14ac:dyDescent="0.35">
      <c r="A10" s="652" t="s">
        <v>108</v>
      </c>
      <c r="B10" s="653"/>
      <c r="C10" s="43"/>
      <c r="D10" s="283">
        <f>D11+D14</f>
        <v>15</v>
      </c>
      <c r="E10" s="284">
        <f>E11+E14</f>
        <v>450</v>
      </c>
      <c r="F10" s="285">
        <f>F11+F14</f>
        <v>96</v>
      </c>
      <c r="G10" s="286"/>
      <c r="H10" s="286"/>
      <c r="I10" s="286"/>
      <c r="J10" s="287">
        <f>J11+J14</f>
        <v>204</v>
      </c>
      <c r="K10" s="636">
        <f>K11+K14</f>
        <v>9</v>
      </c>
      <c r="L10" s="636"/>
      <c r="M10" s="636"/>
      <c r="N10" s="121">
        <f>N11+N14</f>
        <v>15</v>
      </c>
      <c r="O10" s="636">
        <f>O11+O14</f>
        <v>0</v>
      </c>
      <c r="P10" s="636"/>
      <c r="Q10" s="636"/>
      <c r="R10" s="133">
        <f>R11+R14</f>
        <v>0</v>
      </c>
      <c r="S10" s="636">
        <f>S11+S14</f>
        <v>0</v>
      </c>
      <c r="T10" s="636"/>
      <c r="U10" s="636"/>
      <c r="V10" s="63">
        <f>V11+V14</f>
        <v>0</v>
      </c>
      <c r="W10" s="636">
        <f>W11+W14</f>
        <v>0</v>
      </c>
      <c r="X10" s="636"/>
      <c r="Y10" s="636"/>
      <c r="Z10" s="63">
        <f>Z11+Z14</f>
        <v>0</v>
      </c>
      <c r="AA10" s="460"/>
      <c r="AB10" s="63"/>
      <c r="AC10" s="63"/>
    </row>
    <row r="11" spans="1:29" s="2" customFormat="1" ht="20.25" customHeight="1" thickBot="1" x14ac:dyDescent="0.35">
      <c r="A11" s="74"/>
      <c r="B11" s="464" t="s">
        <v>42</v>
      </c>
      <c r="C11" s="43"/>
      <c r="D11" s="63">
        <f>SUM(D12:D13)</f>
        <v>10</v>
      </c>
      <c r="E11" s="469">
        <f t="shared" ref="E11:J11" si="0">SUM(E12:E13)</f>
        <v>300</v>
      </c>
      <c r="F11" s="453">
        <f t="shared" si="0"/>
        <v>96</v>
      </c>
      <c r="G11" s="454"/>
      <c r="H11" s="454"/>
      <c r="I11" s="454"/>
      <c r="J11" s="288">
        <f t="shared" si="0"/>
        <v>204</v>
      </c>
      <c r="K11" s="558">
        <f>SUM(K12:M13)</f>
        <v>6</v>
      </c>
      <c r="L11" s="558"/>
      <c r="M11" s="558"/>
      <c r="N11" s="120">
        <f>SUM(N12:N13)</f>
        <v>10</v>
      </c>
      <c r="O11" s="558">
        <v>0</v>
      </c>
      <c r="P11" s="558"/>
      <c r="Q11" s="558"/>
      <c r="R11" s="289">
        <v>0</v>
      </c>
      <c r="S11" s="636">
        <v>0</v>
      </c>
      <c r="T11" s="636"/>
      <c r="U11" s="636"/>
      <c r="V11" s="63">
        <v>0</v>
      </c>
      <c r="W11" s="636">
        <v>0</v>
      </c>
      <c r="X11" s="636"/>
      <c r="Y11" s="636"/>
      <c r="Z11" s="63">
        <v>0</v>
      </c>
      <c r="AA11" s="449"/>
      <c r="AB11" s="63"/>
      <c r="AC11" s="63"/>
    </row>
    <row r="12" spans="1:29" s="2" customFormat="1" ht="39.950000000000003" customHeight="1" x14ac:dyDescent="0.3">
      <c r="A12" s="278" t="s">
        <v>196</v>
      </c>
      <c r="B12" s="72" t="s">
        <v>167</v>
      </c>
      <c r="C12" s="346" t="s">
        <v>169</v>
      </c>
      <c r="D12" s="290">
        <v>5</v>
      </c>
      <c r="E12" s="291">
        <f>D12*30</f>
        <v>150</v>
      </c>
      <c r="F12" s="292">
        <f>G12+H12+I12</f>
        <v>48</v>
      </c>
      <c r="G12" s="293"/>
      <c r="H12" s="293"/>
      <c r="I12" s="293">
        <v>48</v>
      </c>
      <c r="J12" s="294">
        <f>E12-F12</f>
        <v>102</v>
      </c>
      <c r="K12" s="295"/>
      <c r="L12" s="296"/>
      <c r="M12" s="297">
        <v>3</v>
      </c>
      <c r="N12" s="89">
        <v>5</v>
      </c>
      <c r="O12" s="298"/>
      <c r="P12" s="299"/>
      <c r="Q12" s="300"/>
      <c r="R12" s="301"/>
      <c r="S12" s="302"/>
      <c r="T12" s="303"/>
      <c r="U12" s="304"/>
      <c r="V12" s="305"/>
      <c r="W12" s="302"/>
      <c r="X12" s="303"/>
      <c r="Y12" s="304"/>
      <c r="Z12" s="305"/>
      <c r="AA12" s="306">
        <v>1</v>
      </c>
      <c r="AB12" s="290"/>
      <c r="AC12" s="290"/>
    </row>
    <row r="13" spans="1:29" s="2" customFormat="1" ht="39.950000000000003" customHeight="1" thickBot="1" x14ac:dyDescent="0.35">
      <c r="A13" s="279" t="s">
        <v>197</v>
      </c>
      <c r="B13" s="364" t="s">
        <v>168</v>
      </c>
      <c r="C13" s="347" t="s">
        <v>169</v>
      </c>
      <c r="D13" s="307">
        <v>5</v>
      </c>
      <c r="E13" s="308">
        <f>D13*30</f>
        <v>150</v>
      </c>
      <c r="F13" s="292">
        <f>G13+H13+I13</f>
        <v>48</v>
      </c>
      <c r="G13" s="309">
        <v>16</v>
      </c>
      <c r="H13" s="309"/>
      <c r="I13" s="309">
        <v>32</v>
      </c>
      <c r="J13" s="294">
        <f>E13-F13</f>
        <v>102</v>
      </c>
      <c r="K13" s="295">
        <v>1</v>
      </c>
      <c r="L13" s="296"/>
      <c r="M13" s="297">
        <v>2</v>
      </c>
      <c r="N13" s="89">
        <v>5</v>
      </c>
      <c r="O13" s="310"/>
      <c r="P13" s="311"/>
      <c r="Q13" s="312"/>
      <c r="R13" s="313"/>
      <c r="S13" s="314"/>
      <c r="T13" s="315"/>
      <c r="U13" s="316"/>
      <c r="V13" s="317"/>
      <c r="W13" s="314"/>
      <c r="X13" s="315"/>
      <c r="Y13" s="316"/>
      <c r="Z13" s="317"/>
      <c r="AA13" s="318">
        <v>1</v>
      </c>
      <c r="AB13" s="319"/>
      <c r="AC13" s="319"/>
    </row>
    <row r="14" spans="1:29" s="2" customFormat="1" ht="19.5" customHeight="1" thickBot="1" x14ac:dyDescent="0.35">
      <c r="A14" s="280"/>
      <c r="B14" s="463" t="s">
        <v>117</v>
      </c>
      <c r="C14" s="45"/>
      <c r="D14" s="129">
        <v>5</v>
      </c>
      <c r="E14" s="460">
        <f>SUM(E15:E17)</f>
        <v>150</v>
      </c>
      <c r="F14" s="320"/>
      <c r="G14" s="454"/>
      <c r="H14" s="454"/>
      <c r="I14" s="454"/>
      <c r="J14" s="288"/>
      <c r="K14" s="633">
        <f>SUM(K15:M17)</f>
        <v>3</v>
      </c>
      <c r="L14" s="634"/>
      <c r="M14" s="635"/>
      <c r="N14" s="120">
        <f>SUM(N15:N17)</f>
        <v>5</v>
      </c>
      <c r="O14" s="633">
        <f>SUM(O15:Q17)</f>
        <v>0</v>
      </c>
      <c r="P14" s="634"/>
      <c r="Q14" s="635"/>
      <c r="R14" s="289">
        <f>SUM(R15:R17)</f>
        <v>0</v>
      </c>
      <c r="S14" s="604">
        <f>SUM(S15:U17)</f>
        <v>0</v>
      </c>
      <c r="T14" s="605"/>
      <c r="U14" s="606"/>
      <c r="V14" s="129">
        <f>SUM(V15:V17)</f>
        <v>0</v>
      </c>
      <c r="W14" s="604">
        <f>SUM(W15:Y17)</f>
        <v>0</v>
      </c>
      <c r="X14" s="605"/>
      <c r="Y14" s="606"/>
      <c r="Z14" s="129">
        <f>SUM(Z15:Z17)</f>
        <v>0</v>
      </c>
      <c r="AA14" s="321"/>
      <c r="AB14" s="67"/>
      <c r="AC14" s="67"/>
    </row>
    <row r="15" spans="1:29" s="2" customFormat="1" ht="51" customHeight="1" x14ac:dyDescent="0.3">
      <c r="A15" s="281" t="s">
        <v>198</v>
      </c>
      <c r="B15" s="117" t="s">
        <v>250</v>
      </c>
      <c r="C15" s="447" t="s">
        <v>231</v>
      </c>
      <c r="D15" s="621">
        <v>5</v>
      </c>
      <c r="E15" s="676">
        <f t="shared" ref="E15" si="1">D15*30</f>
        <v>150</v>
      </c>
      <c r="F15" s="629">
        <f>SUM(G15:I17)</f>
        <v>48</v>
      </c>
      <c r="G15" s="631">
        <v>32</v>
      </c>
      <c r="H15" s="631"/>
      <c r="I15" s="631">
        <v>16</v>
      </c>
      <c r="J15" s="613">
        <f>E15-F15</f>
        <v>102</v>
      </c>
      <c r="K15" s="637">
        <v>2</v>
      </c>
      <c r="L15" s="611"/>
      <c r="M15" s="607">
        <v>1</v>
      </c>
      <c r="N15" s="678">
        <v>5</v>
      </c>
      <c r="O15" s="637"/>
      <c r="P15" s="611"/>
      <c r="Q15" s="607"/>
      <c r="R15" s="615"/>
      <c r="S15" s="648"/>
      <c r="T15" s="611"/>
      <c r="U15" s="607"/>
      <c r="V15" s="646"/>
      <c r="W15" s="648"/>
      <c r="X15" s="611"/>
      <c r="Y15" s="607"/>
      <c r="Z15" s="609"/>
      <c r="AA15" s="650">
        <v>1</v>
      </c>
      <c r="AB15" s="660"/>
      <c r="AC15" s="322"/>
    </row>
    <row r="16" spans="1:29" s="2" customFormat="1" ht="66.75" customHeight="1" x14ac:dyDescent="0.3">
      <c r="A16" s="282" t="s">
        <v>199</v>
      </c>
      <c r="B16" s="119" t="s">
        <v>251</v>
      </c>
      <c r="C16" s="58" t="s">
        <v>249</v>
      </c>
      <c r="D16" s="621"/>
      <c r="E16" s="676"/>
      <c r="F16" s="629"/>
      <c r="G16" s="631"/>
      <c r="H16" s="631"/>
      <c r="I16" s="631"/>
      <c r="J16" s="613"/>
      <c r="K16" s="637"/>
      <c r="L16" s="611"/>
      <c r="M16" s="607"/>
      <c r="N16" s="678"/>
      <c r="O16" s="637"/>
      <c r="P16" s="611"/>
      <c r="Q16" s="607"/>
      <c r="R16" s="615"/>
      <c r="S16" s="648"/>
      <c r="T16" s="611"/>
      <c r="U16" s="607"/>
      <c r="V16" s="646"/>
      <c r="W16" s="648"/>
      <c r="X16" s="611"/>
      <c r="Y16" s="607"/>
      <c r="Z16" s="609"/>
      <c r="AA16" s="650"/>
      <c r="AB16" s="660"/>
      <c r="AC16" s="323"/>
    </row>
    <row r="17" spans="1:29" s="2" customFormat="1" ht="49.5" customHeight="1" thickBot="1" x14ac:dyDescent="0.35">
      <c r="A17" s="367" t="s">
        <v>200</v>
      </c>
      <c r="B17" s="118" t="s">
        <v>252</v>
      </c>
      <c r="C17" s="451" t="s">
        <v>247</v>
      </c>
      <c r="D17" s="642"/>
      <c r="E17" s="677"/>
      <c r="F17" s="624"/>
      <c r="G17" s="626"/>
      <c r="H17" s="626"/>
      <c r="I17" s="626"/>
      <c r="J17" s="628"/>
      <c r="K17" s="638"/>
      <c r="L17" s="639"/>
      <c r="M17" s="608"/>
      <c r="N17" s="679"/>
      <c r="O17" s="638"/>
      <c r="P17" s="639"/>
      <c r="Q17" s="608"/>
      <c r="R17" s="680"/>
      <c r="S17" s="649"/>
      <c r="T17" s="639"/>
      <c r="U17" s="608"/>
      <c r="V17" s="647"/>
      <c r="W17" s="649"/>
      <c r="X17" s="639"/>
      <c r="Y17" s="608"/>
      <c r="Z17" s="610"/>
      <c r="AA17" s="651"/>
      <c r="AB17" s="663"/>
      <c r="AC17" s="324"/>
    </row>
    <row r="18" spans="1:29" s="7" customFormat="1" ht="23.25" customHeight="1" thickBot="1" x14ac:dyDescent="0.35">
      <c r="A18" s="402" t="s">
        <v>114</v>
      </c>
      <c r="B18" s="656" t="s">
        <v>47</v>
      </c>
      <c r="C18" s="656"/>
      <c r="D18" s="656"/>
      <c r="E18" s="656"/>
      <c r="F18" s="656"/>
      <c r="G18" s="656"/>
      <c r="H18" s="656"/>
      <c r="I18" s="656"/>
      <c r="J18" s="656"/>
      <c r="K18" s="656"/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656"/>
      <c r="AA18" s="656"/>
      <c r="AB18" s="656"/>
      <c r="AC18" s="657"/>
    </row>
    <row r="19" spans="1:29" s="5" customFormat="1" ht="19.5" customHeight="1" thickBot="1" x14ac:dyDescent="0.35">
      <c r="A19" s="654" t="s">
        <v>108</v>
      </c>
      <c r="B19" s="655"/>
      <c r="C19" s="53"/>
      <c r="D19" s="462">
        <f t="shared" ref="D19:K19" si="2">D20+D25</f>
        <v>30</v>
      </c>
      <c r="E19" s="326">
        <f t="shared" si="2"/>
        <v>900</v>
      </c>
      <c r="F19" s="327"/>
      <c r="G19" s="328"/>
      <c r="H19" s="328"/>
      <c r="I19" s="328"/>
      <c r="J19" s="329"/>
      <c r="K19" s="681">
        <f t="shared" si="2"/>
        <v>0</v>
      </c>
      <c r="L19" s="682"/>
      <c r="M19" s="683"/>
      <c r="N19" s="326">
        <f>N20+N25</f>
        <v>0</v>
      </c>
      <c r="O19" s="681">
        <f>O20+O25</f>
        <v>3</v>
      </c>
      <c r="P19" s="682"/>
      <c r="Q19" s="683"/>
      <c r="R19" s="330">
        <f>R20+R25</f>
        <v>5</v>
      </c>
      <c r="S19" s="681">
        <f>S20+S25</f>
        <v>15</v>
      </c>
      <c r="T19" s="682"/>
      <c r="U19" s="683"/>
      <c r="V19" s="326">
        <f>V20+V25</f>
        <v>25</v>
      </c>
      <c r="W19" s="681">
        <f>W20+W25</f>
        <v>0</v>
      </c>
      <c r="X19" s="682"/>
      <c r="Y19" s="683"/>
      <c r="Z19" s="326">
        <f>Z20+Z25</f>
        <v>0</v>
      </c>
      <c r="AA19" s="466"/>
      <c r="AB19" s="466"/>
      <c r="AC19" s="466"/>
    </row>
    <row r="20" spans="1:29" s="2" customFormat="1" ht="20.25" customHeight="1" thickBot="1" x14ac:dyDescent="0.35">
      <c r="A20" s="365"/>
      <c r="B20" s="463" t="s">
        <v>42</v>
      </c>
      <c r="C20" s="132"/>
      <c r="D20" s="468">
        <f t="shared" ref="D20:E20" si="3">SUM(D21:D24)</f>
        <v>20</v>
      </c>
      <c r="E20" s="63">
        <f t="shared" si="3"/>
        <v>600</v>
      </c>
      <c r="F20" s="320"/>
      <c r="G20" s="454"/>
      <c r="H20" s="454"/>
      <c r="I20" s="454"/>
      <c r="J20" s="288"/>
      <c r="K20" s="684">
        <f>SUM(K21:M24)</f>
        <v>0</v>
      </c>
      <c r="L20" s="636"/>
      <c r="M20" s="685"/>
      <c r="N20" s="63">
        <f>SUM(N21:N24)</f>
        <v>0</v>
      </c>
      <c r="O20" s="684">
        <f>SUM(O21:Q24)</f>
        <v>3</v>
      </c>
      <c r="P20" s="636"/>
      <c r="Q20" s="685"/>
      <c r="R20" s="133">
        <f>SUM(R21:R24)</f>
        <v>5</v>
      </c>
      <c r="S20" s="684">
        <f>SUM(S21:U24)</f>
        <v>9</v>
      </c>
      <c r="T20" s="636"/>
      <c r="U20" s="685"/>
      <c r="V20" s="63">
        <f>SUM(V21:V24)</f>
        <v>15</v>
      </c>
      <c r="W20" s="684">
        <f>SUM(W21:Y24)</f>
        <v>0</v>
      </c>
      <c r="X20" s="636"/>
      <c r="Y20" s="685"/>
      <c r="Z20" s="63">
        <f>SUM(Z21:Z24)</f>
        <v>0</v>
      </c>
      <c r="AA20" s="127"/>
      <c r="AB20" s="67"/>
      <c r="AC20" s="67"/>
    </row>
    <row r="21" spans="1:29" s="2" customFormat="1" ht="51" customHeight="1" x14ac:dyDescent="0.3">
      <c r="A21" s="77" t="s">
        <v>201</v>
      </c>
      <c r="B21" s="72" t="s">
        <v>287</v>
      </c>
      <c r="C21" s="450" t="s">
        <v>178</v>
      </c>
      <c r="D21" s="93">
        <v>5</v>
      </c>
      <c r="E21" s="465">
        <f>D21*30</f>
        <v>150</v>
      </c>
      <c r="F21" s="100">
        <f>G21+H21+I21</f>
        <v>48</v>
      </c>
      <c r="G21" s="459">
        <v>32</v>
      </c>
      <c r="H21" s="459"/>
      <c r="I21" s="459">
        <v>16</v>
      </c>
      <c r="J21" s="102">
        <f>E21-F21</f>
        <v>102</v>
      </c>
      <c r="K21" s="457"/>
      <c r="L21" s="455"/>
      <c r="M21" s="456"/>
      <c r="N21" s="89"/>
      <c r="O21" s="103"/>
      <c r="P21" s="455"/>
      <c r="Q21" s="102"/>
      <c r="R21" s="461"/>
      <c r="S21" s="100">
        <v>2</v>
      </c>
      <c r="T21" s="455"/>
      <c r="U21" s="102">
        <v>1</v>
      </c>
      <c r="V21" s="332">
        <v>5</v>
      </c>
      <c r="W21" s="100"/>
      <c r="X21" s="455"/>
      <c r="Y21" s="102"/>
      <c r="Z21" s="332"/>
      <c r="AA21" s="458">
        <v>3</v>
      </c>
      <c r="AB21" s="465"/>
      <c r="AC21" s="465"/>
    </row>
    <row r="22" spans="1:29" s="2" customFormat="1" ht="63" customHeight="1" x14ac:dyDescent="0.3">
      <c r="A22" s="77" t="s">
        <v>202</v>
      </c>
      <c r="B22" s="72" t="s">
        <v>288</v>
      </c>
      <c r="C22" s="58" t="s">
        <v>178</v>
      </c>
      <c r="D22" s="333">
        <v>5</v>
      </c>
      <c r="E22" s="60">
        <f t="shared" ref="E22:E24" si="4">D22*30</f>
        <v>150</v>
      </c>
      <c r="F22" s="105">
        <f t="shared" ref="F22:F24" si="5">G22+H22+I22</f>
        <v>48</v>
      </c>
      <c r="G22" s="106">
        <v>32</v>
      </c>
      <c r="H22" s="106"/>
      <c r="I22" s="106">
        <v>16</v>
      </c>
      <c r="J22" s="107">
        <f t="shared" ref="J22:J24" si="6">E22-F22</f>
        <v>102</v>
      </c>
      <c r="K22" s="115"/>
      <c r="L22" s="334"/>
      <c r="M22" s="335"/>
      <c r="N22" s="98"/>
      <c r="O22" s="336"/>
      <c r="P22" s="334"/>
      <c r="Q22" s="107"/>
      <c r="R22" s="116"/>
      <c r="S22" s="105">
        <v>2</v>
      </c>
      <c r="T22" s="334"/>
      <c r="U22" s="107">
        <v>1</v>
      </c>
      <c r="V22" s="112">
        <v>5</v>
      </c>
      <c r="W22" s="105"/>
      <c r="X22" s="334"/>
      <c r="Y22" s="107"/>
      <c r="Z22" s="112"/>
      <c r="AA22" s="458">
        <v>3</v>
      </c>
      <c r="AB22" s="60"/>
      <c r="AC22" s="60"/>
    </row>
    <row r="23" spans="1:29" s="2" customFormat="1" ht="60" customHeight="1" x14ac:dyDescent="0.3">
      <c r="A23" s="77" t="s">
        <v>203</v>
      </c>
      <c r="B23" s="52" t="s">
        <v>289</v>
      </c>
      <c r="C23" s="58" t="s">
        <v>178</v>
      </c>
      <c r="D23" s="337">
        <v>5</v>
      </c>
      <c r="E23" s="60">
        <f t="shared" si="4"/>
        <v>150</v>
      </c>
      <c r="F23" s="105">
        <f t="shared" si="5"/>
        <v>48</v>
      </c>
      <c r="G23" s="106">
        <v>32</v>
      </c>
      <c r="H23" s="106"/>
      <c r="I23" s="106">
        <v>16</v>
      </c>
      <c r="J23" s="107">
        <f t="shared" si="6"/>
        <v>102</v>
      </c>
      <c r="K23" s="115"/>
      <c r="L23" s="334"/>
      <c r="M23" s="335"/>
      <c r="N23" s="98"/>
      <c r="O23" s="336">
        <v>2</v>
      </c>
      <c r="P23" s="334"/>
      <c r="Q23" s="107">
        <v>1</v>
      </c>
      <c r="R23" s="116">
        <v>5</v>
      </c>
      <c r="S23" s="105"/>
      <c r="T23" s="334"/>
      <c r="U23" s="107"/>
      <c r="V23" s="112"/>
      <c r="W23" s="105"/>
      <c r="X23" s="334"/>
      <c r="Y23" s="107"/>
      <c r="Z23" s="112"/>
      <c r="AA23" s="458">
        <v>2</v>
      </c>
      <c r="AB23" s="60"/>
      <c r="AC23" s="60"/>
    </row>
    <row r="24" spans="1:29" s="2" customFormat="1" ht="58.5" customHeight="1" thickBot="1" x14ac:dyDescent="0.35">
      <c r="A24" s="77" t="s">
        <v>204</v>
      </c>
      <c r="B24" s="52" t="s">
        <v>290</v>
      </c>
      <c r="C24" s="58" t="s">
        <v>178</v>
      </c>
      <c r="D24" s="337">
        <v>5</v>
      </c>
      <c r="E24" s="60">
        <f t="shared" si="4"/>
        <v>150</v>
      </c>
      <c r="F24" s="105">
        <f t="shared" si="5"/>
        <v>48</v>
      </c>
      <c r="G24" s="106">
        <v>32</v>
      </c>
      <c r="H24" s="106"/>
      <c r="I24" s="106">
        <v>16</v>
      </c>
      <c r="J24" s="107">
        <f t="shared" si="6"/>
        <v>102</v>
      </c>
      <c r="K24" s="115"/>
      <c r="L24" s="334"/>
      <c r="M24" s="335"/>
      <c r="N24" s="98"/>
      <c r="O24" s="336"/>
      <c r="P24" s="334"/>
      <c r="Q24" s="107"/>
      <c r="R24" s="116"/>
      <c r="S24" s="105">
        <v>2</v>
      </c>
      <c r="T24" s="334"/>
      <c r="U24" s="107">
        <v>1</v>
      </c>
      <c r="V24" s="112">
        <v>5</v>
      </c>
      <c r="W24" s="105"/>
      <c r="X24" s="334"/>
      <c r="Y24" s="107"/>
      <c r="Z24" s="112"/>
      <c r="AA24" s="458">
        <v>3</v>
      </c>
      <c r="AB24" s="60"/>
      <c r="AC24" s="60"/>
    </row>
    <row r="25" spans="1:29" s="42" customFormat="1" ht="19.5" customHeight="1" thickBot="1" x14ac:dyDescent="0.35">
      <c r="A25" s="80"/>
      <c r="B25" s="81" t="s">
        <v>117</v>
      </c>
      <c r="C25" s="82"/>
      <c r="D25" s="467">
        <f t="shared" ref="D25:E25" si="7">SUM(D26:D29)</f>
        <v>10</v>
      </c>
      <c r="E25" s="266">
        <f t="shared" si="7"/>
        <v>300</v>
      </c>
      <c r="F25" s="338"/>
      <c r="G25" s="339"/>
      <c r="H25" s="339"/>
      <c r="I25" s="339"/>
      <c r="J25" s="340"/>
      <c r="K25" s="668">
        <f>SUM(K26:M29)</f>
        <v>0</v>
      </c>
      <c r="L25" s="669"/>
      <c r="M25" s="670"/>
      <c r="N25" s="341">
        <f>SUM(N26:N29)</f>
        <v>0</v>
      </c>
      <c r="O25" s="668">
        <f>SUM(O26:Q29)</f>
        <v>0</v>
      </c>
      <c r="P25" s="669"/>
      <c r="Q25" s="670"/>
      <c r="R25" s="342">
        <f>SUM(R26:R29)</f>
        <v>0</v>
      </c>
      <c r="S25" s="671">
        <f>SUM(S26:U29)</f>
        <v>6</v>
      </c>
      <c r="T25" s="672"/>
      <c r="U25" s="673"/>
      <c r="V25" s="267">
        <f>SUM(V26:V29)</f>
        <v>10</v>
      </c>
      <c r="W25" s="671">
        <f>SUM(W26:Y29)</f>
        <v>0</v>
      </c>
      <c r="X25" s="672"/>
      <c r="Y25" s="673"/>
      <c r="Z25" s="267">
        <f>SUM(Z26:Z29)</f>
        <v>0</v>
      </c>
      <c r="AA25" s="267"/>
      <c r="AB25" s="266"/>
      <c r="AC25" s="266"/>
    </row>
    <row r="26" spans="1:29" s="2" customFormat="1" ht="56.25" customHeight="1" x14ac:dyDescent="0.3">
      <c r="A26" s="75" t="s">
        <v>205</v>
      </c>
      <c r="B26" s="78" t="s">
        <v>291</v>
      </c>
      <c r="C26" s="597" t="s">
        <v>178</v>
      </c>
      <c r="D26" s="621">
        <v>5</v>
      </c>
      <c r="E26" s="660">
        <f>D26*30</f>
        <v>150</v>
      </c>
      <c r="F26" s="629">
        <f>G26+H26+I26</f>
        <v>48</v>
      </c>
      <c r="G26" s="631">
        <v>32</v>
      </c>
      <c r="H26" s="631"/>
      <c r="I26" s="631">
        <v>16</v>
      </c>
      <c r="J26" s="613">
        <f>E26-F26</f>
        <v>102</v>
      </c>
      <c r="K26" s="617"/>
      <c r="L26" s="611"/>
      <c r="M26" s="613"/>
      <c r="N26" s="619"/>
      <c r="O26" s="617"/>
      <c r="P26" s="611"/>
      <c r="Q26" s="613"/>
      <c r="R26" s="615"/>
      <c r="S26" s="645">
        <v>2</v>
      </c>
      <c r="T26" s="674"/>
      <c r="U26" s="675">
        <v>1</v>
      </c>
      <c r="V26" s="643">
        <v>5</v>
      </c>
      <c r="W26" s="645"/>
      <c r="X26" s="674"/>
      <c r="Y26" s="675"/>
      <c r="Z26" s="643"/>
      <c r="AA26" s="686">
        <v>3</v>
      </c>
      <c r="AB26" s="687"/>
      <c r="AC26" s="687"/>
    </row>
    <row r="27" spans="1:29" s="2" customFormat="1" ht="75.75" customHeight="1" x14ac:dyDescent="0.3">
      <c r="A27" s="75" t="s">
        <v>206</v>
      </c>
      <c r="B27" s="76" t="s">
        <v>292</v>
      </c>
      <c r="C27" s="598"/>
      <c r="D27" s="622"/>
      <c r="E27" s="661"/>
      <c r="F27" s="630"/>
      <c r="G27" s="632"/>
      <c r="H27" s="632"/>
      <c r="I27" s="632"/>
      <c r="J27" s="614"/>
      <c r="K27" s="618"/>
      <c r="L27" s="612"/>
      <c r="M27" s="614"/>
      <c r="N27" s="620"/>
      <c r="O27" s="618"/>
      <c r="P27" s="612"/>
      <c r="Q27" s="614"/>
      <c r="R27" s="616"/>
      <c r="S27" s="630"/>
      <c r="T27" s="612"/>
      <c r="U27" s="614"/>
      <c r="V27" s="644"/>
      <c r="W27" s="630"/>
      <c r="X27" s="612"/>
      <c r="Y27" s="614"/>
      <c r="Z27" s="644"/>
      <c r="AA27" s="622"/>
      <c r="AB27" s="661"/>
      <c r="AC27" s="661"/>
    </row>
    <row r="28" spans="1:29" s="2" customFormat="1" ht="46.5" customHeight="1" x14ac:dyDescent="0.3">
      <c r="A28" s="75" t="s">
        <v>207</v>
      </c>
      <c r="B28" s="76" t="s">
        <v>293</v>
      </c>
      <c r="C28" s="599" t="s">
        <v>178</v>
      </c>
      <c r="D28" s="659">
        <v>5</v>
      </c>
      <c r="E28" s="662">
        <f t="shared" ref="E28" si="8">D28*30</f>
        <v>150</v>
      </c>
      <c r="F28" s="623">
        <f t="shared" ref="F28" si="9">G28+H28+I28</f>
        <v>48</v>
      </c>
      <c r="G28" s="625">
        <v>32</v>
      </c>
      <c r="H28" s="625"/>
      <c r="I28" s="625">
        <v>16</v>
      </c>
      <c r="J28" s="627">
        <f t="shared" ref="J28" si="10">E28-F28</f>
        <v>102</v>
      </c>
      <c r="K28" s="617"/>
      <c r="L28" s="611"/>
      <c r="M28" s="613"/>
      <c r="N28" s="619"/>
      <c r="O28" s="617"/>
      <c r="P28" s="611"/>
      <c r="Q28" s="613"/>
      <c r="R28" s="615"/>
      <c r="S28" s="629">
        <v>2</v>
      </c>
      <c r="T28" s="611"/>
      <c r="U28" s="613">
        <v>1</v>
      </c>
      <c r="V28" s="640">
        <v>5</v>
      </c>
      <c r="W28" s="629"/>
      <c r="X28" s="611"/>
      <c r="Y28" s="613"/>
      <c r="Z28" s="640"/>
      <c r="AA28" s="621">
        <v>3</v>
      </c>
      <c r="AB28" s="660"/>
      <c r="AC28" s="660"/>
    </row>
    <row r="29" spans="1:29" s="2" customFormat="1" ht="48.75" customHeight="1" thickBot="1" x14ac:dyDescent="0.35">
      <c r="A29" s="366" t="s">
        <v>208</v>
      </c>
      <c r="B29" s="79" t="s">
        <v>294</v>
      </c>
      <c r="C29" s="600"/>
      <c r="D29" s="642"/>
      <c r="E29" s="663"/>
      <c r="F29" s="624"/>
      <c r="G29" s="626"/>
      <c r="H29" s="626"/>
      <c r="I29" s="626"/>
      <c r="J29" s="628"/>
      <c r="K29" s="688"/>
      <c r="L29" s="639"/>
      <c r="M29" s="628"/>
      <c r="N29" s="689"/>
      <c r="O29" s="688"/>
      <c r="P29" s="639"/>
      <c r="Q29" s="628"/>
      <c r="R29" s="680"/>
      <c r="S29" s="624"/>
      <c r="T29" s="639"/>
      <c r="U29" s="628"/>
      <c r="V29" s="641"/>
      <c r="W29" s="624"/>
      <c r="X29" s="639"/>
      <c r="Y29" s="628"/>
      <c r="Z29" s="641"/>
      <c r="AA29" s="642"/>
      <c r="AB29" s="663"/>
      <c r="AC29" s="663"/>
    </row>
    <row r="30" spans="1:29" ht="8.25" customHeight="1" x14ac:dyDescent="0.2"/>
    <row r="31" spans="1:29" ht="21" customHeight="1" x14ac:dyDescent="0.2">
      <c r="A31" s="601"/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601"/>
      <c r="O31" s="601"/>
      <c r="P31" s="601"/>
      <c r="Q31" s="601"/>
      <c r="R31" s="601"/>
      <c r="S31" s="601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</row>
    <row r="32" spans="1:29" ht="15.75" customHeight="1" x14ac:dyDescent="0.2">
      <c r="A32" s="601"/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601"/>
      <c r="O32" s="601"/>
      <c r="P32" s="601"/>
      <c r="Q32" s="601"/>
      <c r="R32" s="601"/>
      <c r="S32" s="601"/>
      <c r="T32" s="601"/>
      <c r="U32" s="601"/>
      <c r="V32" s="601"/>
      <c r="W32" s="601"/>
      <c r="X32" s="601"/>
      <c r="Y32" s="601"/>
      <c r="Z32" s="601"/>
      <c r="AA32" s="601"/>
      <c r="AB32" s="601"/>
      <c r="AC32" s="601"/>
    </row>
    <row r="33" spans="1:35" ht="15.75" customHeight="1" x14ac:dyDescent="0.3">
      <c r="A33" s="452"/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2"/>
      <c r="Z33" s="452"/>
      <c r="AA33" s="452"/>
      <c r="AB33" s="452"/>
      <c r="AC33" s="452"/>
    </row>
    <row r="34" spans="1:35" s="3" customFormat="1" ht="15.75" customHeight="1" x14ac:dyDescent="0.3">
      <c r="A34" s="39" t="s">
        <v>276</v>
      </c>
      <c r="B34" s="39"/>
      <c r="C34" s="39"/>
      <c r="D34" s="39"/>
      <c r="F34" s="40"/>
      <c r="G34" s="39" t="s">
        <v>190</v>
      </c>
      <c r="H34" s="39"/>
      <c r="I34" s="40"/>
      <c r="J34" s="40"/>
      <c r="K34" s="40"/>
      <c r="L34" s="40"/>
      <c r="M34" s="11"/>
      <c r="N34" s="40"/>
      <c r="O34" s="41"/>
      <c r="P34" s="39"/>
      <c r="Q34" s="40"/>
      <c r="R34" s="40"/>
      <c r="S34" s="39"/>
      <c r="T34" s="39"/>
      <c r="U34" s="40"/>
      <c r="V34" s="39"/>
      <c r="W34" s="11"/>
      <c r="X34" s="11"/>
      <c r="Y34" s="39"/>
      <c r="Z34" s="11"/>
      <c r="AA34" s="11"/>
      <c r="AB34" s="11"/>
      <c r="AC34" s="11"/>
      <c r="AF34" s="4"/>
      <c r="AG34" s="4"/>
      <c r="AH34" s="4"/>
      <c r="AI34" s="4"/>
    </row>
    <row r="35" spans="1:35" ht="18.75" x14ac:dyDescent="0.3">
      <c r="H35" s="39"/>
      <c r="P35" s="39"/>
    </row>
    <row r="36" spans="1:35" ht="18.75" customHeight="1" x14ac:dyDescent="0.3">
      <c r="A36" s="586" t="s">
        <v>191</v>
      </c>
      <c r="B36" s="586"/>
      <c r="C36" s="142"/>
      <c r="D36" s="142"/>
      <c r="E36" s="142"/>
      <c r="H36" s="39"/>
    </row>
    <row r="37" spans="1:35" ht="19.5" customHeight="1" x14ac:dyDescent="0.3">
      <c r="A37" s="586"/>
      <c r="B37" s="586"/>
      <c r="C37" s="142"/>
      <c r="F37" s="39"/>
      <c r="G37" s="39"/>
      <c r="H37" s="41"/>
      <c r="I37" s="39"/>
      <c r="J37" s="343"/>
      <c r="K37" s="343"/>
      <c r="L37" s="39"/>
      <c r="M37" s="343"/>
      <c r="N37" s="343"/>
      <c r="O37" s="343"/>
      <c r="P37" s="343"/>
      <c r="Q37" s="343"/>
      <c r="R37" s="344"/>
      <c r="S37" s="344"/>
      <c r="T37" s="345"/>
      <c r="U37" s="345"/>
      <c r="V37" s="345"/>
      <c r="W37" s="345"/>
      <c r="X37" s="344"/>
      <c r="Y37" s="344"/>
      <c r="Z37" s="344"/>
      <c r="AA37" s="344"/>
      <c r="AB37" s="344"/>
      <c r="AC37" s="344"/>
      <c r="AD37" s="344"/>
      <c r="AE37" s="344"/>
    </row>
  </sheetData>
  <mergeCells count="148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K20:M20"/>
    <mergeCell ref="O20:Q20"/>
    <mergeCell ref="S20:U20"/>
    <mergeCell ref="W20:Y20"/>
    <mergeCell ref="K25:M25"/>
    <mergeCell ref="O25:Q25"/>
    <mergeCell ref="S25:U25"/>
    <mergeCell ref="W25:Y25"/>
    <mergeCell ref="AB15:AB17"/>
    <mergeCell ref="B18:AC18"/>
    <mergeCell ref="A19:B19"/>
    <mergeCell ref="K19:M19"/>
    <mergeCell ref="O19:Q19"/>
    <mergeCell ref="S19:U19"/>
    <mergeCell ref="W19:Y19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Титул</vt:lpstr>
      <vt:lpstr>Базовая часть РУП маг</vt:lpstr>
      <vt:lpstr>ПГС</vt:lpstr>
      <vt:lpstr>ПЭАД</vt:lpstr>
      <vt:lpstr>ТНП</vt:lpstr>
      <vt:lpstr>ВЭЭЗ</vt:lpstr>
      <vt:lpstr>ГТС</vt:lpstr>
      <vt:lpstr>АКПП</vt:lpstr>
      <vt:lpstr>ТИОС</vt:lpstr>
      <vt:lpstr>ВВ</vt:lpstr>
      <vt:lpstr>ТЭСМИК</vt:lpstr>
      <vt:lpstr>'Базовая часть РУП маг'!Область_печати</vt:lpstr>
      <vt:lpstr>ПГС!Область_печати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 Bolotbek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2024-05-14T07:21:20Z</cp:lastPrinted>
  <dcterms:created xsi:type="dcterms:W3CDTF">1999-08-17T06:17:32Z</dcterms:created>
  <dcterms:modified xsi:type="dcterms:W3CDTF">2025-01-30T09:29:36Z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