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01.My Doc\01.CIVIL Engineering\Educational Standart 2023_750500\"/>
    </mc:Choice>
  </mc:AlternateContent>
  <xr:revisionPtr revIDLastSave="0" documentId="13_ncr:1_{8A357E87-FA61-4E68-8067-96B9C7A4A977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Титул РУП_Бак" sheetId="19" r:id="rId1"/>
    <sheet name="Базовая часть РУП_Бак" sheetId="7" r:id="rId2"/>
    <sheet name="ПГС" sheetId="20" r:id="rId3"/>
    <sheet name="ПЗ_БЧ" sheetId="21" r:id="rId4"/>
    <sheet name="ПЗ_ВЧ" sheetId="30" r:id="rId5"/>
    <sheet name="АД" sheetId="22" r:id="rId6"/>
    <sheet name="ТВ" sheetId="24" r:id="rId7"/>
    <sheet name="ЗЭЗТ" sheetId="25" r:id="rId8"/>
    <sheet name="ВВ" sheetId="26" r:id="rId9"/>
    <sheet name="ПСК" sheetId="27" r:id="rId10"/>
    <sheet name="ЭУН" sheetId="28" r:id="rId11"/>
    <sheet name="СД" sheetId="29" r:id="rId12"/>
    <sheet name="ГТС" sheetId="31" r:id="rId13"/>
  </sheets>
  <externalReferences>
    <externalReference r:id="rId14"/>
  </externalReferences>
  <definedNames>
    <definedName name="_xlnm.Print_Titles" localSheetId="1">'Базовая часть РУП_Бак'!$1:$4</definedName>
    <definedName name="_xlnm.Print_Titles" localSheetId="2">ПГС!$5:$8</definedName>
    <definedName name="_xlnm.Print_Area" localSheetId="5">АД!$A$1:$AS$78</definedName>
    <definedName name="_xlnm.Print_Area" localSheetId="1">'Базовая часть РУП_Бак'!$A$1:$AS$55</definedName>
    <definedName name="_xlnm.Print_Area" localSheetId="8">ВВ!$A$1:$AS$79</definedName>
    <definedName name="_xlnm.Print_Area" localSheetId="12">ГТС!$A$1:$AS$84</definedName>
    <definedName name="_xlnm.Print_Area" localSheetId="7">ЗЭЗТ!$A$1:$AS$79</definedName>
    <definedName name="_xlnm.Print_Area" localSheetId="2">ПГС!$A$1:$AS$73</definedName>
    <definedName name="_xlnm.Print_Area" localSheetId="3">ПЗ_БЧ!$A$1:$AW$62</definedName>
    <definedName name="_xlnm.Print_Area" localSheetId="9">ПСК!$A$1:$AS$78</definedName>
    <definedName name="_xlnm.Print_Area" localSheetId="11">СД!$A$1:$AS$79</definedName>
    <definedName name="_xlnm.Print_Area" localSheetId="6">ТВ!$A$1:$AS$79</definedName>
    <definedName name="_xlnm.Print_Area" localSheetId="0">'Титул РУП_Бак'!$A$1:$BH$43</definedName>
    <definedName name="_xlnm.Print_Area" localSheetId="10">ЭУН!$A$1:$AS$79</definedName>
  </definedNames>
  <calcPr calcId="191029"/>
</workbook>
</file>

<file path=xl/calcChain.xml><?xml version="1.0" encoding="utf-8"?>
<calcChain xmlns="http://schemas.openxmlformats.org/spreadsheetml/2006/main">
  <c r="D11" i="30" l="1"/>
  <c r="D16" i="30"/>
  <c r="D12" i="30"/>
  <c r="F45" i="21"/>
  <c r="E45" i="21"/>
  <c r="J45" i="21" s="1"/>
  <c r="F37" i="7" l="1"/>
  <c r="E37" i="7"/>
  <c r="J37" i="7" s="1"/>
  <c r="F74" i="31" l="1"/>
  <c r="E74" i="31"/>
  <c r="F72" i="31"/>
  <c r="E72" i="31"/>
  <c r="F70" i="31"/>
  <c r="E70" i="31"/>
  <c r="J70" i="31" s="1"/>
  <c r="F68" i="31"/>
  <c r="E68" i="31"/>
  <c r="F66" i="31"/>
  <c r="E66" i="31"/>
  <c r="F62" i="31"/>
  <c r="J62" i="31" s="1"/>
  <c r="E62" i="31"/>
  <c r="AP61" i="31"/>
  <c r="AM61" i="31"/>
  <c r="AL61" i="31"/>
  <c r="AI61" i="31"/>
  <c r="AH61" i="31"/>
  <c r="AE61" i="31"/>
  <c r="AD61" i="31"/>
  <c r="AA61" i="31"/>
  <c r="Z61" i="31"/>
  <c r="W61" i="31"/>
  <c r="W40" i="31" s="1"/>
  <c r="V61" i="31"/>
  <c r="S61" i="31"/>
  <c r="R61" i="31"/>
  <c r="O61" i="31"/>
  <c r="N61" i="31"/>
  <c r="K61" i="31"/>
  <c r="F56" i="31"/>
  <c r="E56" i="31"/>
  <c r="J56" i="31" s="1"/>
  <c r="F55" i="31"/>
  <c r="E55" i="31"/>
  <c r="F54" i="31"/>
  <c r="E54" i="31"/>
  <c r="F53" i="31"/>
  <c r="E53" i="31"/>
  <c r="F52" i="31"/>
  <c r="E52" i="31"/>
  <c r="J52" i="31" s="1"/>
  <c r="F51" i="31"/>
  <c r="E51" i="31"/>
  <c r="F50" i="31"/>
  <c r="E50" i="31"/>
  <c r="F49" i="31"/>
  <c r="E49" i="31"/>
  <c r="J49" i="31" s="1"/>
  <c r="F48" i="31"/>
  <c r="E48" i="31"/>
  <c r="F47" i="31"/>
  <c r="E47" i="31"/>
  <c r="F46" i="31"/>
  <c r="E46" i="31"/>
  <c r="F45" i="31"/>
  <c r="E45" i="31"/>
  <c r="F44" i="31"/>
  <c r="E44" i="31"/>
  <c r="J44" i="31" s="1"/>
  <c r="F43" i="31"/>
  <c r="E43" i="31"/>
  <c r="J43" i="31" s="1"/>
  <c r="E42" i="31"/>
  <c r="J42" i="31" s="1"/>
  <c r="AP41" i="31"/>
  <c r="AP40" i="31" s="1"/>
  <c r="AM41" i="31"/>
  <c r="AL41" i="31"/>
  <c r="AL40" i="31" s="1"/>
  <c r="AI41" i="31"/>
  <c r="AI40" i="31" s="1"/>
  <c r="AH41" i="31"/>
  <c r="AH40" i="31" s="1"/>
  <c r="AE41" i="31"/>
  <c r="AD41" i="31"/>
  <c r="AD40" i="31" s="1"/>
  <c r="AA41" i="31"/>
  <c r="Z41" i="31"/>
  <c r="W41" i="31"/>
  <c r="V41" i="31"/>
  <c r="S41" i="31"/>
  <c r="R41" i="31"/>
  <c r="R40" i="31" s="1"/>
  <c r="O41" i="31"/>
  <c r="N41" i="31"/>
  <c r="K41" i="31"/>
  <c r="K40" i="31" s="1"/>
  <c r="D41" i="31"/>
  <c r="N40" i="31"/>
  <c r="F32" i="31"/>
  <c r="E32" i="31"/>
  <c r="E31" i="31" s="1"/>
  <c r="AP31" i="31"/>
  <c r="AM31" i="31"/>
  <c r="AL31" i="31"/>
  <c r="AL24" i="31" s="1"/>
  <c r="AI31" i="31"/>
  <c r="AH31" i="31"/>
  <c r="AE31" i="31"/>
  <c r="AD31" i="31"/>
  <c r="AA31" i="31"/>
  <c r="Z31" i="31"/>
  <c r="W31" i="31"/>
  <c r="V31" i="31"/>
  <c r="S31" i="31"/>
  <c r="S24" i="31" s="1"/>
  <c r="R31" i="31"/>
  <c r="O31" i="31"/>
  <c r="N31" i="31"/>
  <c r="N24" i="31" s="1"/>
  <c r="K31" i="31"/>
  <c r="E30" i="31"/>
  <c r="J30" i="31" s="1"/>
  <c r="E29" i="31"/>
  <c r="E28" i="31"/>
  <c r="J28" i="31" s="1"/>
  <c r="E27" i="31"/>
  <c r="J27" i="31" s="1"/>
  <c r="AP25" i="31"/>
  <c r="AM25" i="31"/>
  <c r="AL25" i="31"/>
  <c r="AI25" i="31"/>
  <c r="AH25" i="31"/>
  <c r="AE25" i="31"/>
  <c r="AD25" i="31"/>
  <c r="AA25" i="31"/>
  <c r="AA24" i="31" s="1"/>
  <c r="Z25" i="31"/>
  <c r="W25" i="31"/>
  <c r="V25" i="31"/>
  <c r="S25" i="31"/>
  <c r="R25" i="31"/>
  <c r="O25" i="31"/>
  <c r="N25" i="31"/>
  <c r="K25" i="31"/>
  <c r="D25" i="31"/>
  <c r="D24" i="31" s="1"/>
  <c r="F17" i="31"/>
  <c r="E17" i="31"/>
  <c r="J17" i="31" s="1"/>
  <c r="F16" i="31"/>
  <c r="E16" i="31"/>
  <c r="AP15" i="31"/>
  <c r="AM15" i="31"/>
  <c r="AL15" i="31"/>
  <c r="AI15" i="31"/>
  <c r="AH15" i="31"/>
  <c r="AE15" i="31"/>
  <c r="AD15" i="31"/>
  <c r="AA15" i="31"/>
  <c r="Z15" i="31"/>
  <c r="W15" i="31"/>
  <c r="V15" i="31"/>
  <c r="S15" i="31"/>
  <c r="R15" i="31"/>
  <c r="O15" i="31"/>
  <c r="N15" i="31"/>
  <c r="K15" i="31"/>
  <c r="E15" i="31"/>
  <c r="E14" i="31"/>
  <c r="F13" i="31"/>
  <c r="E13" i="31"/>
  <c r="F12" i="31"/>
  <c r="E12" i="31"/>
  <c r="AP11" i="31"/>
  <c r="AP10" i="31" s="1"/>
  <c r="AM11" i="31"/>
  <c r="AM10" i="31" s="1"/>
  <c r="AL11" i="31"/>
  <c r="AL10" i="31" s="1"/>
  <c r="AI11" i="31"/>
  <c r="AI10" i="31" s="1"/>
  <c r="AH11" i="31"/>
  <c r="AH10" i="31" s="1"/>
  <c r="AE11" i="31"/>
  <c r="AE10" i="31" s="1"/>
  <c r="AD11" i="31"/>
  <c r="AA11" i="31"/>
  <c r="AA10" i="31" s="1"/>
  <c r="Z11" i="31"/>
  <c r="W11" i="31"/>
  <c r="V11" i="31"/>
  <c r="V10" i="31" s="1"/>
  <c r="S11" i="31"/>
  <c r="R11" i="31"/>
  <c r="R10" i="31" s="1"/>
  <c r="O11" i="31"/>
  <c r="O10" i="31" s="1"/>
  <c r="N11" i="31"/>
  <c r="K11" i="31"/>
  <c r="D11" i="31"/>
  <c r="D10" i="31" s="1"/>
  <c r="AD10" i="31"/>
  <c r="K10" i="31" l="1"/>
  <c r="N10" i="31"/>
  <c r="Z10" i="31"/>
  <c r="S10" i="31"/>
  <c r="J12" i="31"/>
  <c r="J48" i="31"/>
  <c r="R24" i="31"/>
  <c r="AP24" i="31"/>
  <c r="K24" i="31"/>
  <c r="AI24" i="31"/>
  <c r="AM24" i="31"/>
  <c r="AD24" i="31"/>
  <c r="E11" i="31"/>
  <c r="E10" i="31" s="1"/>
  <c r="J16" i="31"/>
  <c r="Z40" i="31"/>
  <c r="AA40" i="31"/>
  <c r="J50" i="31"/>
  <c r="J51" i="31"/>
  <c r="J13" i="31"/>
  <c r="J72" i="31"/>
  <c r="W10" i="31"/>
  <c r="AM40" i="31"/>
  <c r="J14" i="31"/>
  <c r="S40" i="31"/>
  <c r="V40" i="31"/>
  <c r="O40" i="31"/>
  <c r="O24" i="31"/>
  <c r="E25" i="31"/>
  <c r="E24" i="31" s="1"/>
  <c r="J55" i="31"/>
  <c r="J66" i="31"/>
  <c r="J32" i="31"/>
  <c r="E41" i="31"/>
  <c r="J45" i="31"/>
  <c r="J68" i="31"/>
  <c r="W24" i="31"/>
  <c r="V24" i="31"/>
  <c r="AE40" i="31"/>
  <c r="J46" i="31"/>
  <c r="AE24" i="31"/>
  <c r="J29" i="31"/>
  <c r="Z24" i="31"/>
  <c r="J47" i="31"/>
  <c r="J53" i="31"/>
  <c r="J74" i="31"/>
  <c r="AH24" i="31"/>
  <c r="J54" i="31"/>
  <c r="E61" i="31"/>
  <c r="E40" i="31" s="1"/>
  <c r="E37" i="21" l="1"/>
  <c r="K37" i="21"/>
  <c r="N37" i="21"/>
  <c r="N38" i="21" s="1"/>
  <c r="O37" i="21"/>
  <c r="O38" i="21" s="1"/>
  <c r="R38" i="21"/>
  <c r="S37" i="21"/>
  <c r="S38" i="21" s="1"/>
  <c r="V37" i="21"/>
  <c r="V38" i="21" s="1"/>
  <c r="W37" i="21"/>
  <c r="W38" i="21" s="1"/>
  <c r="Z38" i="21"/>
  <c r="AA37" i="21"/>
  <c r="AA38" i="21" s="1"/>
  <c r="AD37" i="21"/>
  <c r="AD38" i="21" s="1"/>
  <c r="AE37" i="21"/>
  <c r="AE38" i="21" s="1"/>
  <c r="AH37" i="21"/>
  <c r="K38" i="21"/>
  <c r="AH38" i="21"/>
  <c r="AM38" i="21"/>
  <c r="AQ38" i="21"/>
  <c r="AT38" i="21"/>
  <c r="E40" i="21"/>
  <c r="F74" i="25" l="1"/>
  <c r="E74" i="25"/>
  <c r="J74" i="25" s="1"/>
  <c r="F72" i="25"/>
  <c r="E72" i="25"/>
  <c r="J72" i="25" s="1"/>
  <c r="F70" i="25"/>
  <c r="E70" i="25"/>
  <c r="J70" i="25" s="1"/>
  <c r="F68" i="25"/>
  <c r="E68" i="25"/>
  <c r="J68" i="25" s="1"/>
  <c r="F66" i="25"/>
  <c r="E66" i="25"/>
  <c r="J66" i="25" s="1"/>
  <c r="F62" i="25"/>
  <c r="E62" i="25"/>
  <c r="AP61" i="25"/>
  <c r="AM61" i="25"/>
  <c r="AL61" i="25"/>
  <c r="AI61" i="25"/>
  <c r="AH61" i="25"/>
  <c r="AE61" i="25"/>
  <c r="AD61" i="25"/>
  <c r="AA61" i="25"/>
  <c r="Z61" i="25"/>
  <c r="W61" i="25"/>
  <c r="V61" i="25"/>
  <c r="S61" i="25"/>
  <c r="R61" i="25"/>
  <c r="O61" i="25"/>
  <c r="N61" i="25"/>
  <c r="K61" i="25"/>
  <c r="F56" i="25"/>
  <c r="E56" i="25"/>
  <c r="J56" i="25" s="1"/>
  <c r="F55" i="25"/>
  <c r="E55" i="25"/>
  <c r="J55" i="25" s="1"/>
  <c r="F54" i="25"/>
  <c r="E54" i="25"/>
  <c r="J54" i="25" s="1"/>
  <c r="F53" i="25"/>
  <c r="E53" i="25"/>
  <c r="F52" i="25"/>
  <c r="E52" i="25"/>
  <c r="J52" i="25" s="1"/>
  <c r="F51" i="25"/>
  <c r="E51" i="25"/>
  <c r="F50" i="25"/>
  <c r="E50" i="25"/>
  <c r="F49" i="25"/>
  <c r="E49" i="25"/>
  <c r="F48" i="25"/>
  <c r="E48" i="25"/>
  <c r="F47" i="25"/>
  <c r="E47" i="25"/>
  <c r="F46" i="25"/>
  <c r="E46" i="25"/>
  <c r="F45" i="25"/>
  <c r="E45" i="25"/>
  <c r="J45" i="25" s="1"/>
  <c r="F44" i="25"/>
  <c r="E44" i="25"/>
  <c r="F43" i="25"/>
  <c r="E43" i="25"/>
  <c r="J43" i="25" s="1"/>
  <c r="J42" i="25"/>
  <c r="E42" i="25"/>
  <c r="AP41" i="25"/>
  <c r="AM41" i="25"/>
  <c r="AL41" i="25"/>
  <c r="AI41" i="25"/>
  <c r="AH41" i="25"/>
  <c r="AH40" i="25" s="1"/>
  <c r="AE41" i="25"/>
  <c r="AD41" i="25"/>
  <c r="AA41" i="25"/>
  <c r="AA40" i="25" s="1"/>
  <c r="Z41" i="25"/>
  <c r="Z40" i="25" s="1"/>
  <c r="W41" i="25"/>
  <c r="V41" i="25"/>
  <c r="V40" i="25" s="1"/>
  <c r="S41" i="25"/>
  <c r="R41" i="25"/>
  <c r="O41" i="25"/>
  <c r="N41" i="25"/>
  <c r="N40" i="25" s="1"/>
  <c r="K41" i="25"/>
  <c r="D41" i="25"/>
  <c r="AL40" i="25"/>
  <c r="F32" i="25"/>
  <c r="E32" i="25"/>
  <c r="E31" i="25" s="1"/>
  <c r="AP31" i="25"/>
  <c r="AM31" i="25"/>
  <c r="AL31" i="25"/>
  <c r="AI31" i="25"/>
  <c r="AH31" i="25"/>
  <c r="AE31" i="25"/>
  <c r="AD31" i="25"/>
  <c r="AD24" i="25" s="1"/>
  <c r="AA31" i="25"/>
  <c r="Z31" i="25"/>
  <c r="W31" i="25"/>
  <c r="V31" i="25"/>
  <c r="S31" i="25"/>
  <c r="S24" i="25" s="1"/>
  <c r="R31" i="25"/>
  <c r="R24" i="25" s="1"/>
  <c r="O31" i="25"/>
  <c r="N31" i="25"/>
  <c r="K31" i="25"/>
  <c r="E30" i="25"/>
  <c r="J30" i="25" s="1"/>
  <c r="E29" i="25"/>
  <c r="E28" i="25"/>
  <c r="J28" i="25" s="1"/>
  <c r="E27" i="25"/>
  <c r="J27" i="25" s="1"/>
  <c r="AP25" i="25"/>
  <c r="AM25" i="25"/>
  <c r="AL25" i="25"/>
  <c r="AI25" i="25"/>
  <c r="AI24" i="25" s="1"/>
  <c r="AH25" i="25"/>
  <c r="AH24" i="25" s="1"/>
  <c r="AE25" i="25"/>
  <c r="AD25" i="25"/>
  <c r="AA25" i="25"/>
  <c r="Z25" i="25"/>
  <c r="Z24" i="25" s="1"/>
  <c r="W25" i="25"/>
  <c r="V25" i="25"/>
  <c r="S25" i="25"/>
  <c r="R25" i="25"/>
  <c r="O25" i="25"/>
  <c r="N25" i="25"/>
  <c r="K25" i="25"/>
  <c r="K24" i="25" s="1"/>
  <c r="D25" i="25"/>
  <c r="D24" i="25" s="1"/>
  <c r="AA24" i="25"/>
  <c r="F17" i="25"/>
  <c r="E17" i="25"/>
  <c r="J17" i="25" s="1"/>
  <c r="F16" i="25"/>
  <c r="E16" i="25"/>
  <c r="J16" i="25" s="1"/>
  <c r="AP15" i="25"/>
  <c r="AM15" i="25"/>
  <c r="AL15" i="25"/>
  <c r="AI15" i="25"/>
  <c r="AH15" i="25"/>
  <c r="AE15" i="25"/>
  <c r="AD15" i="25"/>
  <c r="AA15" i="25"/>
  <c r="Z15" i="25"/>
  <c r="W15" i="25"/>
  <c r="V15" i="25"/>
  <c r="S15" i="25"/>
  <c r="R15" i="25"/>
  <c r="O15" i="25"/>
  <c r="N15" i="25"/>
  <c r="K15" i="25"/>
  <c r="E15" i="25"/>
  <c r="E14" i="25"/>
  <c r="F13" i="25"/>
  <c r="E13" i="25"/>
  <c r="J13" i="25" s="1"/>
  <c r="F12" i="25"/>
  <c r="E12" i="25"/>
  <c r="AP11" i="25"/>
  <c r="AM11" i="25"/>
  <c r="AL11" i="25"/>
  <c r="AI11" i="25"/>
  <c r="AH11" i="25"/>
  <c r="AE11" i="25"/>
  <c r="AD11" i="25"/>
  <c r="AD10" i="25" s="1"/>
  <c r="AA11" i="25"/>
  <c r="AA10" i="25" s="1"/>
  <c r="Z11" i="25"/>
  <c r="W11" i="25"/>
  <c r="V11" i="25"/>
  <c r="V10" i="25" s="1"/>
  <c r="S11" i="25"/>
  <c r="R11" i="25"/>
  <c r="R10" i="25" s="1"/>
  <c r="O11" i="25"/>
  <c r="N11" i="25"/>
  <c r="K11" i="25"/>
  <c r="D11" i="25"/>
  <c r="D10" i="25" s="1"/>
  <c r="AP10" i="25"/>
  <c r="AL10" i="25"/>
  <c r="K10" i="25" l="1"/>
  <c r="N10" i="25"/>
  <c r="Z10" i="25"/>
  <c r="S10" i="25"/>
  <c r="J48" i="25"/>
  <c r="AD40" i="25"/>
  <c r="AP24" i="25"/>
  <c r="J44" i="25"/>
  <c r="AE40" i="25"/>
  <c r="AI10" i="25"/>
  <c r="J51" i="25"/>
  <c r="N24" i="25"/>
  <c r="AM24" i="25"/>
  <c r="W24" i="25"/>
  <c r="K40" i="25"/>
  <c r="AI40" i="25"/>
  <c r="J46" i="25"/>
  <c r="AM10" i="25"/>
  <c r="W10" i="25"/>
  <c r="AH10" i="25"/>
  <c r="O10" i="25"/>
  <c r="J12" i="25"/>
  <c r="J53" i="25"/>
  <c r="S40" i="25"/>
  <c r="J62" i="25"/>
  <c r="O24" i="25"/>
  <c r="J49" i="25"/>
  <c r="W40" i="25"/>
  <c r="AL24" i="25"/>
  <c r="AE10" i="25"/>
  <c r="J14" i="25"/>
  <c r="J50" i="25"/>
  <c r="E41" i="25"/>
  <c r="V24" i="25"/>
  <c r="R40" i="25"/>
  <c r="AP40" i="25"/>
  <c r="J47" i="25"/>
  <c r="AE24" i="25"/>
  <c r="J29" i="25"/>
  <c r="O40" i="25"/>
  <c r="AM40" i="25"/>
  <c r="E11" i="25"/>
  <c r="E10" i="25" s="1"/>
  <c r="E25" i="25"/>
  <c r="E24" i="25" s="1"/>
  <c r="J32" i="25"/>
  <c r="E61" i="25"/>
  <c r="E40" i="25" s="1"/>
  <c r="F74" i="24" l="1"/>
  <c r="E74" i="24"/>
  <c r="F72" i="24"/>
  <c r="E72" i="24"/>
  <c r="J72" i="24" s="1"/>
  <c r="F70" i="24"/>
  <c r="E70" i="24"/>
  <c r="F68" i="24"/>
  <c r="E68" i="24"/>
  <c r="F66" i="24"/>
  <c r="E66" i="24"/>
  <c r="J66" i="24" s="1"/>
  <c r="F62" i="24"/>
  <c r="J62" i="24" s="1"/>
  <c r="E62" i="24"/>
  <c r="AP61" i="24"/>
  <c r="AM61" i="24"/>
  <c r="AL61" i="24"/>
  <c r="AI61" i="24"/>
  <c r="AH61" i="24"/>
  <c r="AE61" i="24"/>
  <c r="AD61" i="24"/>
  <c r="AA61" i="24"/>
  <c r="Z61" i="24"/>
  <c r="W61" i="24"/>
  <c r="V61" i="24"/>
  <c r="S61" i="24"/>
  <c r="R61" i="24"/>
  <c r="O61" i="24"/>
  <c r="N61" i="24"/>
  <c r="K61" i="24"/>
  <c r="F56" i="24"/>
  <c r="E56" i="24"/>
  <c r="F55" i="24"/>
  <c r="E55" i="24"/>
  <c r="F54" i="24"/>
  <c r="E54" i="24"/>
  <c r="J54" i="24" s="1"/>
  <c r="F53" i="24"/>
  <c r="E53" i="24"/>
  <c r="F52" i="24"/>
  <c r="E52" i="24"/>
  <c r="J52" i="24" s="1"/>
  <c r="F51" i="24"/>
  <c r="E51" i="24"/>
  <c r="F50" i="24"/>
  <c r="E50" i="24"/>
  <c r="F49" i="24"/>
  <c r="E49" i="24"/>
  <c r="J49" i="24" s="1"/>
  <c r="F48" i="24"/>
  <c r="E48" i="24"/>
  <c r="J48" i="24" s="1"/>
  <c r="F47" i="24"/>
  <c r="E47" i="24"/>
  <c r="F46" i="24"/>
  <c r="E46" i="24"/>
  <c r="F45" i="24"/>
  <c r="E45" i="24"/>
  <c r="J45" i="24" s="1"/>
  <c r="F44" i="24"/>
  <c r="E44" i="24"/>
  <c r="F43" i="24"/>
  <c r="E43" i="24"/>
  <c r="E42" i="24"/>
  <c r="J42" i="24" s="1"/>
  <c r="AP41" i="24"/>
  <c r="AM41" i="24"/>
  <c r="AL41" i="24"/>
  <c r="AI41" i="24"/>
  <c r="AH41" i="24"/>
  <c r="AE41" i="24"/>
  <c r="AD41" i="24"/>
  <c r="AA41" i="24"/>
  <c r="Z41" i="24"/>
  <c r="Z40" i="24" s="1"/>
  <c r="W41" i="24"/>
  <c r="V41" i="24"/>
  <c r="S41" i="24"/>
  <c r="S40" i="24" s="1"/>
  <c r="R41" i="24"/>
  <c r="O41" i="24"/>
  <c r="N41" i="24"/>
  <c r="K41" i="24"/>
  <c r="D41" i="24"/>
  <c r="AL40" i="24"/>
  <c r="N40" i="24"/>
  <c r="F32" i="24"/>
  <c r="E32" i="24"/>
  <c r="E31" i="24" s="1"/>
  <c r="AP31" i="24"/>
  <c r="AM31" i="24"/>
  <c r="AL31" i="24"/>
  <c r="AI31" i="24"/>
  <c r="AH31" i="24"/>
  <c r="AE31" i="24"/>
  <c r="AD31" i="24"/>
  <c r="AA31" i="24"/>
  <c r="Z31" i="24"/>
  <c r="W31" i="24"/>
  <c r="V31" i="24"/>
  <c r="S31" i="24"/>
  <c r="S24" i="24" s="1"/>
  <c r="R31" i="24"/>
  <c r="O31" i="24"/>
  <c r="N31" i="24"/>
  <c r="K31" i="24"/>
  <c r="E30" i="24"/>
  <c r="E29" i="24"/>
  <c r="J29" i="24" s="1"/>
  <c r="E28" i="24"/>
  <c r="J28" i="24" s="1"/>
  <c r="E27" i="24"/>
  <c r="J27" i="24" s="1"/>
  <c r="AP25" i="24"/>
  <c r="AM25" i="24"/>
  <c r="AL25" i="24"/>
  <c r="AI25" i="24"/>
  <c r="AH25" i="24"/>
  <c r="AH24" i="24" s="1"/>
  <c r="AE25" i="24"/>
  <c r="AD25" i="24"/>
  <c r="AA25" i="24"/>
  <c r="AA24" i="24" s="1"/>
  <c r="Z25" i="24"/>
  <c r="W25" i="24"/>
  <c r="V25" i="24"/>
  <c r="S25" i="24"/>
  <c r="R25" i="24"/>
  <c r="O25" i="24"/>
  <c r="N25" i="24"/>
  <c r="K25" i="24"/>
  <c r="D25" i="24"/>
  <c r="D24" i="24" s="1"/>
  <c r="K24" i="24"/>
  <c r="F17" i="24"/>
  <c r="E17" i="24"/>
  <c r="F16" i="24"/>
  <c r="E16" i="24"/>
  <c r="J16" i="24" s="1"/>
  <c r="AP15" i="24"/>
  <c r="AM15" i="24"/>
  <c r="AL15" i="24"/>
  <c r="AI15" i="24"/>
  <c r="AH15" i="24"/>
  <c r="AE15" i="24"/>
  <c r="AD15" i="24"/>
  <c r="AA15" i="24"/>
  <c r="Z15" i="24"/>
  <c r="W15" i="24"/>
  <c r="V15" i="24"/>
  <c r="S15" i="24"/>
  <c r="R15" i="24"/>
  <c r="O15" i="24"/>
  <c r="N15" i="24"/>
  <c r="K15" i="24"/>
  <c r="E15" i="24"/>
  <c r="E14" i="24"/>
  <c r="F13" i="24"/>
  <c r="E13" i="24"/>
  <c r="J12" i="24"/>
  <c r="F12" i="24"/>
  <c r="E12" i="24"/>
  <c r="AP11" i="24"/>
  <c r="AP10" i="24" s="1"/>
  <c r="AM11" i="24"/>
  <c r="AM10" i="24" s="1"/>
  <c r="AL11" i="24"/>
  <c r="AL10" i="24" s="1"/>
  <c r="AI11" i="24"/>
  <c r="AH11" i="24"/>
  <c r="AH10" i="24" s="1"/>
  <c r="AE11" i="24"/>
  <c r="AE10" i="24" s="1"/>
  <c r="AD11" i="24"/>
  <c r="AD10" i="24" s="1"/>
  <c r="AA11" i="24"/>
  <c r="AA10" i="24" s="1"/>
  <c r="Z11" i="24"/>
  <c r="W11" i="24"/>
  <c r="V11" i="24"/>
  <c r="V10" i="24" s="1"/>
  <c r="S11" i="24"/>
  <c r="S10" i="24" s="1"/>
  <c r="R11" i="24"/>
  <c r="R10" i="24" s="1"/>
  <c r="O11" i="24"/>
  <c r="O10" i="24" s="1"/>
  <c r="N11" i="24"/>
  <c r="K11" i="24"/>
  <c r="D11" i="24"/>
  <c r="D10" i="24" s="1"/>
  <c r="AI10" i="24"/>
  <c r="K10" i="24" l="1"/>
  <c r="N10" i="24"/>
  <c r="W10" i="24"/>
  <c r="Z10" i="24"/>
  <c r="J43" i="24"/>
  <c r="E61" i="24"/>
  <c r="E41" i="24"/>
  <c r="E40" i="24" s="1"/>
  <c r="AD40" i="24"/>
  <c r="AA40" i="24"/>
  <c r="J56" i="24"/>
  <c r="E11" i="24"/>
  <c r="E10" i="24" s="1"/>
  <c r="AH40" i="24"/>
  <c r="J46" i="24"/>
  <c r="AP24" i="24"/>
  <c r="K40" i="24"/>
  <c r="AI24" i="24"/>
  <c r="AI40" i="24"/>
  <c r="Z24" i="24"/>
  <c r="J53" i="24"/>
  <c r="V40" i="24"/>
  <c r="R24" i="24"/>
  <c r="W40" i="24"/>
  <c r="AE24" i="24"/>
  <c r="AD24" i="24"/>
  <c r="J44" i="24"/>
  <c r="J50" i="24"/>
  <c r="J55" i="24"/>
  <c r="J51" i="24"/>
  <c r="AE40" i="24"/>
  <c r="O24" i="24"/>
  <c r="AM24" i="24"/>
  <c r="N24" i="24"/>
  <c r="AL24" i="24"/>
  <c r="J70" i="24"/>
  <c r="J30" i="24"/>
  <c r="R40" i="24"/>
  <c r="AP40" i="24"/>
  <c r="J47" i="24"/>
  <c r="O40" i="24"/>
  <c r="AM40" i="24"/>
  <c r="J13" i="24"/>
  <c r="J17" i="24"/>
  <c r="W24" i="24"/>
  <c r="V24" i="24"/>
  <c r="J32" i="24"/>
  <c r="J74" i="24"/>
  <c r="E25" i="24"/>
  <c r="E24" i="24" s="1"/>
  <c r="J14" i="24"/>
  <c r="J68" i="24"/>
  <c r="F74" i="26" l="1"/>
  <c r="E74" i="26"/>
  <c r="F72" i="26"/>
  <c r="J72" i="26" s="1"/>
  <c r="E72" i="26"/>
  <c r="F70" i="26"/>
  <c r="E70" i="26"/>
  <c r="F68" i="26"/>
  <c r="E68" i="26"/>
  <c r="F66" i="26"/>
  <c r="E66" i="26"/>
  <c r="F62" i="26"/>
  <c r="J62" i="26" s="1"/>
  <c r="E62" i="26"/>
  <c r="AP61" i="26"/>
  <c r="AM61" i="26"/>
  <c r="AL61" i="26"/>
  <c r="AI61" i="26"/>
  <c r="AH61" i="26"/>
  <c r="AE61" i="26"/>
  <c r="AD61" i="26"/>
  <c r="AA61" i="26"/>
  <c r="Z61" i="26"/>
  <c r="W61" i="26"/>
  <c r="V61" i="26"/>
  <c r="V40" i="26" s="1"/>
  <c r="S61" i="26"/>
  <c r="R61" i="26"/>
  <c r="O61" i="26"/>
  <c r="N61" i="26"/>
  <c r="K61" i="26"/>
  <c r="F56" i="26"/>
  <c r="E56" i="26"/>
  <c r="F55" i="26"/>
  <c r="E55" i="26"/>
  <c r="J55" i="26" s="1"/>
  <c r="F54" i="26"/>
  <c r="E54" i="26"/>
  <c r="F53" i="26"/>
  <c r="E53" i="26"/>
  <c r="F52" i="26"/>
  <c r="E52" i="26"/>
  <c r="J52" i="26" s="1"/>
  <c r="F51" i="26"/>
  <c r="E51" i="26"/>
  <c r="F50" i="26"/>
  <c r="E50" i="26"/>
  <c r="F49" i="26"/>
  <c r="E49" i="26"/>
  <c r="F48" i="26"/>
  <c r="E48" i="26"/>
  <c r="J48" i="26" s="1"/>
  <c r="F47" i="26"/>
  <c r="E47" i="26"/>
  <c r="F46" i="26"/>
  <c r="E46" i="26"/>
  <c r="F45" i="26"/>
  <c r="E45" i="26"/>
  <c r="F44" i="26"/>
  <c r="E44" i="26"/>
  <c r="F43" i="26"/>
  <c r="E43" i="26"/>
  <c r="E42" i="26"/>
  <c r="AP41" i="26"/>
  <c r="AM41" i="26"/>
  <c r="AL41" i="26"/>
  <c r="AL40" i="26" s="1"/>
  <c r="AI41" i="26"/>
  <c r="AH41" i="26"/>
  <c r="AE41" i="26"/>
  <c r="AD41" i="26"/>
  <c r="AA41" i="26"/>
  <c r="Z41" i="26"/>
  <c r="W41" i="26"/>
  <c r="V41" i="26"/>
  <c r="S41" i="26"/>
  <c r="S40" i="26" s="1"/>
  <c r="R41" i="26"/>
  <c r="O41" i="26"/>
  <c r="N41" i="26"/>
  <c r="N40" i="26" s="1"/>
  <c r="K41" i="26"/>
  <c r="D41" i="26"/>
  <c r="F32" i="26"/>
  <c r="E32" i="26"/>
  <c r="E31" i="26" s="1"/>
  <c r="AP31" i="26"/>
  <c r="AM31" i="26"/>
  <c r="AL31" i="26"/>
  <c r="AI31" i="26"/>
  <c r="AI24" i="26" s="1"/>
  <c r="AH31" i="26"/>
  <c r="AE31" i="26"/>
  <c r="AD31" i="26"/>
  <c r="AA31" i="26"/>
  <c r="Z31" i="26"/>
  <c r="W31" i="26"/>
  <c r="V31" i="26"/>
  <c r="S31" i="26"/>
  <c r="R31" i="26"/>
  <c r="O31" i="26"/>
  <c r="N31" i="26"/>
  <c r="K31" i="26"/>
  <c r="E30" i="26"/>
  <c r="E29" i="26"/>
  <c r="E28" i="26"/>
  <c r="J27" i="26"/>
  <c r="E27" i="26"/>
  <c r="AP25" i="26"/>
  <c r="AM25" i="26"/>
  <c r="AL25" i="26"/>
  <c r="AI25" i="26"/>
  <c r="AH25" i="26"/>
  <c r="AE25" i="26"/>
  <c r="AD25" i="26"/>
  <c r="AA25" i="26"/>
  <c r="Z25" i="26"/>
  <c r="Z24" i="26" s="1"/>
  <c r="W25" i="26"/>
  <c r="W24" i="26" s="1"/>
  <c r="V25" i="26"/>
  <c r="S25" i="26"/>
  <c r="R25" i="26"/>
  <c r="O25" i="26"/>
  <c r="N25" i="26"/>
  <c r="K25" i="26"/>
  <c r="D25" i="26"/>
  <c r="D24" i="26" s="1"/>
  <c r="S24" i="26"/>
  <c r="F17" i="26"/>
  <c r="E17" i="26"/>
  <c r="J17" i="26" s="1"/>
  <c r="F16" i="26"/>
  <c r="E16" i="26"/>
  <c r="AP15" i="26"/>
  <c r="AM15" i="26"/>
  <c r="AL15" i="26"/>
  <c r="AI15" i="26"/>
  <c r="AH15" i="26"/>
  <c r="AE15" i="26"/>
  <c r="AD15" i="26"/>
  <c r="AA15" i="26"/>
  <c r="Z15" i="26"/>
  <c r="W15" i="26"/>
  <c r="V15" i="26"/>
  <c r="S15" i="26"/>
  <c r="R15" i="26"/>
  <c r="O15" i="26"/>
  <c r="N15" i="26"/>
  <c r="K15" i="26"/>
  <c r="E15" i="26"/>
  <c r="E14" i="26"/>
  <c r="F13" i="26"/>
  <c r="E13" i="26"/>
  <c r="J13" i="26" s="1"/>
  <c r="F12" i="26"/>
  <c r="E12" i="26"/>
  <c r="AP11" i="26"/>
  <c r="AM11" i="26"/>
  <c r="AL11" i="26"/>
  <c r="AI11" i="26"/>
  <c r="AH11" i="26"/>
  <c r="AE11" i="26"/>
  <c r="AD11" i="26"/>
  <c r="AA11" i="26"/>
  <c r="Z11" i="26"/>
  <c r="W11" i="26"/>
  <c r="V11" i="26"/>
  <c r="V10" i="26" s="1"/>
  <c r="S11" i="26"/>
  <c r="R11" i="26"/>
  <c r="O11" i="26"/>
  <c r="N11" i="26"/>
  <c r="K11" i="26"/>
  <c r="D11" i="26"/>
  <c r="D10" i="26" s="1"/>
  <c r="K10" i="26" l="1"/>
  <c r="AA10" i="26"/>
  <c r="AE24" i="26"/>
  <c r="AD24" i="26"/>
  <c r="AH24" i="26"/>
  <c r="AD10" i="26"/>
  <c r="AH10" i="26"/>
  <c r="N24" i="26"/>
  <c r="O24" i="26"/>
  <c r="AD40" i="26"/>
  <c r="AL24" i="26"/>
  <c r="N10" i="26"/>
  <c r="R24" i="26"/>
  <c r="AM24" i="26"/>
  <c r="AL10" i="26"/>
  <c r="AP24" i="26"/>
  <c r="J45" i="26"/>
  <c r="J16" i="26"/>
  <c r="K40" i="26"/>
  <c r="AI40" i="26"/>
  <c r="V24" i="26"/>
  <c r="E41" i="26"/>
  <c r="AP10" i="26"/>
  <c r="S10" i="26"/>
  <c r="J43" i="26"/>
  <c r="J44" i="26"/>
  <c r="J50" i="26"/>
  <c r="Z10" i="26"/>
  <c r="AA40" i="26"/>
  <c r="J29" i="26"/>
  <c r="AA24" i="26"/>
  <c r="J51" i="26"/>
  <c r="J56" i="26"/>
  <c r="J70" i="26"/>
  <c r="J30" i="26"/>
  <c r="J46" i="26"/>
  <c r="AI10" i="26"/>
  <c r="K24" i="26"/>
  <c r="R10" i="26"/>
  <c r="W40" i="26"/>
  <c r="AE40" i="26"/>
  <c r="AM40" i="26"/>
  <c r="J53" i="26"/>
  <c r="E61" i="26"/>
  <c r="J66" i="26"/>
  <c r="E11" i="26"/>
  <c r="E10" i="26" s="1"/>
  <c r="J42" i="26"/>
  <c r="J49" i="26"/>
  <c r="O40" i="26"/>
  <c r="O10" i="26"/>
  <c r="W10" i="26"/>
  <c r="AE10" i="26"/>
  <c r="AM10" i="26"/>
  <c r="J12" i="26"/>
  <c r="J14" i="26"/>
  <c r="E25" i="26"/>
  <c r="E24" i="26" s="1"/>
  <c r="J28" i="26"/>
  <c r="R40" i="26"/>
  <c r="Z40" i="26"/>
  <c r="AH40" i="26"/>
  <c r="AP40" i="26"/>
  <c r="J47" i="26"/>
  <c r="J54" i="26"/>
  <c r="J68" i="26"/>
  <c r="J74" i="26"/>
  <c r="J32" i="26"/>
  <c r="E40" i="26" l="1"/>
  <c r="F90" i="30"/>
  <c r="E90" i="30"/>
  <c r="J90" i="30" s="1"/>
  <c r="F88" i="30"/>
  <c r="E88" i="30"/>
  <c r="J88" i="30" s="1"/>
  <c r="F75" i="30"/>
  <c r="E75" i="30"/>
  <c r="J75" i="30" s="1"/>
  <c r="F73" i="30"/>
  <c r="E73" i="30"/>
  <c r="F71" i="30"/>
  <c r="E71" i="30"/>
  <c r="J71" i="30" s="1"/>
  <c r="J69" i="30"/>
  <c r="F69" i="30"/>
  <c r="F63" i="30"/>
  <c r="E63" i="30"/>
  <c r="AT62" i="30"/>
  <c r="AQ62" i="30"/>
  <c r="AP62" i="30"/>
  <c r="AM62" i="30"/>
  <c r="AM41" i="30" s="1"/>
  <c r="AL62" i="30"/>
  <c r="AI62" i="30"/>
  <c r="AH62" i="30"/>
  <c r="AE62" i="30"/>
  <c r="AE41" i="30" s="1"/>
  <c r="AD62" i="30"/>
  <c r="AA62" i="30"/>
  <c r="Z62" i="30"/>
  <c r="W62" i="30"/>
  <c r="V62" i="30"/>
  <c r="S62" i="30"/>
  <c r="R62" i="30"/>
  <c r="O62" i="30"/>
  <c r="N62" i="30"/>
  <c r="K62" i="30"/>
  <c r="E57" i="30"/>
  <c r="J57" i="30" s="1"/>
  <c r="F56" i="30"/>
  <c r="E56" i="30"/>
  <c r="F55" i="30"/>
  <c r="E55" i="30"/>
  <c r="F54" i="30"/>
  <c r="E54" i="30"/>
  <c r="J54" i="30" s="1"/>
  <c r="F53" i="30"/>
  <c r="E53" i="30"/>
  <c r="J53" i="30" s="1"/>
  <c r="F52" i="30"/>
  <c r="E52" i="30"/>
  <c r="F51" i="30"/>
  <c r="E51" i="30"/>
  <c r="J51" i="30" s="1"/>
  <c r="F50" i="30"/>
  <c r="E50" i="30"/>
  <c r="F49" i="30"/>
  <c r="E49" i="30"/>
  <c r="F48" i="30"/>
  <c r="E48" i="30"/>
  <c r="J48" i="30" s="1"/>
  <c r="F47" i="30"/>
  <c r="E47" i="30"/>
  <c r="F46" i="30"/>
  <c r="E46" i="30"/>
  <c r="F45" i="30"/>
  <c r="E45" i="30"/>
  <c r="J45" i="30" s="1"/>
  <c r="F44" i="30"/>
  <c r="E44" i="30"/>
  <c r="E43" i="30"/>
  <c r="J43" i="30" s="1"/>
  <c r="AT42" i="30"/>
  <c r="AQ42" i="30"/>
  <c r="AP42" i="30"/>
  <c r="AM42" i="30"/>
  <c r="AL42" i="30"/>
  <c r="AL41" i="30" s="1"/>
  <c r="AI42" i="30"/>
  <c r="AH42" i="30"/>
  <c r="AE42" i="30"/>
  <c r="AD42" i="30"/>
  <c r="AD41" i="30" s="1"/>
  <c r="AA42" i="30"/>
  <c r="Z42" i="30"/>
  <c r="W42" i="30"/>
  <c r="V42" i="30"/>
  <c r="S42" i="30"/>
  <c r="R42" i="30"/>
  <c r="O42" i="30"/>
  <c r="N42" i="30"/>
  <c r="K42" i="30"/>
  <c r="D42" i="30"/>
  <c r="AQ41" i="30"/>
  <c r="N41" i="30"/>
  <c r="F33" i="30"/>
  <c r="E33" i="30"/>
  <c r="AT32" i="30"/>
  <c r="AQ32" i="30"/>
  <c r="AP32" i="30"/>
  <c r="AM32" i="30"/>
  <c r="AL32" i="30"/>
  <c r="AI32" i="30"/>
  <c r="AH32" i="30"/>
  <c r="AE32" i="30"/>
  <c r="AE25" i="30" s="1"/>
  <c r="AD32" i="30"/>
  <c r="AA32" i="30"/>
  <c r="Z32" i="30"/>
  <c r="Z25" i="30" s="1"/>
  <c r="W32" i="30"/>
  <c r="V32" i="30"/>
  <c r="S32" i="30"/>
  <c r="R32" i="30"/>
  <c r="O32" i="30"/>
  <c r="N32" i="30"/>
  <c r="K32" i="30"/>
  <c r="E31" i="30"/>
  <c r="J31" i="30" s="1"/>
  <c r="E30" i="30"/>
  <c r="J30" i="30" s="1"/>
  <c r="E29" i="30"/>
  <c r="J29" i="30" s="1"/>
  <c r="E28" i="30"/>
  <c r="J28" i="30" s="1"/>
  <c r="AT26" i="30"/>
  <c r="AQ26" i="30"/>
  <c r="AQ25" i="30" s="1"/>
  <c r="AP26" i="30"/>
  <c r="AM26" i="30"/>
  <c r="AL26" i="30"/>
  <c r="AI26" i="30"/>
  <c r="AH26" i="30"/>
  <c r="AE26" i="30"/>
  <c r="AD26" i="30"/>
  <c r="AA26" i="30"/>
  <c r="Z26" i="30"/>
  <c r="W26" i="30"/>
  <c r="V26" i="30"/>
  <c r="S26" i="30"/>
  <c r="R26" i="30"/>
  <c r="O26" i="30"/>
  <c r="N26" i="30"/>
  <c r="K26" i="30"/>
  <c r="D26" i="30"/>
  <c r="AP25" i="30"/>
  <c r="D25" i="30"/>
  <c r="F18" i="30"/>
  <c r="E18" i="30"/>
  <c r="J18" i="30" s="1"/>
  <c r="F17" i="30"/>
  <c r="E17" i="30"/>
  <c r="AT16" i="30"/>
  <c r="AQ16" i="30"/>
  <c r="AP16" i="30"/>
  <c r="AM16" i="30"/>
  <c r="AL16" i="30"/>
  <c r="AI16" i="30"/>
  <c r="AH16" i="30"/>
  <c r="AE16" i="30"/>
  <c r="AD16" i="30"/>
  <c r="AA16" i="30"/>
  <c r="Z16" i="30"/>
  <c r="W16" i="30"/>
  <c r="V16" i="30"/>
  <c r="S16" i="30"/>
  <c r="R16" i="30"/>
  <c r="O16" i="30"/>
  <c r="N16" i="30"/>
  <c r="K16" i="30"/>
  <c r="E16" i="30"/>
  <c r="E15" i="30"/>
  <c r="J15" i="30" s="1"/>
  <c r="F14" i="30"/>
  <c r="E14" i="30"/>
  <c r="J14" i="30" s="1"/>
  <c r="F13" i="30"/>
  <c r="E13" i="30"/>
  <c r="AT12" i="30"/>
  <c r="AQ12" i="30"/>
  <c r="AQ11" i="30" s="1"/>
  <c r="AP12" i="30"/>
  <c r="AP11" i="30" s="1"/>
  <c r="AM12" i="30"/>
  <c r="AM11" i="30" s="1"/>
  <c r="AL12" i="30"/>
  <c r="AL11" i="30" s="1"/>
  <c r="AI12" i="30"/>
  <c r="AH12" i="30"/>
  <c r="AH11" i="30" s="1"/>
  <c r="AE12" i="30"/>
  <c r="AD12" i="30"/>
  <c r="AD11" i="30" s="1"/>
  <c r="AA12" i="30"/>
  <c r="AA11" i="30" s="1"/>
  <c r="Z12" i="30"/>
  <c r="W12" i="30"/>
  <c r="V12" i="30"/>
  <c r="S12" i="30"/>
  <c r="S11" i="30" s="1"/>
  <c r="R12" i="30"/>
  <c r="R11" i="30" s="1"/>
  <c r="O12" i="30"/>
  <c r="O11" i="30" s="1"/>
  <c r="N12" i="30"/>
  <c r="K12" i="30"/>
  <c r="AE11" i="30"/>
  <c r="AP43" i="21"/>
  <c r="AM43" i="21"/>
  <c r="AL43" i="21"/>
  <c r="AI43" i="21"/>
  <c r="E41" i="21"/>
  <c r="F32" i="21"/>
  <c r="E32" i="21"/>
  <c r="F31" i="21"/>
  <c r="E31" i="21"/>
  <c r="F30" i="21"/>
  <c r="E30" i="21"/>
  <c r="E29" i="21"/>
  <c r="J29" i="21" s="1"/>
  <c r="E28" i="21"/>
  <c r="J28" i="21" s="1"/>
  <c r="F27" i="21"/>
  <c r="E27" i="21"/>
  <c r="J27" i="21" s="1"/>
  <c r="AT26" i="21"/>
  <c r="AQ26" i="21"/>
  <c r="AP26" i="21"/>
  <c r="AM26" i="21"/>
  <c r="AH26" i="21"/>
  <c r="AE26" i="21"/>
  <c r="AD26" i="21"/>
  <c r="AA26" i="21"/>
  <c r="Z26" i="21"/>
  <c r="W26" i="21"/>
  <c r="V26" i="21"/>
  <c r="S26" i="21"/>
  <c r="R26" i="21"/>
  <c r="O26" i="21"/>
  <c r="N26" i="21"/>
  <c r="K26" i="21"/>
  <c r="D26" i="21"/>
  <c r="AT23" i="21"/>
  <c r="AP23" i="21"/>
  <c r="AH23" i="21"/>
  <c r="AE23" i="21"/>
  <c r="AD23" i="21"/>
  <c r="AA23" i="21"/>
  <c r="Z23" i="21"/>
  <c r="W23" i="21"/>
  <c r="S23" i="21"/>
  <c r="R24" i="21"/>
  <c r="O23" i="21"/>
  <c r="N23" i="21"/>
  <c r="K23" i="21"/>
  <c r="D23" i="21"/>
  <c r="E23" i="21" s="1"/>
  <c r="E22" i="21"/>
  <c r="J22" i="21" s="1"/>
  <c r="E21" i="21"/>
  <c r="J21" i="21" s="1"/>
  <c r="E20" i="21"/>
  <c r="J20" i="21" s="1"/>
  <c r="AT19" i="21"/>
  <c r="AQ19" i="21"/>
  <c r="AQ24" i="21" s="1"/>
  <c r="AP19" i="21"/>
  <c r="AP24" i="21" s="1"/>
  <c r="AM19" i="21"/>
  <c r="AM24" i="21" s="1"/>
  <c r="AH19" i="21"/>
  <c r="AE19" i="21"/>
  <c r="AD19" i="21"/>
  <c r="AA19" i="21"/>
  <c r="Z19" i="21"/>
  <c r="W19" i="21"/>
  <c r="V19" i="21"/>
  <c r="S19" i="21"/>
  <c r="R19" i="21"/>
  <c r="O19" i="21"/>
  <c r="N19" i="21"/>
  <c r="K19" i="21"/>
  <c r="D19" i="21"/>
  <c r="D24" i="21" s="1"/>
  <c r="E24" i="21" s="1"/>
  <c r="H17" i="21"/>
  <c r="H42" i="21" s="1"/>
  <c r="G17" i="21"/>
  <c r="G43" i="21" s="1"/>
  <c r="AT16" i="21"/>
  <c r="AP16" i="21"/>
  <c r="AH16" i="21"/>
  <c r="AE16" i="21"/>
  <c r="AA16" i="21"/>
  <c r="AA17" i="21" s="1"/>
  <c r="W16" i="21"/>
  <c r="V16" i="21"/>
  <c r="S16" i="21"/>
  <c r="O16" i="21"/>
  <c r="N16" i="21"/>
  <c r="K16" i="21"/>
  <c r="K17" i="21" s="1"/>
  <c r="F15" i="21"/>
  <c r="E15" i="21"/>
  <c r="E14" i="21"/>
  <c r="E12" i="21"/>
  <c r="AT11" i="21"/>
  <c r="AQ11" i="21"/>
  <c r="AQ17" i="21" s="1"/>
  <c r="AP11" i="21"/>
  <c r="AP17" i="21" s="1"/>
  <c r="AM11" i="21"/>
  <c r="AM17" i="21" s="1"/>
  <c r="AH11" i="21"/>
  <c r="AE11" i="21"/>
  <c r="AD11" i="21"/>
  <c r="AA11" i="21"/>
  <c r="Z11" i="21"/>
  <c r="W11" i="21"/>
  <c r="V11" i="21"/>
  <c r="S11" i="21"/>
  <c r="R11" i="21"/>
  <c r="O11" i="21"/>
  <c r="N11" i="21"/>
  <c r="J31" i="21" l="1"/>
  <c r="AD24" i="21"/>
  <c r="N11" i="30"/>
  <c r="Z11" i="30"/>
  <c r="S17" i="21"/>
  <c r="J33" i="30"/>
  <c r="J44" i="30"/>
  <c r="J50" i="30"/>
  <c r="N24" i="21"/>
  <c r="E12" i="30"/>
  <c r="E11" i="30" s="1"/>
  <c r="AA25" i="30"/>
  <c r="AH41" i="30"/>
  <c r="J46" i="30"/>
  <c r="J52" i="30"/>
  <c r="AD25" i="30"/>
  <c r="K41" i="30"/>
  <c r="AI41" i="30"/>
  <c r="K11" i="30"/>
  <c r="AI11" i="30"/>
  <c r="V24" i="21"/>
  <c r="AH25" i="30"/>
  <c r="K25" i="30"/>
  <c r="AI25" i="30"/>
  <c r="N25" i="30"/>
  <c r="AL25" i="30"/>
  <c r="R25" i="30"/>
  <c r="V11" i="30"/>
  <c r="AT11" i="30"/>
  <c r="S25" i="30"/>
  <c r="V41" i="30"/>
  <c r="AT41" i="30"/>
  <c r="Z41" i="30"/>
  <c r="J30" i="21"/>
  <c r="J13" i="30"/>
  <c r="V25" i="30"/>
  <c r="AT25" i="30"/>
  <c r="O41" i="30"/>
  <c r="W11" i="30"/>
  <c r="W25" i="30"/>
  <c r="AT17" i="21"/>
  <c r="J47" i="30"/>
  <c r="J73" i="30"/>
  <c r="R41" i="30"/>
  <c r="AP41" i="30"/>
  <c r="J17" i="30"/>
  <c r="J49" i="30"/>
  <c r="S41" i="30"/>
  <c r="E26" i="21"/>
  <c r="D38" i="21"/>
  <c r="E38" i="21" s="1"/>
  <c r="O25" i="30"/>
  <c r="AM25" i="30"/>
  <c r="J55" i="30"/>
  <c r="W41" i="30"/>
  <c r="J63" i="30"/>
  <c r="Z24" i="21"/>
  <c r="J56" i="30"/>
  <c r="AA41" i="30"/>
  <c r="V17" i="21"/>
  <c r="AD17" i="21"/>
  <c r="AD43" i="21" s="1"/>
  <c r="O24" i="21"/>
  <c r="W24" i="21"/>
  <c r="AE24" i="21"/>
  <c r="E11" i="21"/>
  <c r="AH24" i="21"/>
  <c r="R17" i="21"/>
  <c r="R43" i="21" s="1"/>
  <c r="Z17" i="21"/>
  <c r="AH17" i="21"/>
  <c r="D16" i="21"/>
  <c r="E16" i="21" s="1"/>
  <c r="AT24" i="21"/>
  <c r="J15" i="21"/>
  <c r="K24" i="21"/>
  <c r="K43" i="21" s="1"/>
  <c r="S24" i="21"/>
  <c r="S43" i="21" s="1"/>
  <c r="AA24" i="21"/>
  <c r="AA43" i="21" s="1"/>
  <c r="J32" i="21"/>
  <c r="H43" i="21"/>
  <c r="J12" i="21"/>
  <c r="O17" i="21"/>
  <c r="W17" i="21"/>
  <c r="AE17" i="21"/>
  <c r="E32" i="30"/>
  <c r="E62" i="30"/>
  <c r="E26" i="30"/>
  <c r="E25" i="30" s="1"/>
  <c r="E42" i="30"/>
  <c r="F17" i="21"/>
  <c r="F42" i="21" s="1"/>
  <c r="J14" i="21"/>
  <c r="N17" i="21"/>
  <c r="E19" i="21"/>
  <c r="G42" i="21"/>
  <c r="I17" i="21"/>
  <c r="Z43" i="21" l="1"/>
  <c r="AE43" i="21"/>
  <c r="V43" i="21"/>
  <c r="AT43" i="21"/>
  <c r="N43" i="21"/>
  <c r="D43" i="21" s="1"/>
  <c r="O43" i="21"/>
  <c r="E17" i="21"/>
  <c r="E42" i="21" s="1"/>
  <c r="AH43" i="21"/>
  <c r="J17" i="21"/>
  <c r="J43" i="21" s="1"/>
  <c r="E41" i="30"/>
  <c r="D17" i="21"/>
  <c r="W43" i="21"/>
  <c r="I42" i="21"/>
  <c r="I43" i="21"/>
  <c r="E43" i="21" l="1"/>
  <c r="J42" i="21"/>
  <c r="BH35" i="19"/>
  <c r="BG35" i="19"/>
  <c r="BF35" i="19"/>
  <c r="BE35" i="19"/>
  <c r="BD35" i="19"/>
  <c r="BC35" i="19"/>
  <c r="BB34" i="19"/>
  <c r="BB33" i="19"/>
  <c r="F74" i="29" l="1"/>
  <c r="E74" i="29"/>
  <c r="J74" i="29" s="1"/>
  <c r="C74" i="29"/>
  <c r="F72" i="29"/>
  <c r="E72" i="29"/>
  <c r="J72" i="29" s="1"/>
  <c r="F70" i="29"/>
  <c r="E70" i="29"/>
  <c r="J70" i="29" s="1"/>
  <c r="C70" i="29"/>
  <c r="F68" i="29"/>
  <c r="J68" i="29" s="1"/>
  <c r="E68" i="29"/>
  <c r="F66" i="29"/>
  <c r="E66" i="29"/>
  <c r="J66" i="29" s="1"/>
  <c r="F62" i="29"/>
  <c r="E62" i="29"/>
  <c r="J62" i="29" s="1"/>
  <c r="C62" i="29"/>
  <c r="AP61" i="29"/>
  <c r="AM61" i="29"/>
  <c r="AL61" i="29"/>
  <c r="AI61" i="29"/>
  <c r="AH61" i="29"/>
  <c r="AH40" i="29" s="1"/>
  <c r="AE61" i="29"/>
  <c r="AD61" i="29"/>
  <c r="AA61" i="29"/>
  <c r="Z61" i="29"/>
  <c r="Z40" i="29" s="1"/>
  <c r="W61" i="29"/>
  <c r="V61" i="29"/>
  <c r="S61" i="29"/>
  <c r="R61" i="29"/>
  <c r="O61" i="29"/>
  <c r="N61" i="29"/>
  <c r="K61" i="29"/>
  <c r="F56" i="29"/>
  <c r="E56" i="29"/>
  <c r="F55" i="29"/>
  <c r="E55" i="29"/>
  <c r="J55" i="29" s="1"/>
  <c r="J54" i="29"/>
  <c r="F54" i="29"/>
  <c r="E54" i="29"/>
  <c r="F53" i="29"/>
  <c r="J53" i="29" s="1"/>
  <c r="E53" i="29"/>
  <c r="F52" i="29"/>
  <c r="E52" i="29"/>
  <c r="J52" i="29" s="1"/>
  <c r="F51" i="29"/>
  <c r="E51" i="29"/>
  <c r="J51" i="29" s="1"/>
  <c r="F50" i="29"/>
  <c r="E50" i="29"/>
  <c r="F49" i="29"/>
  <c r="E49" i="29"/>
  <c r="F48" i="29"/>
  <c r="E48" i="29"/>
  <c r="J48" i="29" s="1"/>
  <c r="F47" i="29"/>
  <c r="E47" i="29"/>
  <c r="F46" i="29"/>
  <c r="E46" i="29"/>
  <c r="J46" i="29" s="1"/>
  <c r="F45" i="29"/>
  <c r="E45" i="29"/>
  <c r="F44" i="29"/>
  <c r="E44" i="29"/>
  <c r="F43" i="29"/>
  <c r="E43" i="29"/>
  <c r="J43" i="29" s="1"/>
  <c r="E42" i="29"/>
  <c r="J42" i="29" s="1"/>
  <c r="AP41" i="29"/>
  <c r="AP40" i="29" s="1"/>
  <c r="AM41" i="29"/>
  <c r="AL41" i="29"/>
  <c r="AI41" i="29"/>
  <c r="AH41" i="29"/>
  <c r="AE41" i="29"/>
  <c r="AE40" i="29" s="1"/>
  <c r="AD41" i="29"/>
  <c r="AD40" i="29" s="1"/>
  <c r="AA41" i="29"/>
  <c r="Z41" i="29"/>
  <c r="W41" i="29"/>
  <c r="W40" i="29" s="1"/>
  <c r="V41" i="29"/>
  <c r="V40" i="29" s="1"/>
  <c r="S41" i="29"/>
  <c r="R41" i="29"/>
  <c r="O41" i="29"/>
  <c r="N41" i="29"/>
  <c r="K41" i="29"/>
  <c r="D41" i="29"/>
  <c r="R40" i="29"/>
  <c r="F32" i="29"/>
  <c r="E32" i="29"/>
  <c r="J32" i="29" s="1"/>
  <c r="AP31" i="29"/>
  <c r="AM31" i="29"/>
  <c r="AL31" i="29"/>
  <c r="AI31" i="29"/>
  <c r="AH31" i="29"/>
  <c r="AE31" i="29"/>
  <c r="AE24" i="29" s="1"/>
  <c r="AD31" i="29"/>
  <c r="AD24" i="29" s="1"/>
  <c r="AA31" i="29"/>
  <c r="Z31" i="29"/>
  <c r="W31" i="29"/>
  <c r="W24" i="29" s="1"/>
  <c r="V31" i="29"/>
  <c r="S31" i="29"/>
  <c r="R31" i="29"/>
  <c r="O31" i="29"/>
  <c r="N31" i="29"/>
  <c r="K31" i="29"/>
  <c r="E30" i="29"/>
  <c r="J30" i="29" s="1"/>
  <c r="E29" i="29"/>
  <c r="J29" i="29" s="1"/>
  <c r="E28" i="29"/>
  <c r="E27" i="29"/>
  <c r="E25" i="29" s="1"/>
  <c r="E24" i="29" s="1"/>
  <c r="AP25" i="29"/>
  <c r="AM25" i="29"/>
  <c r="AL25" i="29"/>
  <c r="AI25" i="29"/>
  <c r="AI24" i="29" s="1"/>
  <c r="AH25" i="29"/>
  <c r="AE25" i="29"/>
  <c r="AD25" i="29"/>
  <c r="AA25" i="29"/>
  <c r="Z25" i="29"/>
  <c r="W25" i="29"/>
  <c r="V25" i="29"/>
  <c r="V24" i="29" s="1"/>
  <c r="S25" i="29"/>
  <c r="R25" i="29"/>
  <c r="O25" i="29"/>
  <c r="N25" i="29"/>
  <c r="N24" i="29" s="1"/>
  <c r="K25" i="29"/>
  <c r="K24" i="29" s="1"/>
  <c r="D25" i="29"/>
  <c r="D24" i="29" s="1"/>
  <c r="F17" i="29"/>
  <c r="E17" i="29"/>
  <c r="J17" i="29" s="1"/>
  <c r="F16" i="29"/>
  <c r="E16" i="29"/>
  <c r="J16" i="29" s="1"/>
  <c r="AP15" i="29"/>
  <c r="AM15" i="29"/>
  <c r="AL15" i="29"/>
  <c r="AI15" i="29"/>
  <c r="AH15" i="29"/>
  <c r="AE15" i="29"/>
  <c r="AD15" i="29"/>
  <c r="AA15" i="29"/>
  <c r="Z15" i="29"/>
  <c r="W15" i="29"/>
  <c r="V15" i="29"/>
  <c r="S15" i="29"/>
  <c r="R15" i="29"/>
  <c r="O15" i="29"/>
  <c r="N15" i="29"/>
  <c r="K15" i="29"/>
  <c r="E15" i="29"/>
  <c r="E14" i="29"/>
  <c r="J14" i="29" s="1"/>
  <c r="F13" i="29"/>
  <c r="E13" i="29"/>
  <c r="J13" i="29" s="1"/>
  <c r="F12" i="29"/>
  <c r="E12" i="29"/>
  <c r="AP11" i="29"/>
  <c r="AP10" i="29" s="1"/>
  <c r="AM11" i="29"/>
  <c r="AM10" i="29" s="1"/>
  <c r="AL11" i="29"/>
  <c r="AL10" i="29" s="1"/>
  <c r="AI11" i="29"/>
  <c r="AI10" i="29" s="1"/>
  <c r="AH11" i="29"/>
  <c r="AH10" i="29" s="1"/>
  <c r="AE11" i="29"/>
  <c r="AE10" i="29" s="1"/>
  <c r="AD11" i="29"/>
  <c r="AD10" i="29" s="1"/>
  <c r="AA11" i="29"/>
  <c r="AA10" i="29" s="1"/>
  <c r="Z11" i="29"/>
  <c r="W11" i="29"/>
  <c r="V11" i="29"/>
  <c r="V10" i="29" s="1"/>
  <c r="S11" i="29"/>
  <c r="S10" i="29" s="1"/>
  <c r="R11" i="29"/>
  <c r="R10" i="29" s="1"/>
  <c r="O11" i="29"/>
  <c r="O10" i="29" s="1"/>
  <c r="N11" i="29"/>
  <c r="K11" i="29"/>
  <c r="D11" i="29"/>
  <c r="D10" i="29"/>
  <c r="N10" i="29" l="1"/>
  <c r="Z10" i="29"/>
  <c r="J44" i="29"/>
  <c r="J50" i="29"/>
  <c r="J45" i="29"/>
  <c r="J49" i="29"/>
  <c r="K10" i="29"/>
  <c r="W10" i="29"/>
  <c r="N40" i="29"/>
  <c r="AL40" i="29"/>
  <c r="O40" i="29"/>
  <c r="AM40" i="29"/>
  <c r="J47" i="29"/>
  <c r="AA24" i="29"/>
  <c r="AL24" i="29"/>
  <c r="AM24" i="29"/>
  <c r="S40" i="29"/>
  <c r="O24" i="29"/>
  <c r="S24" i="29"/>
  <c r="AP24" i="29"/>
  <c r="R24" i="29"/>
  <c r="J28" i="29"/>
  <c r="AI40" i="29"/>
  <c r="E11" i="29"/>
  <c r="E10" i="29" s="1"/>
  <c r="Z24" i="29"/>
  <c r="K40" i="29"/>
  <c r="AA40" i="29"/>
  <c r="E31" i="29"/>
  <c r="AH24" i="29"/>
  <c r="J56" i="29"/>
  <c r="J12" i="29"/>
  <c r="J27" i="29"/>
  <c r="E41" i="29"/>
  <c r="E61" i="29"/>
  <c r="F74" i="22"/>
  <c r="E74" i="22"/>
  <c r="J74" i="22" s="1"/>
  <c r="F72" i="22"/>
  <c r="E72" i="22"/>
  <c r="J72" i="22" s="1"/>
  <c r="F70" i="22"/>
  <c r="E70" i="22"/>
  <c r="J70" i="22" s="1"/>
  <c r="E68" i="22"/>
  <c r="J68" i="22" s="1"/>
  <c r="F66" i="22"/>
  <c r="E66" i="22"/>
  <c r="J66" i="22" s="1"/>
  <c r="F62" i="22"/>
  <c r="E62" i="22"/>
  <c r="AP61" i="22"/>
  <c r="AM61" i="22"/>
  <c r="AL61" i="22"/>
  <c r="AI61" i="22"/>
  <c r="AI40" i="22" s="1"/>
  <c r="AH61" i="22"/>
  <c r="AE61" i="22"/>
  <c r="AD61" i="22"/>
  <c r="AA61" i="22"/>
  <c r="AA40" i="22" s="1"/>
  <c r="Z61" i="22"/>
  <c r="W61" i="22"/>
  <c r="V61" i="22"/>
  <c r="S61" i="22"/>
  <c r="R61" i="22"/>
  <c r="O61" i="22"/>
  <c r="N61" i="22"/>
  <c r="K61" i="22"/>
  <c r="F56" i="22"/>
  <c r="E56" i="22"/>
  <c r="F55" i="22"/>
  <c r="E55" i="22"/>
  <c r="F54" i="22"/>
  <c r="E54" i="22"/>
  <c r="J54" i="22" s="1"/>
  <c r="F53" i="22"/>
  <c r="E53" i="22"/>
  <c r="J53" i="22" s="1"/>
  <c r="F52" i="22"/>
  <c r="E52" i="22"/>
  <c r="F51" i="22"/>
  <c r="E51" i="22"/>
  <c r="J51" i="22" s="1"/>
  <c r="F50" i="22"/>
  <c r="E50" i="22"/>
  <c r="J50" i="22" s="1"/>
  <c r="F49" i="22"/>
  <c r="E49" i="22"/>
  <c r="J49" i="22" s="1"/>
  <c r="F48" i="22"/>
  <c r="E48" i="22"/>
  <c r="F47" i="22"/>
  <c r="E47" i="22"/>
  <c r="J47" i="22" s="1"/>
  <c r="F46" i="22"/>
  <c r="E46" i="22"/>
  <c r="J46" i="22" s="1"/>
  <c r="F45" i="22"/>
  <c r="E45" i="22"/>
  <c r="J45" i="22" s="1"/>
  <c r="F44" i="22"/>
  <c r="E44" i="22"/>
  <c r="J44" i="22" s="1"/>
  <c r="F43" i="22"/>
  <c r="E43" i="22"/>
  <c r="J43" i="22" s="1"/>
  <c r="E42" i="22"/>
  <c r="J42" i="22" s="1"/>
  <c r="AP41" i="22"/>
  <c r="AM41" i="22"/>
  <c r="AL41" i="22"/>
  <c r="AI41" i="22"/>
  <c r="AH41" i="22"/>
  <c r="AH40" i="22" s="1"/>
  <c r="AE41" i="22"/>
  <c r="AE40" i="22" s="1"/>
  <c r="AD41" i="22"/>
  <c r="AA41" i="22"/>
  <c r="Z41" i="22"/>
  <c r="Z40" i="22" s="1"/>
  <c r="W41" i="22"/>
  <c r="V41" i="22"/>
  <c r="S41" i="22"/>
  <c r="R41" i="22"/>
  <c r="O41" i="22"/>
  <c r="N41" i="22"/>
  <c r="K41" i="22"/>
  <c r="D41" i="22"/>
  <c r="AP40" i="22"/>
  <c r="F32" i="22"/>
  <c r="E32" i="22"/>
  <c r="E31" i="22" s="1"/>
  <c r="AP31" i="22"/>
  <c r="AM31" i="22"/>
  <c r="AL31" i="22"/>
  <c r="AI31" i="22"/>
  <c r="AI24" i="22" s="1"/>
  <c r="AH31" i="22"/>
  <c r="AH24" i="22" s="1"/>
  <c r="AE31" i="22"/>
  <c r="AE24" i="22" s="1"/>
  <c r="AD31" i="22"/>
  <c r="AA31" i="22"/>
  <c r="Z31" i="22"/>
  <c r="W31" i="22"/>
  <c r="V31" i="22"/>
  <c r="S31" i="22"/>
  <c r="R31" i="22"/>
  <c r="O31" i="22"/>
  <c r="N31" i="22"/>
  <c r="K31" i="22"/>
  <c r="K24" i="22" s="1"/>
  <c r="E30" i="22"/>
  <c r="J30" i="22" s="1"/>
  <c r="E29" i="22"/>
  <c r="J29" i="22" s="1"/>
  <c r="E28" i="22"/>
  <c r="J28" i="22" s="1"/>
  <c r="E27" i="22"/>
  <c r="AP25" i="22"/>
  <c r="AP24" i="22" s="1"/>
  <c r="AM25" i="22"/>
  <c r="AL25" i="22"/>
  <c r="AI25" i="22"/>
  <c r="AH25" i="22"/>
  <c r="AE25" i="22"/>
  <c r="AD25" i="22"/>
  <c r="AA25" i="22"/>
  <c r="Z25" i="22"/>
  <c r="Z24" i="22" s="1"/>
  <c r="W25" i="22"/>
  <c r="W24" i="22" s="1"/>
  <c r="V25" i="22"/>
  <c r="S25" i="22"/>
  <c r="R25" i="22"/>
  <c r="O25" i="22"/>
  <c r="N25" i="22"/>
  <c r="K25" i="22"/>
  <c r="D25" i="22"/>
  <c r="D24" i="22"/>
  <c r="F17" i="22"/>
  <c r="E17" i="22"/>
  <c r="F16" i="22"/>
  <c r="E16" i="22"/>
  <c r="J16" i="22" s="1"/>
  <c r="AP15" i="22"/>
  <c r="AM15" i="22"/>
  <c r="AL15" i="22"/>
  <c r="AI15" i="22"/>
  <c r="AH15" i="22"/>
  <c r="AE15" i="22"/>
  <c r="AD15" i="22"/>
  <c r="AA15" i="22"/>
  <c r="Z15" i="22"/>
  <c r="W15" i="22"/>
  <c r="V15" i="22"/>
  <c r="S15" i="22"/>
  <c r="R15" i="22"/>
  <c r="O15" i="22"/>
  <c r="N15" i="22"/>
  <c r="K15" i="22"/>
  <c r="K10" i="22" s="1"/>
  <c r="E15" i="22"/>
  <c r="J14" i="22"/>
  <c r="F13" i="22"/>
  <c r="E13" i="22"/>
  <c r="F12" i="22"/>
  <c r="E12" i="22"/>
  <c r="J12" i="22" s="1"/>
  <c r="AP11" i="22"/>
  <c r="AP10" i="22" s="1"/>
  <c r="AM11" i="22"/>
  <c r="AL11" i="22"/>
  <c r="AL10" i="22" s="1"/>
  <c r="AI11" i="22"/>
  <c r="AH11" i="22"/>
  <c r="AE11" i="22"/>
  <c r="AD11" i="22"/>
  <c r="AA11" i="22"/>
  <c r="Z11" i="22"/>
  <c r="W11" i="22"/>
  <c r="V11" i="22"/>
  <c r="S11" i="22"/>
  <c r="S10" i="22" s="1"/>
  <c r="R11" i="22"/>
  <c r="R10" i="22" s="1"/>
  <c r="O11" i="22"/>
  <c r="O10" i="22" s="1"/>
  <c r="N11" i="22"/>
  <c r="K11" i="22"/>
  <c r="D11" i="22"/>
  <c r="D10" i="22" s="1"/>
  <c r="AM10" i="22"/>
  <c r="AI10" i="22"/>
  <c r="W10" i="22" l="1"/>
  <c r="N10" i="22"/>
  <c r="J13" i="22"/>
  <c r="V10" i="22"/>
  <c r="J48" i="22"/>
  <c r="AM40" i="22"/>
  <c r="AA10" i="22"/>
  <c r="S40" i="22"/>
  <c r="W40" i="22"/>
  <c r="K40" i="22"/>
  <c r="AD24" i="22"/>
  <c r="N24" i="22"/>
  <c r="AL24" i="22"/>
  <c r="J52" i="22"/>
  <c r="Z10" i="22"/>
  <c r="O40" i="22"/>
  <c r="AD10" i="22"/>
  <c r="R40" i="22"/>
  <c r="AE10" i="22"/>
  <c r="AH10" i="22"/>
  <c r="AM24" i="22"/>
  <c r="O24" i="22"/>
  <c r="R24" i="22"/>
  <c r="J56" i="22"/>
  <c r="E61" i="22"/>
  <c r="E11" i="22"/>
  <c r="E10" i="22" s="1"/>
  <c r="V24" i="22"/>
  <c r="J27" i="22"/>
  <c r="S24" i="22"/>
  <c r="N40" i="22"/>
  <c r="AL40" i="22"/>
  <c r="AA24" i="22"/>
  <c r="AD40" i="22"/>
  <c r="V40" i="22"/>
  <c r="J62" i="22"/>
  <c r="J17" i="22"/>
  <c r="J55" i="22"/>
  <c r="E40" i="29"/>
  <c r="E41" i="22"/>
  <c r="E25" i="22"/>
  <c r="E24" i="22" s="1"/>
  <c r="J32" i="22"/>
  <c r="E40" i="22" l="1"/>
  <c r="F74" i="28"/>
  <c r="E74" i="28"/>
  <c r="J74" i="28" s="1"/>
  <c r="F72" i="28"/>
  <c r="E72" i="28"/>
  <c r="J72" i="28" s="1"/>
  <c r="F70" i="28"/>
  <c r="E70" i="28"/>
  <c r="F68" i="28"/>
  <c r="E68" i="28"/>
  <c r="J68" i="28" s="1"/>
  <c r="F66" i="28"/>
  <c r="E66" i="28"/>
  <c r="J66" i="28" s="1"/>
  <c r="J62" i="28"/>
  <c r="F62" i="28"/>
  <c r="E62" i="28"/>
  <c r="AP61" i="28"/>
  <c r="AM61" i="28"/>
  <c r="AL61" i="28"/>
  <c r="AI61" i="28"/>
  <c r="AI40" i="28" s="1"/>
  <c r="AH61" i="28"/>
  <c r="AE61" i="28"/>
  <c r="AD61" i="28"/>
  <c r="AD40" i="28" s="1"/>
  <c r="AA61" i="28"/>
  <c r="Z61" i="28"/>
  <c r="W61" i="28"/>
  <c r="V61" i="28"/>
  <c r="S61" i="28"/>
  <c r="R61" i="28"/>
  <c r="O61" i="28"/>
  <c r="N61" i="28"/>
  <c r="K61" i="28"/>
  <c r="F56" i="28"/>
  <c r="E56" i="28"/>
  <c r="J56" i="28" s="1"/>
  <c r="F55" i="28"/>
  <c r="E55" i="28"/>
  <c r="J55" i="28" s="1"/>
  <c r="F54" i="28"/>
  <c r="E54" i="28"/>
  <c r="F53" i="28"/>
  <c r="E53" i="28"/>
  <c r="J53" i="28" s="1"/>
  <c r="F52" i="28"/>
  <c r="E52" i="28"/>
  <c r="J52" i="28" s="1"/>
  <c r="F51" i="28"/>
  <c r="E51" i="28"/>
  <c r="F50" i="28"/>
  <c r="E50" i="28"/>
  <c r="J50" i="28" s="1"/>
  <c r="F49" i="28"/>
  <c r="E49" i="28"/>
  <c r="J49" i="28" s="1"/>
  <c r="F48" i="28"/>
  <c r="E48" i="28"/>
  <c r="J48" i="28" s="1"/>
  <c r="F47" i="28"/>
  <c r="E47" i="28"/>
  <c r="J47" i="28" s="1"/>
  <c r="F46" i="28"/>
  <c r="E46" i="28"/>
  <c r="J46" i="28" s="1"/>
  <c r="F45" i="28"/>
  <c r="E45" i="28"/>
  <c r="J45" i="28" s="1"/>
  <c r="F44" i="28"/>
  <c r="E44" i="28"/>
  <c r="F43" i="28"/>
  <c r="E43" i="28"/>
  <c r="J43" i="28" s="1"/>
  <c r="E42" i="28"/>
  <c r="J42" i="28" s="1"/>
  <c r="AP41" i="28"/>
  <c r="AP40" i="28" s="1"/>
  <c r="AM41" i="28"/>
  <c r="AL41" i="28"/>
  <c r="AI41" i="28"/>
  <c r="AH41" i="28"/>
  <c r="AE41" i="28"/>
  <c r="AD41" i="28"/>
  <c r="AA41" i="28"/>
  <c r="Z41" i="28"/>
  <c r="W41" i="28"/>
  <c r="V41" i="28"/>
  <c r="V40" i="28" s="1"/>
  <c r="S41" i="28"/>
  <c r="S40" i="28" s="1"/>
  <c r="R41" i="28"/>
  <c r="R40" i="28" s="1"/>
  <c r="O41" i="28"/>
  <c r="N41" i="28"/>
  <c r="K41" i="28"/>
  <c r="D41" i="28"/>
  <c r="AL40" i="28"/>
  <c r="F32" i="28"/>
  <c r="E32" i="28"/>
  <c r="E31" i="28" s="1"/>
  <c r="AP31" i="28"/>
  <c r="AM31" i="28"/>
  <c r="AL31" i="28"/>
  <c r="AI31" i="28"/>
  <c r="AH31" i="28"/>
  <c r="AE31" i="28"/>
  <c r="AD31" i="28"/>
  <c r="AA31" i="28"/>
  <c r="Z31" i="28"/>
  <c r="W31" i="28"/>
  <c r="V31" i="28"/>
  <c r="S31" i="28"/>
  <c r="R31" i="28"/>
  <c r="R24" i="28" s="1"/>
  <c r="O31" i="28"/>
  <c r="N31" i="28"/>
  <c r="K31" i="28"/>
  <c r="E30" i="28"/>
  <c r="E29" i="28"/>
  <c r="J29" i="28" s="1"/>
  <c r="E28" i="28"/>
  <c r="J28" i="28" s="1"/>
  <c r="E27" i="28"/>
  <c r="J27" i="28" s="1"/>
  <c r="AP25" i="28"/>
  <c r="AM25" i="28"/>
  <c r="AL25" i="28"/>
  <c r="AI25" i="28"/>
  <c r="AH25" i="28"/>
  <c r="AE25" i="28"/>
  <c r="AE24" i="28" s="1"/>
  <c r="AD25" i="28"/>
  <c r="AD24" i="28" s="1"/>
  <c r="AA25" i="28"/>
  <c r="Z25" i="28"/>
  <c r="W25" i="28"/>
  <c r="V25" i="28"/>
  <c r="S25" i="28"/>
  <c r="R25" i="28"/>
  <c r="O25" i="28"/>
  <c r="N25" i="28"/>
  <c r="K25" i="28"/>
  <c r="D25" i="28"/>
  <c r="D24" i="28" s="1"/>
  <c r="AA24" i="28"/>
  <c r="Z24" i="28"/>
  <c r="F17" i="28"/>
  <c r="E17" i="28"/>
  <c r="J17" i="28" s="1"/>
  <c r="F16" i="28"/>
  <c r="E16" i="28"/>
  <c r="J16" i="28" s="1"/>
  <c r="AP15" i="28"/>
  <c r="AM15" i="28"/>
  <c r="AL15" i="28"/>
  <c r="AI15" i="28"/>
  <c r="AH15" i="28"/>
  <c r="AE15" i="28"/>
  <c r="AD15" i="28"/>
  <c r="AA15" i="28"/>
  <c r="Z15" i="28"/>
  <c r="W15" i="28"/>
  <c r="V15" i="28"/>
  <c r="S15" i="28"/>
  <c r="R15" i="28"/>
  <c r="O15" i="28"/>
  <c r="N15" i="28"/>
  <c r="K15" i="28"/>
  <c r="E15" i="28"/>
  <c r="E14" i="28"/>
  <c r="J14" i="28" s="1"/>
  <c r="F13" i="28"/>
  <c r="E13" i="28"/>
  <c r="F12" i="28"/>
  <c r="E12" i="28"/>
  <c r="AP11" i="28"/>
  <c r="AM11" i="28"/>
  <c r="AL11" i="28"/>
  <c r="AI11" i="28"/>
  <c r="AH11" i="28"/>
  <c r="AE11" i="28"/>
  <c r="AD11" i="28"/>
  <c r="AA11" i="28"/>
  <c r="AA10" i="28" s="1"/>
  <c r="Z11" i="28"/>
  <c r="W11" i="28"/>
  <c r="V11" i="28"/>
  <c r="V10" i="28" s="1"/>
  <c r="S11" i="28"/>
  <c r="R11" i="28"/>
  <c r="R10" i="28" s="1"/>
  <c r="O11" i="28"/>
  <c r="N11" i="28"/>
  <c r="K11" i="28"/>
  <c r="D11" i="28"/>
  <c r="D10" i="28" s="1"/>
  <c r="AP10" i="28"/>
  <c r="AI10" i="28"/>
  <c r="AH10" i="28"/>
  <c r="W40" i="28" l="1"/>
  <c r="Z10" i="28"/>
  <c r="S10" i="28"/>
  <c r="AM24" i="28"/>
  <c r="AD10" i="28"/>
  <c r="K10" i="28"/>
  <c r="N10" i="28"/>
  <c r="AM10" i="28"/>
  <c r="AL24" i="28"/>
  <c r="O10" i="28"/>
  <c r="AH40" i="28"/>
  <c r="N24" i="28"/>
  <c r="AA40" i="28"/>
  <c r="J12" i="28"/>
  <c r="W24" i="28"/>
  <c r="K40" i="28"/>
  <c r="E41" i="28"/>
  <c r="AL10" i="28"/>
  <c r="AH24" i="28"/>
  <c r="N40" i="28"/>
  <c r="AE10" i="28"/>
  <c r="Z40" i="28"/>
  <c r="AP24" i="28"/>
  <c r="J13" i="28"/>
  <c r="K24" i="28"/>
  <c r="AI24" i="28"/>
  <c r="O40" i="28"/>
  <c r="O24" i="28"/>
  <c r="S24" i="28"/>
  <c r="V24" i="28"/>
  <c r="J44" i="28"/>
  <c r="J51" i="28"/>
  <c r="AE40" i="28"/>
  <c r="J70" i="28"/>
  <c r="AM40" i="28"/>
  <c r="W10" i="28"/>
  <c r="J30" i="28"/>
  <c r="J54" i="28"/>
  <c r="E11" i="28"/>
  <c r="E10" i="28" s="1"/>
  <c r="E25" i="28"/>
  <c r="E24" i="28" s="1"/>
  <c r="J32" i="28"/>
  <c r="E61" i="28"/>
  <c r="E40" i="28" s="1"/>
  <c r="F74" i="27" l="1"/>
  <c r="E74" i="27"/>
  <c r="F72" i="27"/>
  <c r="E72" i="27"/>
  <c r="J72" i="27" s="1"/>
  <c r="F70" i="27"/>
  <c r="E70" i="27"/>
  <c r="J70" i="27" s="1"/>
  <c r="F68" i="27"/>
  <c r="E68" i="27"/>
  <c r="J68" i="27" s="1"/>
  <c r="F66" i="27"/>
  <c r="E66" i="27"/>
  <c r="F62" i="27"/>
  <c r="E62" i="27"/>
  <c r="AP61" i="27"/>
  <c r="AM61" i="27"/>
  <c r="AL61" i="27"/>
  <c r="AI61" i="27"/>
  <c r="AH61" i="27"/>
  <c r="AE61" i="27"/>
  <c r="AD61" i="27"/>
  <c r="AA61" i="27"/>
  <c r="AA40" i="27" s="1"/>
  <c r="Z61" i="27"/>
  <c r="W61" i="27"/>
  <c r="V61" i="27"/>
  <c r="S61" i="27"/>
  <c r="R61" i="27"/>
  <c r="O61" i="27"/>
  <c r="N61" i="27"/>
  <c r="K61" i="27"/>
  <c r="F56" i="27"/>
  <c r="E56" i="27"/>
  <c r="J56" i="27" s="1"/>
  <c r="F55" i="27"/>
  <c r="E55" i="27"/>
  <c r="J55" i="27" s="1"/>
  <c r="F54" i="27"/>
  <c r="E54" i="27"/>
  <c r="J54" i="27" s="1"/>
  <c r="F53" i="27"/>
  <c r="E53" i="27"/>
  <c r="F52" i="27"/>
  <c r="E52" i="27"/>
  <c r="J52" i="27" s="1"/>
  <c r="F51" i="27"/>
  <c r="E51" i="27"/>
  <c r="J51" i="27" s="1"/>
  <c r="F50" i="27"/>
  <c r="E50" i="27"/>
  <c r="J50" i="27" s="1"/>
  <c r="F49" i="27"/>
  <c r="E49" i="27"/>
  <c r="F48" i="27"/>
  <c r="E48" i="27"/>
  <c r="J48" i="27" s="1"/>
  <c r="F47" i="27"/>
  <c r="E47" i="27"/>
  <c r="J47" i="27" s="1"/>
  <c r="F46" i="27"/>
  <c r="E46" i="27"/>
  <c r="F45" i="27"/>
  <c r="E45" i="27"/>
  <c r="F44" i="27"/>
  <c r="E44" i="27"/>
  <c r="F43" i="27"/>
  <c r="E43" i="27"/>
  <c r="J43" i="27" s="1"/>
  <c r="E42" i="27"/>
  <c r="J42" i="27" s="1"/>
  <c r="AP41" i="27"/>
  <c r="AP40" i="27" s="1"/>
  <c r="AM41" i="27"/>
  <c r="AM40" i="27" s="1"/>
  <c r="AL41" i="27"/>
  <c r="AL40" i="27" s="1"/>
  <c r="AI41" i="27"/>
  <c r="AH41" i="27"/>
  <c r="AE41" i="27"/>
  <c r="AD41" i="27"/>
  <c r="AA41" i="27"/>
  <c r="Z41" i="27"/>
  <c r="W41" i="27"/>
  <c r="V41" i="27"/>
  <c r="S41" i="27"/>
  <c r="R41" i="27"/>
  <c r="R40" i="27" s="1"/>
  <c r="O41" i="27"/>
  <c r="O40" i="27" s="1"/>
  <c r="N41" i="27"/>
  <c r="N40" i="27" s="1"/>
  <c r="K41" i="27"/>
  <c r="D41" i="27"/>
  <c r="F32" i="27"/>
  <c r="E32" i="27"/>
  <c r="E31" i="27" s="1"/>
  <c r="AP31" i="27"/>
  <c r="AM31" i="27"/>
  <c r="AL31" i="27"/>
  <c r="AI31" i="27"/>
  <c r="AI24" i="27" s="1"/>
  <c r="AH31" i="27"/>
  <c r="AH24" i="27" s="1"/>
  <c r="AE31" i="27"/>
  <c r="AD31" i="27"/>
  <c r="AA31" i="27"/>
  <c r="Z31" i="27"/>
  <c r="W31" i="27"/>
  <c r="V31" i="27"/>
  <c r="S31" i="27"/>
  <c r="R31" i="27"/>
  <c r="O31" i="27"/>
  <c r="N31" i="27"/>
  <c r="K31" i="27"/>
  <c r="E30" i="27"/>
  <c r="J30" i="27" s="1"/>
  <c r="E29" i="27"/>
  <c r="J29" i="27" s="1"/>
  <c r="E28" i="27"/>
  <c r="J28" i="27" s="1"/>
  <c r="E27" i="27"/>
  <c r="AP25" i="27"/>
  <c r="AM25" i="27"/>
  <c r="AL25" i="27"/>
  <c r="AI25" i="27"/>
  <c r="AH25" i="27"/>
  <c r="AE25" i="27"/>
  <c r="AD25" i="27"/>
  <c r="AA25" i="27"/>
  <c r="AA24" i="27" s="1"/>
  <c r="Z25" i="27"/>
  <c r="Z24" i="27" s="1"/>
  <c r="W25" i="27"/>
  <c r="W24" i="27" s="1"/>
  <c r="V25" i="27"/>
  <c r="S25" i="27"/>
  <c r="R25" i="27"/>
  <c r="O25" i="27"/>
  <c r="N25" i="27"/>
  <c r="K25" i="27"/>
  <c r="D25" i="27"/>
  <c r="D24" i="27" s="1"/>
  <c r="K24" i="27"/>
  <c r="F17" i="27"/>
  <c r="E17" i="27"/>
  <c r="J17" i="27" s="1"/>
  <c r="F16" i="27"/>
  <c r="E16" i="27"/>
  <c r="AP15" i="27"/>
  <c r="AM15" i="27"/>
  <c r="AL15" i="27"/>
  <c r="AI15" i="27"/>
  <c r="AH15" i="27"/>
  <c r="AE15" i="27"/>
  <c r="AD15" i="27"/>
  <c r="AA15" i="27"/>
  <c r="Z15" i="27"/>
  <c r="W15" i="27"/>
  <c r="V15" i="27"/>
  <c r="S15" i="27"/>
  <c r="R15" i="27"/>
  <c r="O15" i="27"/>
  <c r="N15" i="27"/>
  <c r="K15" i="27"/>
  <c r="E15" i="27"/>
  <c r="E14" i="27"/>
  <c r="J14" i="27" s="1"/>
  <c r="F13" i="27"/>
  <c r="E13" i="27"/>
  <c r="J13" i="27" s="1"/>
  <c r="F12" i="27"/>
  <c r="J12" i="27" s="1"/>
  <c r="E12" i="27"/>
  <c r="AP11" i="27"/>
  <c r="AM11" i="27"/>
  <c r="AM10" i="27" s="1"/>
  <c r="AL11" i="27"/>
  <c r="AI11" i="27"/>
  <c r="AH11" i="27"/>
  <c r="AH10" i="27" s="1"/>
  <c r="AE11" i="27"/>
  <c r="AE10" i="27" s="1"/>
  <c r="AD11" i="27"/>
  <c r="AD10" i="27" s="1"/>
  <c r="AA11" i="27"/>
  <c r="Z11" i="27"/>
  <c r="W11" i="27"/>
  <c r="V11" i="27"/>
  <c r="V10" i="27" s="1"/>
  <c r="S11" i="27"/>
  <c r="S10" i="27" s="1"/>
  <c r="R11" i="27"/>
  <c r="R10" i="27" s="1"/>
  <c r="O11" i="27"/>
  <c r="O10" i="27" s="1"/>
  <c r="N11" i="27"/>
  <c r="K11" i="27"/>
  <c r="D11" i="27"/>
  <c r="D10" i="27" s="1"/>
  <c r="AP10" i="27"/>
  <c r="AI10" i="27"/>
  <c r="K10" i="27" l="1"/>
  <c r="Z10" i="27"/>
  <c r="J66" i="27"/>
  <c r="J53" i="27"/>
  <c r="AA10" i="27"/>
  <c r="AD24" i="27"/>
  <c r="W40" i="27"/>
  <c r="S40" i="27"/>
  <c r="AE24" i="27"/>
  <c r="J44" i="27"/>
  <c r="V40" i="27"/>
  <c r="AD40" i="27"/>
  <c r="AE40" i="27"/>
  <c r="J45" i="27"/>
  <c r="J49" i="27"/>
  <c r="AP24" i="27"/>
  <c r="AH40" i="27"/>
  <c r="E25" i="27"/>
  <c r="E24" i="27" s="1"/>
  <c r="K40" i="27"/>
  <c r="AI40" i="27"/>
  <c r="R24" i="27"/>
  <c r="V24" i="27"/>
  <c r="S24" i="27"/>
  <c r="W10" i="27"/>
  <c r="E41" i="27"/>
  <c r="J27" i="27"/>
  <c r="N10" i="27"/>
  <c r="AL10" i="27"/>
  <c r="J46" i="27"/>
  <c r="E11" i="27"/>
  <c r="E10" i="27" s="1"/>
  <c r="J16" i="27"/>
  <c r="E61" i="27"/>
  <c r="N24" i="27"/>
  <c r="AL24" i="27"/>
  <c r="Z40" i="27"/>
  <c r="O24" i="27"/>
  <c r="AM24" i="27"/>
  <c r="J62" i="27"/>
  <c r="J74" i="27"/>
  <c r="J32" i="27"/>
  <c r="E40" i="27" l="1"/>
  <c r="AD53" i="20"/>
  <c r="AD37" i="20"/>
  <c r="AD36" i="20" l="1"/>
  <c r="Z15" i="20"/>
  <c r="F13" i="20" l="1"/>
  <c r="E13" i="20"/>
  <c r="J13" i="20" l="1"/>
  <c r="R37" i="20" l="1"/>
  <c r="N15" i="20"/>
  <c r="K15" i="20"/>
  <c r="F62" i="20"/>
  <c r="E62" i="20"/>
  <c r="F64" i="20"/>
  <c r="E64" i="20"/>
  <c r="D22" i="7"/>
  <c r="F26" i="7"/>
  <c r="F27" i="7"/>
  <c r="F28" i="7"/>
  <c r="E24" i="7"/>
  <c r="E25" i="7"/>
  <c r="E26" i="7"/>
  <c r="E27" i="7"/>
  <c r="E28" i="7"/>
  <c r="J28" i="7" l="1"/>
  <c r="J26" i="7"/>
  <c r="J24" i="7"/>
  <c r="J27" i="7"/>
  <c r="J25" i="7"/>
  <c r="J62" i="20"/>
  <c r="J64" i="20"/>
  <c r="D15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31" i="20"/>
  <c r="N25" i="20"/>
  <c r="K25" i="20"/>
  <c r="V25" i="20"/>
  <c r="AP25" i="20"/>
  <c r="AM25" i="20"/>
  <c r="AL25" i="20"/>
  <c r="AI25" i="20"/>
  <c r="AH25" i="20"/>
  <c r="AE25" i="20"/>
  <c r="AD25" i="20"/>
  <c r="AA25" i="20"/>
  <c r="Z25" i="20"/>
  <c r="W25" i="20"/>
  <c r="S25" i="20"/>
  <c r="R25" i="20"/>
  <c r="O25" i="20"/>
  <c r="E15" i="20"/>
  <c r="D25" i="20"/>
  <c r="D24" i="20" s="1"/>
  <c r="D19" i="7" s="1"/>
  <c r="E30" i="20"/>
  <c r="E29" i="20"/>
  <c r="E28" i="20"/>
  <c r="E27" i="20"/>
  <c r="O15" i="7"/>
  <c r="K15" i="7"/>
  <c r="S15" i="20"/>
  <c r="V15" i="20"/>
  <c r="F17" i="20"/>
  <c r="E17" i="20"/>
  <c r="AM11" i="20"/>
  <c r="AI11" i="20"/>
  <c r="AE11" i="20"/>
  <c r="AA11" i="20"/>
  <c r="W11" i="20"/>
  <c r="S11" i="20"/>
  <c r="O11" i="20"/>
  <c r="K11" i="20"/>
  <c r="AP11" i="20"/>
  <c r="AL11" i="20"/>
  <c r="AH11" i="20"/>
  <c r="AD11" i="20"/>
  <c r="Z11" i="20"/>
  <c r="V11" i="20"/>
  <c r="R11" i="20"/>
  <c r="N11" i="20"/>
  <c r="D11" i="20"/>
  <c r="E14" i="20"/>
  <c r="F12" i="20"/>
  <c r="E12" i="20"/>
  <c r="F11" i="7"/>
  <c r="F16" i="20"/>
  <c r="BB27" i="19"/>
  <c r="E25" i="20" l="1"/>
  <c r="E24" i="20" s="1"/>
  <c r="K24" i="20"/>
  <c r="K19" i="7" s="1"/>
  <c r="K20" i="7" s="1"/>
  <c r="E11" i="20"/>
  <c r="J30" i="20"/>
  <c r="J17" i="20"/>
  <c r="J28" i="20"/>
  <c r="J27" i="20"/>
  <c r="J29" i="20"/>
  <c r="J14" i="20"/>
  <c r="J12" i="20"/>
  <c r="BH31" i="19"/>
  <c r="BG31" i="19"/>
  <c r="BF31" i="19"/>
  <c r="BE31" i="19"/>
  <c r="BD31" i="19"/>
  <c r="BC31" i="19"/>
  <c r="BB30" i="19"/>
  <c r="BB29" i="19"/>
  <c r="BB28" i="19"/>
  <c r="BB35" i="19" s="1"/>
  <c r="BB31" i="19" l="1"/>
  <c r="D37" i="20" l="1"/>
  <c r="AE37" i="20" l="1"/>
  <c r="AH37" i="20"/>
  <c r="E32" i="20"/>
  <c r="F32" i="20"/>
  <c r="J32" i="20" l="1"/>
  <c r="D20" i="7"/>
  <c r="R31" i="20"/>
  <c r="R24" i="20" s="1"/>
  <c r="R19" i="7" s="1"/>
  <c r="O31" i="20"/>
  <c r="O24" i="20" s="1"/>
  <c r="O19" i="7" s="1"/>
  <c r="O20" i="7" s="1"/>
  <c r="S31" i="20"/>
  <c r="S24" i="20" s="1"/>
  <c r="S19" i="7" s="1"/>
  <c r="E11" i="7"/>
  <c r="J11" i="7" s="1"/>
  <c r="F39" i="20" l="1"/>
  <c r="E39" i="20"/>
  <c r="J39" i="20" l="1"/>
  <c r="Z53" i="20"/>
  <c r="F47" i="20" l="1"/>
  <c r="E47" i="20"/>
  <c r="F40" i="20"/>
  <c r="E40" i="20"/>
  <c r="Z37" i="20"/>
  <c r="Z36" i="20" s="1"/>
  <c r="Z29" i="7" s="1"/>
  <c r="AP15" i="7"/>
  <c r="AL15" i="7"/>
  <c r="AH15" i="7"/>
  <c r="AD15" i="7"/>
  <c r="Z15" i="7"/>
  <c r="V15" i="7"/>
  <c r="R15" i="7"/>
  <c r="R20" i="7" s="1"/>
  <c r="AM15" i="7"/>
  <c r="AI15" i="7"/>
  <c r="AE15" i="7"/>
  <c r="AA15" i="7"/>
  <c r="W15" i="7"/>
  <c r="S15" i="7"/>
  <c r="S20" i="7" s="1"/>
  <c r="N15" i="7"/>
  <c r="E33" i="7"/>
  <c r="E32" i="7"/>
  <c r="H13" i="7"/>
  <c r="N7" i="7"/>
  <c r="AP22" i="7"/>
  <c r="AM22" i="7"/>
  <c r="AL22" i="7"/>
  <c r="AI22" i="7"/>
  <c r="AH22" i="7"/>
  <c r="AE22" i="7"/>
  <c r="AD22" i="7"/>
  <c r="AA22" i="7"/>
  <c r="Z22" i="7"/>
  <c r="W22" i="7"/>
  <c r="V22" i="7"/>
  <c r="S22" i="7"/>
  <c r="R22" i="7"/>
  <c r="O22" i="7"/>
  <c r="N22" i="7"/>
  <c r="K22" i="7"/>
  <c r="AP31" i="20"/>
  <c r="AP24" i="20" s="1"/>
  <c r="AP19" i="7" s="1"/>
  <c r="AM31" i="20"/>
  <c r="AM24" i="20" s="1"/>
  <c r="AM19" i="7" s="1"/>
  <c r="AL31" i="20"/>
  <c r="AL24" i="20" s="1"/>
  <c r="AL19" i="7" s="1"/>
  <c r="AI31" i="20"/>
  <c r="AI24" i="20" s="1"/>
  <c r="AI19" i="7" s="1"/>
  <c r="AH31" i="20"/>
  <c r="AH24" i="20" s="1"/>
  <c r="AH19" i="7" s="1"/>
  <c r="AE31" i="20"/>
  <c r="AE24" i="20" s="1"/>
  <c r="AE19" i="7" s="1"/>
  <c r="AD31" i="20"/>
  <c r="AD24" i="20" s="1"/>
  <c r="AD19" i="7" s="1"/>
  <c r="AA31" i="20"/>
  <c r="AA24" i="20" s="1"/>
  <c r="AA19" i="7" s="1"/>
  <c r="Z31" i="20"/>
  <c r="Z24" i="20" s="1"/>
  <c r="Z19" i="7" s="1"/>
  <c r="W31" i="20"/>
  <c r="W24" i="20" s="1"/>
  <c r="W19" i="7" s="1"/>
  <c r="V31" i="20"/>
  <c r="V24" i="20" s="1"/>
  <c r="V19" i="7" s="1"/>
  <c r="N31" i="20"/>
  <c r="N24" i="20" s="1"/>
  <c r="N19" i="7" s="1"/>
  <c r="AM15" i="20"/>
  <c r="AP15" i="20"/>
  <c r="AL15" i="20"/>
  <c r="AI15" i="20"/>
  <c r="AH15" i="20"/>
  <c r="AE15" i="20"/>
  <c r="AA15" i="20"/>
  <c r="AA10" i="20" s="1"/>
  <c r="AA12" i="7" s="1"/>
  <c r="AA13" i="7" s="1"/>
  <c r="W15" i="20"/>
  <c r="AD15" i="20"/>
  <c r="AH20" i="7" l="1"/>
  <c r="AA20" i="7"/>
  <c r="N20" i="7"/>
  <c r="AE20" i="7"/>
  <c r="V20" i="7"/>
  <c r="AL20" i="7"/>
  <c r="AI20" i="7"/>
  <c r="Z20" i="7"/>
  <c r="AP20" i="7"/>
  <c r="W20" i="7"/>
  <c r="AM20" i="7"/>
  <c r="AD20" i="7"/>
  <c r="D7" i="7"/>
  <c r="AM10" i="20"/>
  <c r="AM12" i="7" s="1"/>
  <c r="AM13" i="7" s="1"/>
  <c r="AD10" i="20"/>
  <c r="AD12" i="7" s="1"/>
  <c r="AD13" i="7" s="1"/>
  <c r="J47" i="20"/>
  <c r="AI10" i="20"/>
  <c r="AI12" i="7" s="1"/>
  <c r="AI13" i="7" s="1"/>
  <c r="AL10" i="20"/>
  <c r="AL12" i="7" s="1"/>
  <c r="AL13" i="7" s="1"/>
  <c r="W10" i="20"/>
  <c r="W12" i="7" s="1"/>
  <c r="W13" i="7" s="1"/>
  <c r="AE10" i="20"/>
  <c r="AE12" i="7" s="1"/>
  <c r="AE13" i="7" s="1"/>
  <c r="G13" i="7"/>
  <c r="AH10" i="20"/>
  <c r="AH12" i="7" s="1"/>
  <c r="AH13" i="7" s="1"/>
  <c r="Z10" i="20"/>
  <c r="Z12" i="7" s="1"/>
  <c r="Z13" i="7" s="1"/>
  <c r="AP10" i="20"/>
  <c r="AP12" i="7" s="1"/>
  <c r="AP13" i="7" s="1"/>
  <c r="J40" i="20"/>
  <c r="V10" i="20"/>
  <c r="V12" i="7" s="1"/>
  <c r="V13" i="7" s="1"/>
  <c r="S10" i="20"/>
  <c r="S12" i="7" s="1"/>
  <c r="S13" i="7" s="1"/>
  <c r="R15" i="20"/>
  <c r="R10" i="20" s="1"/>
  <c r="R12" i="7" s="1"/>
  <c r="R13" i="7" s="1"/>
  <c r="O15" i="20"/>
  <c r="O10" i="20" s="1"/>
  <c r="O12" i="7" s="1"/>
  <c r="O13" i="7" s="1"/>
  <c r="AP37" i="20"/>
  <c r="AL37" i="20"/>
  <c r="V37" i="20"/>
  <c r="AM37" i="20"/>
  <c r="AI37" i="20"/>
  <c r="AA37" i="20"/>
  <c r="W37" i="20"/>
  <c r="S37" i="20"/>
  <c r="O37" i="20"/>
  <c r="N37" i="20"/>
  <c r="K37" i="20"/>
  <c r="V53" i="20"/>
  <c r="AA53" i="20"/>
  <c r="W53" i="20"/>
  <c r="S53" i="20"/>
  <c r="R53" i="20"/>
  <c r="O53" i="20"/>
  <c r="N53" i="20"/>
  <c r="K53" i="20"/>
  <c r="AE53" i="20"/>
  <c r="AI53" i="20"/>
  <c r="AM53" i="20"/>
  <c r="AH53" i="20"/>
  <c r="AL53" i="20"/>
  <c r="AP53" i="20"/>
  <c r="K10" i="20" l="1"/>
  <c r="K12" i="7" s="1"/>
  <c r="K13" i="7" s="1"/>
  <c r="N10" i="20"/>
  <c r="N12" i="7" s="1"/>
  <c r="N13" i="7" s="1"/>
  <c r="N36" i="20"/>
  <c r="N29" i="7" s="1"/>
  <c r="N30" i="7" s="1"/>
  <c r="S36" i="20"/>
  <c r="S29" i="7" s="1"/>
  <c r="S30" i="7" s="1"/>
  <c r="S35" i="7" s="1"/>
  <c r="AP36" i="20"/>
  <c r="AP29" i="7" s="1"/>
  <c r="AP30" i="7" s="1"/>
  <c r="R36" i="20"/>
  <c r="R29" i="7" s="1"/>
  <c r="R30" i="7" s="1"/>
  <c r="V36" i="20"/>
  <c r="AI36" i="20"/>
  <c r="AI29" i="7" s="1"/>
  <c r="AI30" i="7" s="1"/>
  <c r="AI35" i="7" s="1"/>
  <c r="O36" i="20"/>
  <c r="O29" i="7" s="1"/>
  <c r="O30" i="7" s="1"/>
  <c r="O35" i="7" s="1"/>
  <c r="W36" i="20"/>
  <c r="W29" i="7" s="1"/>
  <c r="W30" i="7" s="1"/>
  <c r="W35" i="7" s="1"/>
  <c r="AM36" i="20"/>
  <c r="Z30" i="7"/>
  <c r="AH36" i="20"/>
  <c r="AL36" i="20"/>
  <c r="AA36" i="20"/>
  <c r="AE36" i="20"/>
  <c r="K36" i="20"/>
  <c r="D12" i="7" l="1"/>
  <c r="N35" i="7"/>
  <c r="AM29" i="7"/>
  <c r="AM30" i="7" s="1"/>
  <c r="AM35" i="7" s="1"/>
  <c r="V29" i="7"/>
  <c r="V30" i="7" s="1"/>
  <c r="AE29" i="7"/>
  <c r="AE30" i="7" s="1"/>
  <c r="AE35" i="7" s="1"/>
  <c r="AA29" i="7"/>
  <c r="AA30" i="7" s="1"/>
  <c r="AA35" i="7" s="1"/>
  <c r="AL29" i="7"/>
  <c r="AL30" i="7" s="1"/>
  <c r="AD29" i="7"/>
  <c r="AD30" i="7" s="1"/>
  <c r="K29" i="7"/>
  <c r="K30" i="7" s="1"/>
  <c r="K35" i="7" s="1"/>
  <c r="AH29" i="7"/>
  <c r="AH30" i="7" s="1"/>
  <c r="F58" i="20"/>
  <c r="F60" i="20"/>
  <c r="F66" i="20"/>
  <c r="F54" i="20"/>
  <c r="F41" i="20"/>
  <c r="F42" i="20"/>
  <c r="F43" i="20"/>
  <c r="F44" i="20"/>
  <c r="F45" i="20"/>
  <c r="F46" i="20"/>
  <c r="F48" i="20"/>
  <c r="F49" i="20"/>
  <c r="F50" i="20"/>
  <c r="F51" i="20"/>
  <c r="F52" i="20"/>
  <c r="E58" i="20"/>
  <c r="E60" i="20"/>
  <c r="E66" i="20"/>
  <c r="E54" i="20"/>
  <c r="E41" i="20"/>
  <c r="E42" i="20"/>
  <c r="E43" i="20"/>
  <c r="E44" i="20"/>
  <c r="E45" i="20"/>
  <c r="E46" i="20"/>
  <c r="E48" i="20"/>
  <c r="E49" i="20"/>
  <c r="E50" i="20"/>
  <c r="E51" i="20"/>
  <c r="E52" i="20"/>
  <c r="E38" i="20"/>
  <c r="E37" i="20" l="1"/>
  <c r="E53" i="20"/>
  <c r="E31" i="20"/>
  <c r="J60" i="20"/>
  <c r="J41" i="20"/>
  <c r="J54" i="20"/>
  <c r="J38" i="20"/>
  <c r="J58" i="20"/>
  <c r="J50" i="20"/>
  <c r="J43" i="20"/>
  <c r="J42" i="20"/>
  <c r="J51" i="20"/>
  <c r="J49" i="20"/>
  <c r="J44" i="20"/>
  <c r="J46" i="20"/>
  <c r="J52" i="20"/>
  <c r="J45" i="20"/>
  <c r="J48" i="20"/>
  <c r="J66" i="20"/>
  <c r="E36" i="20" l="1"/>
  <c r="E29" i="7" s="1"/>
  <c r="D30" i="7" l="1"/>
  <c r="Z35" i="7" l="1"/>
  <c r="AH35" i="7"/>
  <c r="AP35" i="7"/>
  <c r="H34" i="7" l="1"/>
  <c r="H35" i="7"/>
  <c r="G34" i="7"/>
  <c r="G35" i="7"/>
  <c r="AD35" i="7"/>
  <c r="V35" i="7"/>
  <c r="AL35" i="7"/>
  <c r="F23" i="7"/>
  <c r="E23" i="7"/>
  <c r="E18" i="7"/>
  <c r="E17" i="7"/>
  <c r="E16" i="7"/>
  <c r="J18" i="7" l="1"/>
  <c r="J16" i="7"/>
  <c r="J17" i="7"/>
  <c r="J23" i="7"/>
  <c r="E30" i="7" l="1"/>
  <c r="E22" i="7"/>
  <c r="E20" i="7"/>
  <c r="E19" i="7"/>
  <c r="E15" i="7"/>
  <c r="R35" i="7" l="1"/>
  <c r="D35" i="7" s="1"/>
  <c r="E10" i="7"/>
  <c r="E8" i="7"/>
  <c r="I13" i="7" l="1"/>
  <c r="E7" i="7"/>
  <c r="D13" i="7"/>
  <c r="D34" i="7" s="1"/>
  <c r="J10" i="7"/>
  <c r="E12" i="7"/>
  <c r="F13" i="7" l="1"/>
  <c r="J8" i="7"/>
  <c r="I34" i="7"/>
  <c r="I35" i="7"/>
  <c r="E13" i="7"/>
  <c r="J13" i="7" l="1"/>
  <c r="J35" i="7" s="1"/>
  <c r="F34" i="7"/>
  <c r="F35" i="7"/>
  <c r="E34" i="7"/>
  <c r="E35" i="7"/>
  <c r="J34" i="7" l="1"/>
  <c r="E10" i="20"/>
  <c r="D10" i="20"/>
  <c r="E16" i="20"/>
  <c r="J16" i="20" s="1"/>
</calcChain>
</file>

<file path=xl/sharedStrings.xml><?xml version="1.0" encoding="utf-8"?>
<sst xmlns="http://schemas.openxmlformats.org/spreadsheetml/2006/main" count="3998" uniqueCount="543">
  <si>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</si>
  <si>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</si>
  <si>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</si>
  <si>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</si>
  <si>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</si>
  <si>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</si>
  <si>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</si>
  <si>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</si>
  <si>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</si>
  <si>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</si>
  <si>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</si>
  <si>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</si>
  <si>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</si>
  <si>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</si>
  <si>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</si>
  <si>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</si>
  <si>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</si>
  <si>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</si>
  <si>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</si>
  <si>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</si>
  <si>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</si>
  <si>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</si>
  <si>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</si>
  <si>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</si>
  <si>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</si>
  <si>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</si>
  <si>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</si>
  <si>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</si>
  <si>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</si>
  <si>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</si>
  <si>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</si>
  <si>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</si>
  <si>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</si>
  <si>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</si>
  <si>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Х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</si>
  <si>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</si>
  <si>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</si>
  <si>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</si>
  <si>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</si>
  <si>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</si>
  <si>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Р</t>
  </si>
  <si>
    <t>ФКиС</t>
  </si>
  <si>
    <t>1-4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</si>
  <si>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</si>
  <si>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</si>
  <si>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</si>
  <si>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</si>
  <si>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</si>
  <si>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</si>
  <si>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</si>
  <si>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</si>
  <si>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</si>
  <si>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</si>
  <si>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</si>
  <si>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</si>
  <si>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>Квалификация алдындагы  практика/</t>
    </r>
    <r>
      <rPr>
        <b/>
        <sz val="9"/>
        <rFont val="Times New Roman"/>
        <family val="1"/>
        <charset val="204"/>
      </rPr>
      <t>Предквалификационная практика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</si>
  <si>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</si>
  <si>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</si>
  <si>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</si>
  <si>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</si>
  <si>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</si>
  <si>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</si>
  <si>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</si>
  <si>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</si>
  <si>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</si>
  <si>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</si>
  <si>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</si>
  <si>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</si>
  <si>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</si>
  <si>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</si>
  <si>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</si>
  <si>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</si>
  <si>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/Prequalification practice</t>
  </si>
  <si>
    <t>ОКУТУУНУН  ФОРМАСЫ/ ФОРМА ОБУЧЕНИЯ / FORM OF STUDY:</t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</si>
  <si>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</si>
  <si>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</si>
  <si>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</si>
  <si>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</si>
  <si>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</si>
  <si>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</si>
  <si>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</si>
  <si>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</si>
  <si>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</si>
  <si>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</si>
  <si>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</si>
  <si>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</si>
  <si>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</si>
  <si>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</si>
  <si>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</si>
  <si>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 xml:space="preserve">/Execution of FQW 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</si>
  <si>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</si>
  <si>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</si>
  <si>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</si>
  <si>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</si>
  <si>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</si>
  <si>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</si>
  <si>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</si>
  <si>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</si>
  <si>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</si>
  <si>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</si>
  <si>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</si>
  <si>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</si>
  <si>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</si>
  <si>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</si>
  <si>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</si>
  <si>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</si>
  <si>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</si>
  <si>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</si>
  <si>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</si>
  <si>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</si>
  <si>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</si>
  <si>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</si>
  <si>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</si>
  <si>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</si>
  <si>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</si>
  <si>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</si>
  <si>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</si>
  <si>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</si>
  <si>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</si>
  <si>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</si>
  <si>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</si>
  <si>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</si>
  <si>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</si>
  <si>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</si>
  <si>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</si>
  <si>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</si>
  <si>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</si>
  <si>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</si>
  <si>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</si>
  <si>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</si>
  <si>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</si>
  <si>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</si>
  <si>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</si>
  <si>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</si>
  <si>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4 жыл / 4 года / 4 years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</si>
  <si>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</si>
  <si>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</si>
  <si>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</si>
  <si>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</si>
  <si>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</si>
  <si>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</si>
  <si>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</si>
  <si>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</si>
  <si>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</si>
  <si>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</si>
  <si>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</si>
  <si>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</si>
  <si>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</si>
  <si>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</si>
  <si>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</si>
  <si>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</si>
  <si>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</si>
  <si>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</si>
  <si>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</si>
  <si>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</si>
  <si>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</si>
  <si>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</si>
  <si>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Дене тарбия жана спорт/ Физическая культура и спорт / Physical culture and sports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</si>
  <si>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</si>
  <si>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</si>
  <si>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</si>
  <si>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</si>
  <si>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</si>
  <si>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</si>
  <si>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</si>
  <si>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</si>
  <si>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</si>
  <si>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</si>
  <si>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</si>
  <si>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</si>
  <si>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</si>
  <si>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</si>
  <si>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</si>
  <si>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</si>
  <si>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</si>
  <si>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</si>
  <si>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</si>
  <si>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</si>
  <si>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</si>
  <si>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</si>
  <si>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</si>
  <si>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</si>
  <si>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</si>
  <si>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</si>
  <si>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</si>
  <si>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</si>
  <si>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</si>
  <si>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</si>
  <si>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</si>
  <si>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</si>
  <si>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</si>
  <si>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 xml:space="preserve">Производственная практика </t>
    </r>
    <r>
      <rPr>
        <sz val="14"/>
        <rFont val="Times New Roman"/>
        <family val="1"/>
        <charset val="204"/>
      </rPr>
      <t>/ Production practice</t>
    </r>
  </si>
  <si>
    <r>
      <t xml:space="preserve">Квалификация алдындагы практика / </t>
    </r>
    <r>
      <rPr>
        <b/>
        <sz val="14"/>
        <rFont val="Times New Roman"/>
        <family val="1"/>
        <charset val="204"/>
      </rPr>
      <t xml:space="preserve">Предквалификационная практика </t>
    </r>
    <r>
      <rPr>
        <sz val="14"/>
        <rFont val="Times New Roman"/>
        <family val="1"/>
        <charset val="204"/>
      </rPr>
      <t>/ Prequalification practice</t>
    </r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</si>
  <si>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</si>
  <si>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</si>
  <si>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</si>
  <si>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</si>
  <si>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r>
      <t xml:space="preserve">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</si>
  <si>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Манас таануу / </t>
    </r>
    <r>
      <rPr>
        <b/>
        <sz val="16"/>
        <rFont val="Times New Roman"/>
        <family val="1"/>
        <charset val="204"/>
      </rPr>
      <t xml:space="preserve">Манасоведение </t>
    </r>
    <r>
      <rPr>
        <sz val="16"/>
        <rFont val="Times New Roman"/>
        <family val="1"/>
        <charset val="204"/>
      </rPr>
      <t>/ Manas Study</t>
    </r>
  </si>
  <si>
    <t>ГиОН</t>
  </si>
  <si>
    <r>
      <t>Коммуникация психологиясы /</t>
    </r>
    <r>
      <rPr>
        <b/>
        <sz val="16"/>
        <rFont val="Times New Roman"/>
        <family val="1"/>
        <charset val="204"/>
      </rPr>
      <t xml:space="preserve"> Психология коммуникаций </t>
    </r>
    <r>
      <rPr>
        <sz val="16"/>
        <rFont val="Times New Roman"/>
        <family val="1"/>
        <charset val="204"/>
      </rPr>
      <t>/ Psychology of communication</t>
    </r>
  </si>
  <si>
    <t>Тандоо курстар / Курсы по выбору / Elective courses</t>
  </si>
  <si>
    <t>Б1.1.П1</t>
  </si>
  <si>
    <r>
      <t xml:space="preserve">Ишкердик жана инновация / </t>
    </r>
    <r>
      <rPr>
        <b/>
        <sz val="16"/>
        <rFont val="Times New Roman"/>
        <family val="1"/>
        <charset val="204"/>
      </rPr>
      <t xml:space="preserve">Предпринимательство и инновации </t>
    </r>
    <r>
      <rPr>
        <sz val="16"/>
        <rFont val="Times New Roman"/>
        <family val="1"/>
        <charset val="204"/>
      </rPr>
      <t>/ Entrepreneurship and innovation</t>
    </r>
  </si>
  <si>
    <t>Б1.1.П2</t>
  </si>
  <si>
    <t>3,4,5</t>
  </si>
  <si>
    <t>ОП</t>
  </si>
  <si>
    <t>ВМ</t>
  </si>
  <si>
    <r>
      <t xml:space="preserve">Саясат таануу / </t>
    </r>
    <r>
      <rPr>
        <b/>
        <sz val="16"/>
        <rFont val="Times New Roman"/>
        <family val="1"/>
        <charset val="204"/>
      </rPr>
      <t xml:space="preserve">Политология </t>
    </r>
    <r>
      <rPr>
        <sz val="16"/>
        <rFont val="Times New Roman"/>
        <family val="1"/>
        <charset val="204"/>
      </rPr>
      <t>/ Political science</t>
    </r>
  </si>
  <si>
    <r>
      <t xml:space="preserve">Чыгармачыл ой жүгүртүү / </t>
    </r>
    <r>
      <rPr>
        <b/>
        <sz val="16"/>
        <rFont val="Times New Roman"/>
        <family val="1"/>
        <charset val="204"/>
      </rPr>
      <t xml:space="preserve">Креативное мышление </t>
    </r>
    <r>
      <rPr>
        <sz val="16"/>
        <rFont val="Times New Roman"/>
        <family val="1"/>
        <charset val="204"/>
      </rPr>
      <t>/ Creative thinking</t>
    </r>
  </si>
  <si>
    <r>
      <t xml:space="preserve">Диний изилдөөлөр / </t>
    </r>
    <r>
      <rPr>
        <b/>
        <sz val="16"/>
        <rFont val="Times New Roman"/>
        <family val="1"/>
        <charset val="204"/>
      </rPr>
      <t xml:space="preserve">Религиоведение </t>
    </r>
    <r>
      <rPr>
        <sz val="16"/>
        <rFont val="Times New Roman"/>
        <family val="1"/>
        <charset val="204"/>
      </rPr>
      <t>/ Religious studies</t>
    </r>
  </si>
  <si>
    <t>Физика</t>
  </si>
  <si>
    <t>Б1.2.П1</t>
  </si>
  <si>
    <t>Б1.2.П2</t>
  </si>
  <si>
    <t>Б1.2.П3</t>
  </si>
  <si>
    <t>Хим</t>
  </si>
  <si>
    <r>
      <t xml:space="preserve">Химия (Органикалык эмес жана органикалык химия) / </t>
    </r>
    <r>
      <rPr>
        <b/>
        <sz val="16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rFont val="Times New Roman"/>
        <family val="1"/>
        <charset val="204"/>
      </rPr>
      <t>/ Chemistry (Inorganic and organic chemistry)</t>
    </r>
  </si>
  <si>
    <t>Б1.3.2</t>
  </si>
  <si>
    <t>Б1.3.3</t>
  </si>
  <si>
    <t>Б1.3.4</t>
  </si>
  <si>
    <t>Б1.3.5</t>
  </si>
  <si>
    <r>
      <t xml:space="preserve">Жашоо коопсуздугу (ЖК, Экология) / </t>
    </r>
    <r>
      <rPr>
        <b/>
        <sz val="16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rFont val="Times New Roman"/>
        <family val="1"/>
        <charset val="204"/>
      </rPr>
      <t>/ Life safety (LS, Ecology)</t>
    </r>
  </si>
  <si>
    <t>Б1.3.6</t>
  </si>
  <si>
    <t>ЭУП</t>
  </si>
  <si>
    <r>
      <t xml:space="preserve">Экономика, уюштуруу жана өндүрүштү башкаруу / </t>
    </r>
    <r>
      <rPr>
        <b/>
        <sz val="16"/>
        <rFont val="Times New Roman"/>
        <family val="1"/>
        <charset val="204"/>
      </rPr>
      <t xml:space="preserve">Экономика, организация и управление производством </t>
    </r>
    <r>
      <rPr>
        <sz val="16"/>
        <rFont val="Times New Roman"/>
        <family val="1"/>
        <charset val="204"/>
      </rPr>
      <t>/ Economics, organization and production management</t>
    </r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</si>
  <si>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</si>
  <si>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</si>
  <si>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</si>
  <si>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</si>
  <si>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</si>
  <si>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</si>
  <si>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</si>
  <si>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</si>
  <si>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</si>
  <si>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</si>
  <si>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</si>
  <si>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t>Б1.1.П3</t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</si>
  <si>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</si>
  <si>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МВШЛ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</si>
  <si>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</si>
  <si>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</si>
  <si>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</si>
  <si>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</si>
  <si>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</si>
  <si>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</si>
  <si>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ПРОФИЛЬ / PROFILE: </t>
  </si>
  <si>
    <r>
      <rPr>
        <b/>
        <sz val="16"/>
        <rFont val="Times New Roman"/>
        <family val="1"/>
        <charset val="204"/>
      </rPr>
      <t>Философия</t>
    </r>
    <r>
      <rPr>
        <sz val="16"/>
        <rFont val="Times New Roman"/>
        <family val="1"/>
        <charset val="204"/>
      </rPr>
      <t>/ Philosophy</t>
    </r>
  </si>
  <si>
    <r>
      <rPr>
        <b/>
        <sz val="16"/>
        <rFont val="Times New Roman"/>
        <family val="1"/>
        <charset val="204"/>
      </rPr>
      <t>Математика 1</t>
    </r>
    <r>
      <rPr>
        <sz val="16"/>
        <rFont val="Times New Roman"/>
        <family val="1"/>
        <charset val="204"/>
      </rPr>
      <t xml:space="preserve"> / Mathematics 1</t>
    </r>
  </si>
  <si>
    <r>
      <rPr>
        <b/>
        <sz val="16"/>
        <rFont val="Times New Roman"/>
        <family val="1"/>
        <charset val="204"/>
      </rPr>
      <t>Физика 1</t>
    </r>
    <r>
      <rPr>
        <sz val="16"/>
        <rFont val="Times New Roman"/>
        <family val="1"/>
        <charset val="204"/>
      </rPr>
      <t>/ Physics 1</t>
    </r>
  </si>
  <si>
    <r>
      <rPr>
        <b/>
        <sz val="16"/>
        <rFont val="Times New Roman"/>
        <family val="1"/>
        <charset val="204"/>
      </rPr>
      <t>Информатика 1</t>
    </r>
    <r>
      <rPr>
        <sz val="16"/>
        <rFont val="Times New Roman"/>
        <family val="1"/>
        <charset val="204"/>
      </rPr>
      <t>/ Computer science 1</t>
    </r>
  </si>
  <si>
    <r>
      <rPr>
        <b/>
        <sz val="16"/>
        <rFont val="Times New Roman"/>
        <family val="1"/>
        <charset val="204"/>
      </rPr>
      <t xml:space="preserve">Социология </t>
    </r>
    <r>
      <rPr>
        <sz val="16"/>
        <rFont val="Times New Roman"/>
        <family val="1"/>
        <charset val="204"/>
      </rPr>
      <t>/ Sociology</t>
    </r>
  </si>
  <si>
    <r>
      <rPr>
        <b/>
        <sz val="16"/>
        <rFont val="Times New Roman"/>
        <family val="1"/>
        <charset val="204"/>
      </rPr>
      <t xml:space="preserve">Культурология </t>
    </r>
    <r>
      <rPr>
        <sz val="16"/>
        <rFont val="Times New Roman"/>
        <family val="1"/>
        <charset val="204"/>
      </rPr>
      <t>/ Culturology</t>
    </r>
  </si>
  <si>
    <r>
      <rPr>
        <b/>
        <sz val="16"/>
        <rFont val="Times New Roman"/>
        <family val="1"/>
        <charset val="204"/>
      </rPr>
      <t>Математика 2</t>
    </r>
    <r>
      <rPr>
        <sz val="16"/>
        <rFont val="Times New Roman"/>
        <family val="1"/>
        <charset val="204"/>
      </rPr>
      <t xml:space="preserve"> / Mathematics 2</t>
    </r>
  </si>
  <si>
    <r>
      <rPr>
        <b/>
        <sz val="16"/>
        <rFont val="Times New Roman"/>
        <family val="1"/>
        <charset val="204"/>
      </rPr>
      <t>Физика 2</t>
    </r>
    <r>
      <rPr>
        <sz val="16"/>
        <rFont val="Times New Roman"/>
        <family val="1"/>
        <charset val="204"/>
      </rPr>
      <t xml:space="preserve"> / Physics 2</t>
    </r>
  </si>
  <si>
    <r>
      <rPr>
        <b/>
        <sz val="16"/>
        <rFont val="Times New Roman"/>
        <family val="1"/>
        <charset val="204"/>
      </rPr>
      <t xml:space="preserve">Информатика 2 </t>
    </r>
    <r>
      <rPr>
        <sz val="16"/>
        <rFont val="Times New Roman"/>
        <family val="1"/>
        <charset val="204"/>
      </rPr>
      <t>/ Computer science 2</t>
    </r>
  </si>
  <si>
    <r>
      <rPr>
        <b/>
        <sz val="11"/>
        <rFont val="Times New Roman"/>
        <family val="1"/>
        <charset val="204"/>
      </rPr>
      <t>750500</t>
    </r>
    <r>
      <rPr>
        <sz val="11"/>
        <rFont val="Times New Roman"/>
        <family val="1"/>
        <charset val="204"/>
      </rPr>
      <t xml:space="preserve">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</si>
  <si>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r>
      <rPr>
        <sz val="9"/>
        <rFont val="Times New Roman"/>
        <family val="1"/>
        <charset val="204"/>
      </rPr>
      <t>1. Жарандык жана өнөр жай курулуш/</t>
    </r>
    <r>
      <rPr>
        <b/>
        <sz val="9"/>
        <rFont val="Times New Roman"/>
        <family val="1"/>
        <charset val="204"/>
      </rPr>
      <t>Промышленное и гражданское строительство</t>
    </r>
    <r>
      <rPr>
        <sz val="9"/>
        <rFont val="Times New Roman"/>
        <family val="1"/>
        <charset val="204"/>
      </rPr>
      <t>/Civil Engineering</t>
    </r>
  </si>
  <si>
    <r>
      <t>2. Имараттарды долбоорлоо/</t>
    </r>
    <r>
      <rPr>
        <b/>
        <sz val="9"/>
        <rFont val="Times New Roman"/>
        <family val="1"/>
        <charset val="204"/>
      </rPr>
      <t>Проектирование зданий</t>
    </r>
    <r>
      <rPr>
        <sz val="9"/>
        <rFont val="Times New Roman"/>
        <family val="1"/>
        <charset val="204"/>
      </rPr>
      <t>/Building Design</t>
    </r>
  </si>
  <si>
    <r>
      <t>4. Жылуулук, газ менен камсыздоо жана желдетүү/</t>
    </r>
    <r>
      <rPr>
        <b/>
        <sz val="9"/>
        <rFont val="Times New Roman"/>
        <family val="1"/>
        <charset val="204"/>
      </rPr>
      <t>Теплогазоснабжение и вентиляция</t>
    </r>
    <r>
      <rPr>
        <sz val="9"/>
        <rFont val="Times New Roman"/>
        <family val="1"/>
        <charset val="204"/>
      </rPr>
      <t>/Heat and Gas supply and Ventilation</t>
    </r>
  </si>
  <si>
    <t>Кредиттер/ Кредиты/ Credits ECTS</t>
  </si>
  <si>
    <r>
      <t>Сызма геометрия жана инженердик графика/</t>
    </r>
    <r>
      <rPr>
        <b/>
        <sz val="16"/>
        <rFont val="Times New Roman"/>
        <family val="1"/>
        <charset val="204"/>
      </rPr>
      <t>Начертательная геометрия и инженерная графика</t>
    </r>
    <r>
      <rPr>
        <sz val="16"/>
        <rFont val="Times New Roman"/>
        <family val="1"/>
        <charset val="204"/>
      </rPr>
      <t>/Descriptive geometry and Engineering graphics</t>
    </r>
  </si>
  <si>
    <t>НГиГ</t>
  </si>
  <si>
    <r>
      <t>Теориялык механика/</t>
    </r>
    <r>
      <rPr>
        <b/>
        <sz val="16"/>
        <rFont val="Times New Roman"/>
        <family val="1"/>
        <charset val="204"/>
      </rPr>
      <t>Теоретическая механика/</t>
    </r>
    <r>
      <rPr>
        <sz val="16"/>
        <rFont val="Times New Roman"/>
        <family val="1"/>
        <charset val="204"/>
      </rPr>
      <t>Theoretical mechanics</t>
    </r>
  </si>
  <si>
    <t>МПИ</t>
  </si>
  <si>
    <r>
      <t>Курулуш материалдары/</t>
    </r>
    <r>
      <rPr>
        <b/>
        <sz val="16"/>
        <rFont val="Times New Roman"/>
        <family val="1"/>
        <charset val="204"/>
      </rPr>
      <t>Строительные материалы</t>
    </r>
    <r>
      <rPr>
        <sz val="16"/>
        <rFont val="Times New Roman"/>
        <family val="1"/>
        <charset val="204"/>
      </rPr>
      <t>/Construction Materials</t>
    </r>
  </si>
  <si>
    <r>
      <t>Жалпы электротехника жана электроника/</t>
    </r>
    <r>
      <rPr>
        <b/>
        <sz val="16"/>
        <rFont val="Times New Roman"/>
        <family val="1"/>
        <charset val="204"/>
      </rPr>
      <t>Общая электротехника и электроника</t>
    </r>
    <r>
      <rPr>
        <sz val="16"/>
        <rFont val="Times New Roman"/>
        <family val="1"/>
        <charset val="204"/>
      </rPr>
      <t>/General electrical and electronic Engineering</t>
    </r>
  </si>
  <si>
    <t>ТОЭ</t>
  </si>
  <si>
    <r>
      <t>Инженердик геодезия/</t>
    </r>
    <r>
      <rPr>
        <b/>
        <sz val="16"/>
        <rFont val="Times New Roman"/>
        <family val="1"/>
        <charset val="204"/>
      </rPr>
      <t>Инженерная геодезия</t>
    </r>
    <r>
      <rPr>
        <sz val="16"/>
        <rFont val="Times New Roman"/>
        <family val="1"/>
        <charset val="204"/>
      </rPr>
      <t>/Engineering geodesy</t>
    </r>
  </si>
  <si>
    <r>
      <t>Курулуш аянтчасын алыстан байкоо/</t>
    </r>
    <r>
      <rPr>
        <b/>
        <sz val="16"/>
        <rFont val="Times New Roman"/>
        <family val="1"/>
        <charset val="204"/>
      </rPr>
      <t>Дистанционное зондирование строительной площадки</t>
    </r>
    <r>
      <rPr>
        <sz val="16"/>
        <rFont val="Times New Roman"/>
        <family val="1"/>
        <charset val="204"/>
      </rPr>
      <t>/Remote sensing of a construction site</t>
    </r>
  </si>
  <si>
    <t>ГиГ</t>
  </si>
  <si>
    <r>
      <t>Курулуштагы инженердик-геологиялык изилдөөлөр/</t>
    </r>
    <r>
      <rPr>
        <b/>
        <sz val="16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rFont val="Times New Roman"/>
        <family val="1"/>
        <charset val="204"/>
      </rPr>
      <t>/Engineering and geological surveys in construction</t>
    </r>
  </si>
  <si>
    <t>СКЗС</t>
  </si>
  <si>
    <t>ВВ, ТВ</t>
  </si>
  <si>
    <r>
      <t>Материалдардын каршылыгы/</t>
    </r>
    <r>
      <rPr>
        <b/>
        <sz val="16"/>
        <rFont val="Times New Roman"/>
        <family val="1"/>
        <charset val="204"/>
      </rPr>
      <t>Сопротивление материалов</t>
    </r>
    <r>
      <rPr>
        <sz val="16"/>
        <rFont val="Times New Roman"/>
        <family val="1"/>
        <charset val="204"/>
      </rPr>
      <t>/Strength of materials</t>
    </r>
  </si>
  <si>
    <t>АЖДМТ</t>
  </si>
  <si>
    <r>
      <t>Курулуш конструкцияларынын негиздери/</t>
    </r>
    <r>
      <rPr>
        <b/>
        <sz val="16"/>
        <rFont val="Times New Roman"/>
        <family val="1"/>
        <charset val="204"/>
      </rPr>
      <t>Основы строительных конструкций</t>
    </r>
    <r>
      <rPr>
        <sz val="16"/>
        <rFont val="Times New Roman"/>
        <family val="1"/>
        <charset val="204"/>
      </rPr>
      <t>/Basics of building structures</t>
    </r>
  </si>
  <si>
    <r>
      <t>Курулуш механикасы/</t>
    </r>
    <r>
      <rPr>
        <b/>
        <sz val="16"/>
        <rFont val="Times New Roman"/>
        <family val="1"/>
        <charset val="204"/>
      </rPr>
      <t>Строительная механика</t>
    </r>
    <r>
      <rPr>
        <sz val="16"/>
        <rFont val="Times New Roman"/>
        <family val="1"/>
        <charset val="204"/>
      </rPr>
      <t>/Structural mechanics</t>
    </r>
  </si>
  <si>
    <t>Строймех и ГТС</t>
  </si>
  <si>
    <r>
      <t>Жерпайлар жана пайдубалдар/</t>
    </r>
    <r>
      <rPr>
        <b/>
        <sz val="16"/>
        <rFont val="Times New Roman"/>
        <family val="1"/>
        <charset val="204"/>
      </rPr>
      <t>Основания и фундаменты</t>
    </r>
    <r>
      <rPr>
        <sz val="16"/>
        <rFont val="Times New Roman"/>
        <family val="1"/>
        <charset val="204"/>
      </rPr>
      <t>/Foundations</t>
    </r>
  </si>
  <si>
    <r>
      <t>Курулуш машиналары жана жабдуулары/</t>
    </r>
    <r>
      <rPr>
        <b/>
        <sz val="16"/>
        <rFont val="Times New Roman"/>
        <family val="1"/>
        <charset val="204"/>
      </rPr>
      <t>Строительные машины и оборудования</t>
    </r>
    <r>
      <rPr>
        <sz val="16"/>
        <rFont val="Times New Roman"/>
        <family val="1"/>
        <charset val="204"/>
      </rPr>
      <t>/Construction machines and equipments</t>
    </r>
  </si>
  <si>
    <t>ЭТТМ</t>
  </si>
  <si>
    <r>
      <t>Өнөр жай жана жарандык имараттардын архитектурасы/</t>
    </r>
    <r>
      <rPr>
        <b/>
        <sz val="16"/>
        <rFont val="Times New Roman"/>
        <family val="1"/>
        <charset val="204"/>
      </rPr>
      <t>Архитектура промышленных и гражданских зданий</t>
    </r>
    <r>
      <rPr>
        <sz val="16"/>
        <rFont val="Times New Roman"/>
        <family val="1"/>
        <charset val="204"/>
      </rPr>
      <t xml:space="preserve"> /Architecture of industrial and civil buildings</t>
    </r>
  </si>
  <si>
    <t>ПВЗСС</t>
  </si>
  <si>
    <r>
      <t>Жылуулук, газ менен камсыздоо жана желдетүү/</t>
    </r>
    <r>
      <rPr>
        <b/>
        <sz val="16"/>
        <rFont val="Times New Roman"/>
        <family val="1"/>
        <charset val="204"/>
      </rPr>
      <t>Теплогазоснабжение и вентиляция</t>
    </r>
    <r>
      <rPr>
        <sz val="16"/>
        <rFont val="Times New Roman"/>
        <family val="1"/>
        <charset val="204"/>
      </rPr>
      <t>/Heat and Gas supply and Ventilation</t>
    </r>
  </si>
  <si>
    <t>ТВ</t>
  </si>
  <si>
    <r>
      <t>Суу менен камсыздандыруу жана сууларды агызуу/</t>
    </r>
    <r>
      <rPr>
        <b/>
        <sz val="16"/>
        <rFont val="Times New Roman"/>
        <family val="1"/>
        <charset val="204"/>
      </rPr>
      <t>Водоснабжение и водоотведение</t>
    </r>
    <r>
      <rPr>
        <sz val="16"/>
        <rFont val="Times New Roman"/>
        <family val="1"/>
        <charset val="204"/>
      </rPr>
      <t>/Water supply and Sewerage</t>
    </r>
  </si>
  <si>
    <t>ВВ</t>
  </si>
  <si>
    <r>
      <t>Имараттар менен курулмалардын сейсмикалык туруктуулугу/</t>
    </r>
    <r>
      <rPr>
        <b/>
        <sz val="16"/>
        <rFont val="Times New Roman"/>
        <family val="1"/>
        <charset val="204"/>
      </rPr>
      <t>Сейсмостойкость зданий и сооружений</t>
    </r>
    <r>
      <rPr>
        <sz val="16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</si>
  <si>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rFont val="Times New Roman"/>
        <family val="1"/>
        <charset val="204"/>
      </rPr>
      <t xml:space="preserve">Технологии строительных процессов </t>
    </r>
    <r>
      <rPr>
        <sz val="16"/>
        <rFont val="Times New Roman"/>
        <family val="1"/>
        <charset val="204"/>
      </rPr>
      <t>/Building Technologies</t>
    </r>
  </si>
  <si>
    <r>
      <t>Курулуштагы BIM технологиялары/</t>
    </r>
    <r>
      <rPr>
        <b/>
        <sz val="16"/>
        <rFont val="Times New Roman"/>
        <family val="1"/>
        <charset val="204"/>
      </rPr>
      <t>BIM технологии в строительстве</t>
    </r>
    <r>
      <rPr>
        <sz val="16"/>
        <rFont val="Times New Roman"/>
        <family val="1"/>
        <charset val="204"/>
      </rPr>
      <t>/BIM technologies in construction</t>
    </r>
  </si>
  <si>
    <r>
      <t>Мүмкүнчүлүгү чектелген адамдар үчүн инфраструктура/</t>
    </r>
    <r>
      <rPr>
        <b/>
        <sz val="16"/>
        <rFont val="Times New Roman"/>
        <family val="1"/>
        <charset val="204"/>
      </rPr>
      <t>Инфраструктура для ЛОВЗ</t>
    </r>
    <r>
      <rPr>
        <sz val="16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</si>
  <si>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rFont val="Times New Roman"/>
        <family val="1"/>
        <charset val="204"/>
      </rPr>
      <t>Управление городской инфраструктурой</t>
    </r>
    <r>
      <rPr>
        <sz val="16"/>
        <rFont val="Times New Roman"/>
        <family val="1"/>
        <charset val="204"/>
      </rPr>
      <t>/Urban infrastructure management</t>
    </r>
  </si>
  <si>
    <r>
      <t>Темир-бетон жана таш конструкциялары 1/</t>
    </r>
    <r>
      <rPr>
        <b/>
        <sz val="16"/>
        <rFont val="Times New Roman"/>
        <family val="1"/>
        <charset val="204"/>
      </rPr>
      <t>Железобетонные и каменные конструкции 1</t>
    </r>
    <r>
      <rPr>
        <sz val="16"/>
        <rFont val="Times New Roman"/>
        <family val="1"/>
        <charset val="204"/>
      </rPr>
      <t>/Reinforced concrete and stone structures 1</t>
    </r>
  </si>
  <si>
    <r>
      <t>Темир-бетон жана таш конструкциялары 2/</t>
    </r>
    <r>
      <rPr>
        <b/>
        <sz val="16"/>
        <rFont val="Times New Roman"/>
        <family val="1"/>
        <charset val="204"/>
      </rPr>
      <t>Железобетонные и каменные конструкции 2</t>
    </r>
    <r>
      <rPr>
        <sz val="16"/>
        <rFont val="Times New Roman"/>
        <family val="1"/>
        <charset val="204"/>
      </rPr>
      <t>/Reinforced concrete and stone structures 2</t>
    </r>
  </si>
  <si>
    <r>
      <t>Бийик кабаттуу имараттардын бекемдөөчү өзөктөрүнүн конструкцияларын эсептөө/</t>
    </r>
    <r>
      <rPr>
        <b/>
        <sz val="16"/>
        <rFont val="Times New Roman"/>
        <family val="1"/>
        <charset val="204"/>
      </rPr>
      <t>Расчет конструкций ядер жесткости высотных зданий</t>
    </r>
    <r>
      <rPr>
        <sz val="16"/>
        <rFont val="Times New Roman"/>
        <family val="1"/>
        <charset val="204"/>
      </rPr>
      <t xml:space="preserve"> /Calculation of structures of stiffening cores of skyscrapers</t>
    </r>
  </si>
  <si>
    <r>
      <t>Курулуш конструкцияларын автоматташтырылган долбоорлоо жана эсептөө системалары/</t>
    </r>
    <r>
      <rPr>
        <b/>
        <sz val="16"/>
        <rFont val="Times New Roman"/>
        <family val="1"/>
        <charset val="204"/>
      </rPr>
      <t>Системы автоматизированного проектирования и расчета строительных</t>
    </r>
    <r>
      <rPr>
        <sz val="16"/>
        <rFont val="Times New Roman"/>
        <family val="1"/>
        <charset val="204"/>
      </rPr>
      <t xml:space="preserve">/Computer-Aided Design and Calculation Systems for Building Structures конструкций </t>
    </r>
  </si>
  <si>
    <r>
      <t>Курулуш конструкцияларын эсептөө үчүн программалык пакеттер/</t>
    </r>
    <r>
      <rPr>
        <b/>
        <sz val="16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rFont val="Times New Roman"/>
        <family val="1"/>
        <charset val="204"/>
      </rPr>
      <t>/Software packages for the calculation of building structures</t>
    </r>
  </si>
  <si>
    <r>
      <t>Металл конструкциялары/</t>
    </r>
    <r>
      <rPr>
        <b/>
        <sz val="16"/>
        <rFont val="Times New Roman"/>
        <family val="1"/>
        <charset val="204"/>
      </rPr>
      <t>Металлические конструкции</t>
    </r>
    <r>
      <rPr>
        <sz val="16"/>
        <rFont val="Times New Roman"/>
        <family val="1"/>
        <charset val="204"/>
      </rPr>
      <t>/Metal constructions</t>
    </r>
  </si>
  <si>
    <r>
      <t>Жыгачтан, пластмассадан жана композиттерден жасалган конструкциялар/</t>
    </r>
    <r>
      <rPr>
        <b/>
        <sz val="16"/>
        <rFont val="Times New Roman"/>
        <family val="1"/>
        <charset val="204"/>
      </rPr>
      <t>Конструкции из дерева, пластмасс и композитов</t>
    </r>
    <r>
      <rPr>
        <sz val="16"/>
        <rFont val="Times New Roman"/>
        <family val="1"/>
        <charset val="204"/>
      </rPr>
      <t>/Structures made of wood, plastics and composites</t>
    </r>
  </si>
  <si>
    <r>
      <t>Темир-бетон конструкцияларынын атайын курсу/</t>
    </r>
    <r>
      <rPr>
        <b/>
        <sz val="16"/>
        <rFont val="Times New Roman"/>
        <family val="1"/>
        <charset val="204"/>
      </rPr>
      <t>Специальный курс железобетонных конструкций</t>
    </r>
    <r>
      <rPr>
        <sz val="16"/>
        <rFont val="Times New Roman"/>
        <family val="1"/>
        <charset val="204"/>
      </rPr>
      <t>/Special course of reinforced concrete structures</t>
    </r>
  </si>
  <si>
    <r>
      <t>Skyscraper сыяктуу көп кабаттуу имараттарды долбоорлоо/</t>
    </r>
    <r>
      <rPr>
        <b/>
        <sz val="16"/>
        <rFont val="Times New Roman"/>
        <family val="1"/>
        <charset val="204"/>
      </rPr>
      <t>Проектирование высотных зданий типа Skyscraper</t>
    </r>
    <r>
      <rPr>
        <sz val="16"/>
        <rFont val="Times New Roman"/>
        <family val="1"/>
        <charset val="204"/>
      </rPr>
      <t>/Design of Skyscrapers</t>
    </r>
  </si>
  <si>
    <t>Б1.3.В13</t>
  </si>
  <si>
    <t>Б1.3.В14</t>
  </si>
  <si>
    <r>
      <t>Курулуштагы маалымат долбоорлоо ыкмалары/</t>
    </r>
    <r>
      <rPr>
        <b/>
        <sz val="16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rFont val="Times New Roman"/>
        <family val="1"/>
        <charset val="204"/>
      </rPr>
      <t>/Information design methods in construction</t>
    </r>
  </si>
  <si>
    <r>
      <t>Жер кыртыштар механикасы/</t>
    </r>
    <r>
      <rPr>
        <b/>
        <sz val="16"/>
        <rFont val="Times New Roman"/>
        <family val="1"/>
        <charset val="204"/>
      </rPr>
      <t>Механика грунтов</t>
    </r>
    <r>
      <rPr>
        <sz val="16"/>
        <rFont val="Times New Roman"/>
        <family val="1"/>
        <charset val="204"/>
      </rPr>
      <t>/Soil mechanics</t>
    </r>
  </si>
  <si>
    <r>
      <t>6. Суу менен камсыздандыруу жана сууларды агызуу/</t>
    </r>
    <r>
      <rPr>
        <b/>
        <sz val="9"/>
        <rFont val="Times New Roman"/>
        <family val="1"/>
        <charset val="204"/>
      </rPr>
      <t>Водоснабжение и водоотведение</t>
    </r>
    <r>
      <rPr>
        <sz val="9"/>
        <rFont val="Times New Roman"/>
        <family val="1"/>
        <charset val="204"/>
      </rPr>
      <t>/Water supply and Sewerage</t>
    </r>
  </si>
  <si>
    <r>
      <t>8. Мүлктү башкаруу жана экспертизалоо/</t>
    </r>
    <r>
      <rPr>
        <b/>
        <sz val="9"/>
        <rFont val="Times New Roman"/>
        <family val="1"/>
        <charset val="204"/>
      </rPr>
      <t>Экспертиза и управление недвижимостью</t>
    </r>
    <r>
      <rPr>
        <sz val="9"/>
        <rFont val="Times New Roman"/>
        <family val="1"/>
        <charset val="204"/>
      </rPr>
      <t>/Expertise and Management of Real Estate</t>
    </r>
  </si>
  <si>
    <r>
      <t>Гидравлика жана имараттар менен курулмалардын  аэродинамикасы/</t>
    </r>
    <r>
      <rPr>
        <b/>
        <sz val="16"/>
        <rFont val="Times New Roman"/>
        <family val="1"/>
        <charset val="204"/>
      </rPr>
      <t>Гидравлика и аэродинамика зданий и сооружений</t>
    </r>
    <r>
      <rPr>
        <sz val="16"/>
        <rFont val="Times New Roman"/>
        <family val="1"/>
        <charset val="204"/>
      </rPr>
      <t>/Hydraulics and aerodynamics of buildings and structures</t>
    </r>
  </si>
  <si>
    <r>
      <t xml:space="preserve"> BIM чөйрөсүндө имараттарды тургузуу/</t>
    </r>
    <r>
      <rPr>
        <b/>
        <sz val="16"/>
        <rFont val="Times New Roman"/>
        <family val="1"/>
        <charset val="204"/>
      </rPr>
      <t>Конструироввание зданий в BIM среде</t>
    </r>
    <r>
      <rPr>
        <sz val="16"/>
        <rFont val="Times New Roman"/>
        <family val="1"/>
        <charset val="204"/>
      </rPr>
      <t>/Building design in BIM environment</t>
    </r>
  </si>
  <si>
    <t xml:space="preserve">"ККИК" кафедрасынын башчысы / Заведующий кафедрой "СКЗС"/ </t>
  </si>
  <si>
    <r>
      <t>Имараттардын техникалык экспертизасы жана алардын калдык ресурсун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</si>
  <si>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t>ПЭСМИК</t>
  </si>
  <si>
    <r>
      <t>7. Курулуш материалдарын, буюмдарын жана конструкцияларын чыгаруу/</t>
    </r>
    <r>
      <rPr>
        <b/>
        <sz val="9"/>
        <rFont val="Times New Roman"/>
        <family val="1"/>
        <charset val="204"/>
      </rPr>
      <t>Производство строительных материалов, изделий и конструкций</t>
    </r>
    <r>
      <rPr>
        <sz val="9"/>
        <rFont val="Times New Roman"/>
        <family val="1"/>
        <charset val="204"/>
      </rPr>
      <t xml:space="preserve"> / Production of building materials, products and structures</t>
    </r>
  </si>
  <si>
    <r>
      <t>Курулуш материалдарынын технологиясынын процесстери жана аппараттары/</t>
    </r>
    <r>
      <rPr>
        <b/>
        <sz val="16"/>
        <rFont val="Times New Roman"/>
        <family val="1"/>
        <charset val="204"/>
      </rPr>
      <t>Процессы и аппараты технологии строительных материалов</t>
    </r>
    <r>
      <rPr>
        <sz val="16"/>
        <rFont val="Times New Roman"/>
        <family val="1"/>
        <charset val="204"/>
      </rPr>
      <t>/Processes and devices of building materials technology</t>
    </r>
  </si>
  <si>
    <r>
      <t xml:space="preserve"> Курулуш материалдарын чыгаруу учун машиналар жана аппараттар/</t>
    </r>
    <r>
      <rPr>
        <b/>
        <sz val="16"/>
        <rFont val="Times New Roman"/>
        <family val="1"/>
        <charset val="204"/>
      </rPr>
      <t>Машины и аппараты для производства строительных материалов</t>
    </r>
    <r>
      <rPr>
        <sz val="16"/>
        <rFont val="Times New Roman"/>
        <family val="1"/>
        <charset val="204"/>
      </rPr>
      <t>/Machines and apparatus for the production of building materials</t>
    </r>
  </si>
  <si>
    <r>
      <t>Чапташтыргыч материалдар/</t>
    </r>
    <r>
      <rPr>
        <b/>
        <sz val="16"/>
        <rFont val="Times New Roman"/>
        <family val="1"/>
        <charset val="204"/>
      </rPr>
      <t xml:space="preserve">Вяжущие вещества </t>
    </r>
    <r>
      <rPr>
        <sz val="16"/>
        <rFont val="Times New Roman"/>
        <family val="1"/>
        <charset val="204"/>
      </rPr>
      <t>/Astringents</t>
    </r>
  </si>
  <si>
    <r>
      <t>Композиттик чапташтыргычтар/</t>
    </r>
    <r>
      <rPr>
        <b/>
        <sz val="16"/>
        <rFont val="Times New Roman"/>
        <family val="1"/>
        <charset val="204"/>
      </rPr>
      <t>Композиционные вяжущие вещества</t>
    </r>
    <r>
      <rPr>
        <sz val="16"/>
        <rFont val="Times New Roman"/>
        <family val="1"/>
        <charset val="204"/>
      </rPr>
      <t>/Сomposite binders</t>
    </r>
  </si>
  <si>
    <r>
      <t>Бетондун, курулуш буюмдарынын жана конструкцияларынын технологиясы/</t>
    </r>
    <r>
      <rPr>
        <b/>
        <sz val="16"/>
        <rFont val="Times New Roman"/>
        <family val="1"/>
        <charset val="204"/>
      </rPr>
      <t xml:space="preserve">Технология бетона, строительных изделий и конструкций </t>
    </r>
    <r>
      <rPr>
        <sz val="16"/>
        <rFont val="Times New Roman"/>
        <family val="1"/>
        <charset val="204"/>
      </rPr>
      <t>/
Technology of concrete, building products and structures</t>
    </r>
  </si>
  <si>
    <r>
      <t>Органикалык эмес тектүү композиттерди куруунун технологиясы/</t>
    </r>
    <r>
      <rPr>
        <b/>
        <sz val="16"/>
        <rFont val="Times New Roman"/>
        <family val="1"/>
        <charset val="204"/>
      </rPr>
      <t>Технология строительных композитов неорганического происхождения</t>
    </r>
    <r>
      <rPr>
        <sz val="16"/>
        <rFont val="Times New Roman"/>
        <family val="1"/>
        <charset val="204"/>
      </rPr>
      <t>/Technology of building composites of inorganic origin</t>
    </r>
  </si>
  <si>
    <r>
      <t>Дубал материалдарын жана буюмдарын чыгаруунун технологиясы/</t>
    </r>
    <r>
      <rPr>
        <b/>
        <sz val="16"/>
        <rFont val="Times New Roman"/>
        <family val="1"/>
        <charset val="204"/>
      </rPr>
      <t xml:space="preserve">Технология </t>
    </r>
    <r>
      <rPr>
        <sz val="16"/>
        <rFont val="Times New Roman"/>
        <family val="1"/>
        <charset val="204"/>
      </rPr>
      <t>п</t>
    </r>
    <r>
      <rPr>
        <b/>
        <sz val="16"/>
        <rFont val="Times New Roman"/>
        <family val="1"/>
        <charset val="204"/>
      </rPr>
      <t>роизводство стеновых материалов и изделий</t>
    </r>
    <r>
      <rPr>
        <sz val="16"/>
        <rFont val="Times New Roman"/>
        <family val="1"/>
        <charset val="204"/>
      </rPr>
      <t>/Technology for the production of wall materials and products</t>
    </r>
  </si>
  <si>
    <r>
      <t>Жасалголоочу материалдарды жана буюмдарды чыгаруунун технологиясы/</t>
    </r>
    <r>
      <rPr>
        <b/>
        <sz val="16"/>
        <rFont val="Times New Roman"/>
        <family val="1"/>
        <charset val="204"/>
      </rPr>
      <t xml:space="preserve">Технология </t>
    </r>
    <r>
      <rPr>
        <sz val="16"/>
        <rFont val="Times New Roman"/>
        <family val="1"/>
        <charset val="204"/>
      </rPr>
      <t>п</t>
    </r>
    <r>
      <rPr>
        <b/>
        <sz val="16"/>
        <rFont val="Times New Roman"/>
        <family val="1"/>
        <charset val="204"/>
      </rPr>
      <t>роизводство отделочных материалов и изделий</t>
    </r>
    <r>
      <rPr>
        <sz val="16"/>
        <rFont val="Times New Roman"/>
        <family val="1"/>
        <charset val="204"/>
      </rPr>
      <t>/
Technology for the production of finishing materials and products</t>
    </r>
  </si>
  <si>
    <r>
      <t>Курулуш буюмдарынын жана конструкцияларынын ишканаларын долбоорлоо/</t>
    </r>
    <r>
      <rPr>
        <b/>
        <sz val="16"/>
        <rFont val="Times New Roman"/>
        <family val="1"/>
        <charset val="204"/>
      </rPr>
      <t>Проектирование предприятий строительных изделий и конструкций</t>
    </r>
    <r>
      <rPr>
        <sz val="16"/>
        <rFont val="Times New Roman"/>
        <family val="1"/>
        <charset val="204"/>
      </rPr>
      <t>/Designing enterprises of building products and structures</t>
    </r>
  </si>
  <si>
    <r>
      <t>Курулуш материалдарын чыгаруунун технологиясын уюштуруу жана башкаруу/</t>
    </r>
    <r>
      <rPr>
        <b/>
        <sz val="16"/>
        <rFont val="Times New Roman"/>
        <family val="1"/>
        <charset val="204"/>
      </rPr>
      <t>Организация и управление технологией производства строительных материалов</t>
    </r>
    <r>
      <rPr>
        <sz val="16"/>
        <rFont val="Times New Roman"/>
        <family val="1"/>
        <charset val="204"/>
      </rPr>
      <t>/Organization and management of building materials production technology</t>
    </r>
  </si>
  <si>
    <r>
      <t>Изоляциялык материалдарды чыгаруу/</t>
    </r>
    <r>
      <rPr>
        <b/>
        <sz val="16"/>
        <rFont val="Times New Roman"/>
        <family val="1"/>
        <charset val="204"/>
      </rPr>
      <t xml:space="preserve"> Производство изоляционных  материалов</t>
    </r>
    <r>
      <rPr>
        <sz val="16"/>
        <rFont val="Times New Roman"/>
        <family val="1"/>
        <charset val="204"/>
      </rPr>
      <t>/Production of insulating materials</t>
    </r>
  </si>
  <si>
    <r>
      <t>Жылуулук изоляциялоочу материалдарды жана буюмдарды колдонуу менен курулуш системалары/</t>
    </r>
    <r>
      <rPr>
        <b/>
        <sz val="16"/>
        <rFont val="Times New Roman"/>
        <family val="1"/>
        <charset val="204"/>
      </rPr>
      <t>Строительные системы с применением теплоизоляционных  материалов и изделий</t>
    </r>
    <r>
      <rPr>
        <sz val="16"/>
        <rFont val="Times New Roman"/>
        <family val="1"/>
        <charset val="204"/>
      </rPr>
      <t>/Building systems using heat-insulating materials and products</t>
    </r>
  </si>
  <si>
    <r>
      <t xml:space="preserve">Курулуш материалдарын </t>
    </r>
    <r>
      <rPr>
        <sz val="16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>нд</t>
    </r>
    <r>
      <rPr>
        <sz val="16"/>
        <rFont val="Calibri"/>
        <family val="2"/>
        <charset val="204"/>
      </rPr>
      <t>ү</t>
    </r>
    <r>
      <rPr>
        <sz val="16"/>
        <rFont val="Times New Roman"/>
        <family val="1"/>
        <charset val="204"/>
      </rPr>
      <t>р</t>
    </r>
    <r>
      <rPr>
        <sz val="16"/>
        <rFont val="Calibri"/>
        <family val="2"/>
        <charset val="204"/>
      </rPr>
      <t>үү</t>
    </r>
    <r>
      <rPr>
        <sz val="16"/>
        <rFont val="Times New Roman"/>
        <family val="1"/>
        <charset val="204"/>
      </rPr>
      <t>д</t>
    </r>
    <r>
      <rPr>
        <sz val="16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>г</t>
    </r>
    <r>
      <rPr>
        <sz val="16"/>
        <rFont val="Calibri"/>
        <family val="2"/>
        <charset val="204"/>
      </rPr>
      <t>ү</t>
    </r>
    <r>
      <rPr>
        <sz val="16"/>
        <rFont val="Times New Roman"/>
        <family val="1"/>
        <charset val="204"/>
      </rPr>
      <t xml:space="preserve"> жылуулук техникалык жабдуулар/</t>
    </r>
    <r>
      <rPr>
        <b/>
        <sz val="16"/>
        <rFont val="Times New Roman"/>
        <family val="1"/>
        <charset val="204"/>
      </rPr>
      <t>Теплотехническое оборудование  в производстве строительных материалов</t>
    </r>
    <r>
      <rPr>
        <sz val="16"/>
        <rFont val="Times New Roman"/>
        <family val="1"/>
        <charset val="204"/>
      </rPr>
      <t>/Heat engineering equipment in the production of building materials</t>
    </r>
  </si>
  <si>
    <r>
      <t>Курулуш материалдарын чыгаруунун жылуулук процесстери/</t>
    </r>
    <r>
      <rPr>
        <b/>
        <sz val="16"/>
        <rFont val="Times New Roman"/>
        <family val="1"/>
        <charset val="204"/>
      </rPr>
      <t xml:space="preserve">Тепловое процессы для производство строительных материалов </t>
    </r>
    <r>
      <rPr>
        <sz val="16"/>
        <rFont val="Times New Roman"/>
        <family val="1"/>
        <charset val="204"/>
      </rPr>
      <t>/Thermal processes for the production of building materials</t>
    </r>
  </si>
  <si>
    <r>
      <t>"КМЧ</t>
    </r>
    <r>
      <rPr>
        <b/>
        <sz val="16"/>
        <rFont val="Times New Roman"/>
        <family val="1"/>
        <charset val="204"/>
      </rPr>
      <t>Ө</t>
    </r>
    <r>
      <rPr>
        <b/>
        <sz val="14"/>
        <rFont val="Times New Roman"/>
        <family val="1"/>
        <charset val="204"/>
      </rPr>
      <t xml:space="preserve">Э" кафедрасынын башчысы / Заведующий кафедрой "ПЭСМИК"/ </t>
    </r>
  </si>
  <si>
    <r>
      <t>Физикалык жана химиялык ыкмаларды изилдөө жана имараттардын экологиялык экспертизасы/</t>
    </r>
    <r>
      <rPr>
        <b/>
        <sz val="16"/>
        <rFont val="Times New Roman"/>
        <family val="1"/>
        <charset val="204"/>
      </rPr>
      <t>Физико-химические методы исследование и экологическая экспертиза зданий</t>
    </r>
    <r>
      <rPr>
        <sz val="16"/>
        <rFont val="Times New Roman"/>
        <family val="1"/>
        <charset val="204"/>
      </rPr>
      <t>/Physical and chemical methods research and ecological expertise of buildings</t>
    </r>
  </si>
  <si>
    <r>
      <t>Электрохимиялык изилдөө методдору/</t>
    </r>
    <r>
      <rPr>
        <b/>
        <sz val="16"/>
        <rFont val="Times New Roman"/>
        <family val="1"/>
        <charset val="204"/>
      </rPr>
      <t xml:space="preserve">Электрохимические методы исследования </t>
    </r>
    <r>
      <rPr>
        <sz val="16"/>
        <rFont val="Times New Roman"/>
        <family val="1"/>
        <charset val="204"/>
      </rPr>
      <t>/Electrochemical research methods</t>
    </r>
  </si>
  <si>
    <r>
      <t>Ресурстарды үнөмдөөнүн жана имараттардын жана курулмалардын жер астындагы мейкиндигин пайдалануунун негиздери/</t>
    </r>
    <r>
      <rPr>
        <b/>
        <sz val="16"/>
        <rFont val="Times New Roman"/>
        <family val="1"/>
        <charset val="204"/>
      </rPr>
      <t xml:space="preserve">Основы ресурсосбережение и использование подземного пространства зданий и сооружений </t>
    </r>
    <r>
      <rPr>
        <sz val="16"/>
        <rFont val="Times New Roman"/>
        <family val="1"/>
        <charset val="204"/>
      </rPr>
      <t>/Fundamentals of resource saving and the use of underground space of buildings and structures</t>
    </r>
  </si>
  <si>
    <r>
      <t>Шаар экономикасында жер астындагы мейкиндикти пайдалануу жана ресурстарды үнөмдөө тенденциялары/</t>
    </r>
    <r>
      <rPr>
        <b/>
        <sz val="16"/>
        <rFont val="Times New Roman"/>
        <family val="1"/>
        <charset val="204"/>
      </rPr>
      <t xml:space="preserve">Тенденции использования подземного пространства и ресурсосбережение в городском хозяйстве </t>
    </r>
    <r>
      <rPr>
        <sz val="16"/>
        <rFont val="Times New Roman"/>
        <family val="1"/>
        <charset val="204"/>
      </rPr>
      <t>/Trends in the use of underground space and resource saving in the urban economy</t>
    </r>
  </si>
  <si>
    <r>
      <t>Имараттарды реконструкциялоо жана текшерүү/</t>
    </r>
    <r>
      <rPr>
        <b/>
        <sz val="16"/>
        <rFont val="Times New Roman"/>
        <family val="1"/>
        <charset val="204"/>
      </rPr>
      <t xml:space="preserve">Реконструкция и обследование зданий </t>
    </r>
    <r>
      <rPr>
        <sz val="16"/>
        <rFont val="Times New Roman"/>
        <family val="1"/>
        <charset val="204"/>
      </rPr>
      <t>/Reconstruction and inspection of buildings</t>
    </r>
  </si>
  <si>
    <r>
      <t>Кыймылсыз мүлк объекттерин реконструкциялоо үчүн архитектуралык-курулуштун негизи/</t>
    </r>
    <r>
      <rPr>
        <b/>
        <sz val="16"/>
        <rFont val="Times New Roman"/>
        <family val="1"/>
        <charset val="204"/>
      </rPr>
      <t xml:space="preserve">Архитектурно-строительные основы реконструкции объектов недвижимости </t>
    </r>
    <r>
      <rPr>
        <sz val="16"/>
        <rFont val="Times New Roman"/>
        <family val="1"/>
        <charset val="204"/>
      </rPr>
      <t>/Architectural and construction bases for the reconstruction of real estate objects</t>
    </r>
  </si>
  <si>
    <r>
      <t>Инвестицияларды анализд</t>
    </r>
    <r>
      <rPr>
        <sz val="16"/>
        <rFont val="Calibri"/>
        <family val="2"/>
        <charset val="204"/>
      </rPr>
      <t>ө</t>
    </r>
    <r>
      <rPr>
        <sz val="11.2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 xml:space="preserve"> жана кыймылсыз мүлктү башкаруу/</t>
    </r>
    <r>
      <rPr>
        <b/>
        <sz val="16"/>
        <rFont val="Times New Roman"/>
        <family val="1"/>
        <charset val="204"/>
      </rPr>
      <t>Инвестиционный анализ и управления объектами недвижимости</t>
    </r>
    <r>
      <rPr>
        <sz val="16"/>
        <rFont val="Times New Roman"/>
        <family val="1"/>
        <charset val="204"/>
      </rPr>
      <t>/Investment analysis and property management</t>
    </r>
  </si>
  <si>
    <r>
      <t>Инвестициялык долбоорлорду башкаруунун негиздери/</t>
    </r>
    <r>
      <rPr>
        <b/>
        <sz val="16"/>
        <rFont val="Times New Roman"/>
        <family val="1"/>
        <charset val="204"/>
      </rPr>
      <t xml:space="preserve">Основы управления инвестиционными проектами </t>
    </r>
    <r>
      <rPr>
        <sz val="16"/>
        <rFont val="Times New Roman"/>
        <family val="1"/>
        <charset val="204"/>
      </rPr>
      <t>/Fundamentals of investment project management</t>
    </r>
  </si>
  <si>
    <r>
      <t>Коммерциялык кыймылсыз мүлктү өнүктүрүү/</t>
    </r>
    <r>
      <rPr>
        <b/>
        <sz val="16"/>
        <rFont val="Times New Roman"/>
        <family val="1"/>
        <charset val="204"/>
      </rPr>
      <t>Девелопмент в коммерческой недвижимости</t>
    </r>
    <r>
      <rPr>
        <sz val="16"/>
        <rFont val="Times New Roman"/>
        <family val="1"/>
        <charset val="204"/>
      </rPr>
      <t>/Development in commercial real estate</t>
    </r>
  </si>
  <si>
    <r>
      <t>Турак-жай-коммуналдык чарба башкармасы/</t>
    </r>
    <r>
      <rPr>
        <b/>
        <sz val="16"/>
        <rFont val="Times New Roman"/>
        <family val="1"/>
        <charset val="204"/>
      </rPr>
      <t xml:space="preserve">Управление жилищно-коммунального хозяйства </t>
    </r>
    <r>
      <rPr>
        <sz val="16"/>
        <rFont val="Times New Roman"/>
        <family val="1"/>
        <charset val="204"/>
      </rPr>
      <t>/Department of Housing and Communal Services</t>
    </r>
  </si>
  <si>
    <r>
      <t>Кыймылсыз мүлктү эксплуатациялоо, техникалык экспертизалоо жана тейлөө/</t>
    </r>
    <r>
      <rPr>
        <b/>
        <sz val="16"/>
        <rFont val="Times New Roman"/>
        <family val="1"/>
        <charset val="204"/>
      </rPr>
      <t xml:space="preserve">Эксплуатация, техническая экспертиза и содержание объектов недвижимости </t>
    </r>
    <r>
      <rPr>
        <sz val="16"/>
        <rFont val="Times New Roman"/>
        <family val="1"/>
        <charset val="204"/>
      </rPr>
      <t>/Operation, technical expertise and maintenance of real estate</t>
    </r>
  </si>
  <si>
    <r>
      <t>Кыймылсыз мүлктү баалоо/</t>
    </r>
    <r>
      <rPr>
        <b/>
        <sz val="16"/>
        <rFont val="Times New Roman"/>
        <family val="1"/>
        <charset val="204"/>
      </rPr>
      <t xml:space="preserve">Оценка собственности объектов недвижимости </t>
    </r>
    <r>
      <rPr>
        <sz val="16"/>
        <rFont val="Times New Roman"/>
        <family val="1"/>
        <charset val="204"/>
      </rPr>
      <t>/Real estate property valuation</t>
    </r>
  </si>
  <si>
    <r>
      <t>Кыймылсыз мүлктү баалоо үчүн маалымат ыкмалары/</t>
    </r>
    <r>
      <rPr>
        <b/>
        <sz val="16"/>
        <rFont val="Times New Roman"/>
        <family val="1"/>
        <charset val="204"/>
      </rPr>
      <t xml:space="preserve">Информационные методы оценки недвижимости </t>
    </r>
    <r>
      <rPr>
        <sz val="16"/>
        <rFont val="Times New Roman"/>
        <family val="1"/>
        <charset val="204"/>
      </rPr>
      <t>/ Information methods for real estate valuation</t>
    </r>
  </si>
  <si>
    <t xml:space="preserve">"КМЧОЭ" кафедрасынын башчысы / Заведующий кафедрой "ПЭСМИК"/ 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</si>
  <si>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(дорог, 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</si>
  <si>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(дорог,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</si>
  <si>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t>АиЖД,МТ</t>
  </si>
  <si>
    <r>
      <t>Аэродромдун  курулушунун  технологиясы жана уюштурулушу /</t>
    </r>
    <r>
      <rPr>
        <b/>
        <sz val="16"/>
        <rFont val="Times New Roman"/>
        <family val="1"/>
        <charset val="204"/>
      </rPr>
      <t>Технология и организация строительство   аэродромов</t>
    </r>
    <r>
      <rPr>
        <sz val="16"/>
        <rFont val="Times New Roman"/>
        <family val="1"/>
        <charset val="204"/>
      </rPr>
      <t>/technology and organization of airfield construction</t>
    </r>
  </si>
  <si>
    <r>
      <t>3. Автомобил жолдору жана аэродромдор/</t>
    </r>
    <r>
      <rPr>
        <b/>
        <sz val="9"/>
        <rFont val="Times New Roman"/>
        <family val="1"/>
        <charset val="204"/>
      </rPr>
      <t>Автомобильные дороги и аэродромы</t>
    </r>
    <r>
      <rPr>
        <sz val="9"/>
        <rFont val="Times New Roman"/>
        <family val="1"/>
        <charset val="204"/>
      </rPr>
      <t>/Vehicle Roads and Airfields</t>
    </r>
  </si>
  <si>
    <r>
      <t>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</t>
    </r>
    <r>
      <rPr>
        <sz val="16"/>
        <rFont val="Times New Roman"/>
        <family val="1"/>
        <charset val="204"/>
      </rPr>
      <t>/Survey and design of highways</t>
    </r>
  </si>
  <si>
    <r>
      <t>Татаал шарттардагы 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 в сложных условия</t>
    </r>
    <r>
      <rPr>
        <sz val="16"/>
        <rFont val="Times New Roman"/>
        <family val="1"/>
        <charset val="204"/>
      </rPr>
      <t>х</t>
    </r>
    <r>
      <rPr>
        <b/>
        <sz val="16"/>
        <rFont val="Times New Roman"/>
        <family val="1"/>
        <charset val="204"/>
      </rPr>
      <t>/</t>
    </r>
    <r>
      <rPr>
        <sz val="16"/>
        <rFont val="Times New Roman"/>
        <family val="1"/>
        <charset val="204"/>
      </rPr>
      <t xml:space="preserve">Survey and design of roads in difficult conditions </t>
    </r>
  </si>
  <si>
    <r>
      <t>Автомобил жолдорун куруунун технологиясы жана уюштуруусу 1/</t>
    </r>
    <r>
      <rPr>
        <b/>
        <sz val="16"/>
        <rFont val="Times New Roman"/>
        <family val="1"/>
        <charset val="204"/>
      </rPr>
      <t>Технология и организация строительства автомобильных дорог 1</t>
    </r>
    <r>
      <rPr>
        <sz val="16"/>
        <rFont val="Times New Roman"/>
        <family val="1"/>
        <charset val="204"/>
      </rPr>
      <t>/Technology and organization of road construction 1</t>
    </r>
  </si>
  <si>
    <r>
      <t>Шаардын көчөлөрунун жана жолдорунун арыктарын куруунун технологиясы/</t>
    </r>
    <r>
      <rPr>
        <b/>
        <sz val="16"/>
        <rFont val="Times New Roman"/>
        <family val="1"/>
        <charset val="204"/>
      </rPr>
      <t>Технология строительства водостоков городских улиц и дорог</t>
    </r>
    <r>
      <rPr>
        <sz val="16"/>
        <rFont val="Times New Roman"/>
        <family val="1"/>
        <charset val="204"/>
      </rPr>
      <t>/Technology for the construction of gutters of city streets and roads</t>
    </r>
  </si>
  <si>
    <r>
      <t>Автомобил жолдорун куруунун технологиясы жана уюштуруусу 2/</t>
    </r>
    <r>
      <rPr>
        <b/>
        <sz val="16"/>
        <rFont val="Times New Roman"/>
        <family val="1"/>
        <charset val="204"/>
      </rPr>
      <t>Технология и организация строительство   автомобильных дорог 2</t>
    </r>
    <r>
      <rPr>
        <sz val="16"/>
        <rFont val="Times New Roman"/>
        <family val="1"/>
        <charset val="204"/>
      </rPr>
      <t>/Technology and organization of road construction 2</t>
    </r>
  </si>
  <si>
    <r>
      <t>Атомобил жолдорун пайдалануу/</t>
    </r>
    <r>
      <rPr>
        <b/>
        <sz val="16"/>
        <rFont val="Times New Roman"/>
        <family val="1"/>
        <charset val="204"/>
      </rPr>
      <t>Эксплуатация автомобильных дорог</t>
    </r>
    <r>
      <rPr>
        <sz val="16"/>
        <rFont val="Times New Roman"/>
        <family val="1"/>
        <charset val="204"/>
      </rPr>
      <t>/ Operation of roads</t>
    </r>
  </si>
  <si>
    <r>
      <rPr>
        <sz val="16"/>
        <rFont val="Times New Roman"/>
        <family val="1"/>
        <charset val="204"/>
      </rPr>
      <t>Автомобил жолдорун ондоону жана кароону уюштуруу</t>
    </r>
    <r>
      <rPr>
        <b/>
        <sz val="16"/>
        <rFont val="Times New Roman"/>
        <family val="1"/>
        <charset val="204"/>
      </rPr>
      <t>/Организация   ремонта и содержания автомобильных дорог/</t>
    </r>
    <r>
      <rPr>
        <sz val="16"/>
        <rFont val="Times New Roman"/>
        <family val="1"/>
        <charset val="204"/>
      </rPr>
      <t>Organization of repair and maintenance of roads</t>
    </r>
  </si>
  <si>
    <r>
      <t>Автомобил жолдорун реконстукциялоо жана калыбына келтирүү/</t>
    </r>
    <r>
      <rPr>
        <b/>
        <sz val="16"/>
        <rFont val="Times New Roman"/>
        <family val="1"/>
        <charset val="204"/>
      </rPr>
      <t>Реконструция и реабилитация автомобильных дорог</t>
    </r>
    <r>
      <rPr>
        <sz val="16"/>
        <rFont val="Times New Roman"/>
        <family val="1"/>
        <charset val="204"/>
      </rPr>
      <t>/Reconstruction and rehabilitation of roads</t>
    </r>
  </si>
  <si>
    <r>
      <t>Шаардагы  жолдорду жана көчөлөрдү реконстукциялоо жана калыбына келтирүү/</t>
    </r>
    <r>
      <rPr>
        <b/>
        <sz val="16"/>
        <rFont val="Times New Roman"/>
        <family val="1"/>
        <charset val="204"/>
      </rPr>
      <t>Реконструция и реабилитация городских дорог и улиц</t>
    </r>
    <r>
      <rPr>
        <sz val="16"/>
        <rFont val="Times New Roman"/>
        <family val="1"/>
        <charset val="204"/>
      </rPr>
      <t>/ Reconstruction and rehabilitation of city roads and streets</t>
    </r>
  </si>
  <si>
    <r>
      <t>Атомобил жолдорун автоматизациялык долборлоо/</t>
    </r>
    <r>
      <rPr>
        <b/>
        <sz val="16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rFont val="Times New Roman"/>
        <family val="1"/>
        <charset val="204"/>
      </rPr>
      <t>/Automated road design</t>
    </r>
  </si>
  <si>
    <r>
      <t>BIM-технологияларын жол тармагында колдонуу</t>
    </r>
    <r>
      <rPr>
        <b/>
        <sz val="16"/>
        <rFont val="Times New Roman"/>
        <family val="1"/>
        <charset val="204"/>
      </rPr>
      <t>/Применение BIM-технологий в дорожной отрасли/Application of BIM-technologies in the road industry</t>
    </r>
  </si>
  <si>
    <r>
      <t>Инженердик транспорттук курулмалар/</t>
    </r>
    <r>
      <rPr>
        <b/>
        <sz val="16"/>
        <rFont val="Times New Roman"/>
        <family val="1"/>
        <charset val="204"/>
      </rPr>
      <t>Инженерные транспортные сооружения</t>
    </r>
    <r>
      <rPr>
        <sz val="16"/>
        <rFont val="Times New Roman"/>
        <family val="1"/>
        <charset val="204"/>
      </rPr>
      <t>/Engineering transport facilities</t>
    </r>
  </si>
  <si>
    <r>
      <t>Тоннелдерди долборлоо жана куруу /</t>
    </r>
    <r>
      <rPr>
        <b/>
        <sz val="16"/>
        <rFont val="Times New Roman"/>
        <family val="1"/>
        <charset val="204"/>
      </rPr>
      <t>Проектирование и строительство тоннелей</t>
    </r>
    <r>
      <rPr>
        <sz val="16"/>
        <rFont val="Times New Roman"/>
        <family val="1"/>
        <charset val="204"/>
      </rPr>
      <t xml:space="preserve">/Design and construction of tunnels
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</si>
  <si>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</si>
  <si>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</si>
  <si>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t>The Head of Department "Civil Engineering"  _____________  Bolotbek,T./Болотбек, Т.</t>
  </si>
  <si>
    <t>ОБ башчысы / Начальник УУ / Head of ED_____________Дыканалиев К.М./Дыканалиев К.М./Dykanaliev, K. M.</t>
  </si>
  <si>
    <t>ОБ башчысы / Начальник УУ / Head of ED_____________Дыканалиев К.М./Dykanaliev, K. M.</t>
  </si>
  <si>
    <t>The Head of Department "PEBMPS"  _______  Абдыраймов Ж./Abdyraymov, Zh.
.</t>
  </si>
  <si>
    <t>The Head of Department "PEBMPS"  _____________  Абдыраймов Ж./Abdyraymov, Zh.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</si>
  <si>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 (дорог,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</si>
  <si>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t xml:space="preserve">"ЭИБ" кафедрасынын башчысы / Заведующий кафедрой "ЭУП"/ </t>
  </si>
  <si>
    <t xml:space="preserve">The head of Department "EEM"  ________ Sulaymanova, B.J./Сулайманова Б.Ж.  </t>
  </si>
  <si>
    <t>The chairman of the ECM_____________ Nyshanbaeva, A.B./Нышанбаева А.Б.</t>
  </si>
  <si>
    <t>The chairman of the ECM___________ Nyshanbaeva, A.B./Нышанбаева А.Б.</t>
  </si>
  <si>
    <t>The chairman of the ECM_________Nyshanbaeva, A.B./Нышанбаева А.Б.</t>
  </si>
  <si>
    <t>=</t>
  </si>
  <si>
    <r>
      <t xml:space="preserve">ПРОФИЛЬ / PROFILE:   </t>
    </r>
    <r>
      <rPr>
        <sz val="10"/>
        <rFont val="Times New Roman"/>
        <family val="1"/>
        <charset val="204"/>
      </rPr>
      <t>Имараттарды долбоорлоо</t>
    </r>
    <r>
      <rPr>
        <b/>
        <sz val="10"/>
        <rFont val="Times New Roman"/>
        <family val="1"/>
        <charset val="204"/>
      </rPr>
      <t>/Проектирование зданий/</t>
    </r>
    <r>
      <rPr>
        <sz val="10"/>
        <rFont val="Times New Roman"/>
        <family val="1"/>
        <charset val="204"/>
      </rPr>
      <t>Building Design</t>
    </r>
  </si>
  <si>
    <r>
      <t>Бүтүрүүчү квалификациялык ишти аткаруу жана коргоо/</t>
    </r>
    <r>
      <rPr>
        <b/>
        <sz val="14"/>
        <rFont val="Times New Roman"/>
        <family val="1"/>
        <charset val="204"/>
      </rPr>
      <t>Выполнение и защита выпускной квалификационной работы</t>
    </r>
    <r>
      <rPr>
        <sz val="14"/>
        <rFont val="Times New Roman"/>
        <family val="1"/>
        <charset val="204"/>
      </rPr>
      <t>/Implementation and defense of the final qualifying work</t>
    </r>
  </si>
  <si>
    <t>9сем/sem (ЖС/ВС/SS) -16 жум./нед./weeks</t>
  </si>
  <si>
    <t>ПЭМИК</t>
  </si>
  <si>
    <t>Окут. 5-жылы/ 5-й год обуч./ 5th year of study</t>
  </si>
  <si>
    <t>9 сем/sem (ЖС/ВС/SS) -16 жум./нед./weeks</t>
  </si>
  <si>
    <t>ПВЗиСС</t>
  </si>
  <si>
    <r>
      <t>Архитектуралык сүрөт жана живопись/</t>
    </r>
    <r>
      <rPr>
        <b/>
        <sz val="16"/>
        <rFont val="Times New Roman"/>
        <family val="1"/>
        <charset val="204"/>
      </rPr>
      <t>Архитектурный рисунок и живопись/</t>
    </r>
    <r>
      <rPr>
        <sz val="16"/>
        <rFont val="Times New Roman"/>
        <family val="1"/>
        <charset val="204"/>
      </rPr>
      <t>Architectural drawing and painting</t>
    </r>
  </si>
  <si>
    <r>
      <t xml:space="preserve"> Архитектуралык формалардын сүрөтү/</t>
    </r>
    <r>
      <rPr>
        <b/>
        <sz val="16"/>
        <rFont val="Times New Roman"/>
        <family val="1"/>
        <charset val="204"/>
      </rPr>
      <t>Рисунок архитектурных форм/</t>
    </r>
    <r>
      <rPr>
        <sz val="16"/>
        <rFont val="Times New Roman"/>
        <family val="1"/>
        <charset val="204"/>
      </rPr>
      <t>Drawing of architectural forms</t>
    </r>
  </si>
  <si>
    <r>
      <t>Архитектуралык графиканын негиздери/</t>
    </r>
    <r>
      <rPr>
        <b/>
        <sz val="16"/>
        <rFont val="Times New Roman"/>
        <family val="1"/>
        <charset val="204"/>
      </rPr>
      <t>Основы архитектурной графики/</t>
    </r>
    <r>
      <rPr>
        <sz val="16"/>
        <rFont val="Times New Roman"/>
        <family val="1"/>
        <charset val="204"/>
      </rPr>
      <t>Basics of Architectural Graphics</t>
    </r>
  </si>
  <si>
    <r>
      <t>Архитектуралык композиция/</t>
    </r>
    <r>
      <rPr>
        <b/>
        <sz val="16"/>
        <rFont val="Times New Roman"/>
        <family val="1"/>
        <charset val="204"/>
      </rPr>
      <t>Архитектурная композиция/</t>
    </r>
    <r>
      <rPr>
        <sz val="16"/>
        <rFont val="Times New Roman"/>
        <family val="1"/>
        <charset val="204"/>
      </rPr>
      <t>Architectural composition</t>
    </r>
  </si>
  <si>
    <r>
      <t>Имараттардын техникалык экспертизасы жана алардын калдыктарын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</si>
  <si>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r>
      <t xml:space="preserve">Имараттарды жана курулмаларды долбоорлоо жана эсептоочү негизги программалар/ </t>
    </r>
    <r>
      <rPr>
        <b/>
        <sz val="16"/>
        <rFont val="Times New Roman"/>
        <family val="1"/>
        <charset val="204"/>
      </rPr>
      <t>Основные программы  проектирование и расчета  зданий и сооружений/</t>
    </r>
    <r>
      <rPr>
        <sz val="16"/>
        <rFont val="Times New Roman"/>
        <family val="1"/>
        <charset val="204"/>
      </rPr>
      <t>Basic programs for design and calculation of buildings and structures</t>
    </r>
  </si>
  <si>
    <r>
      <t>Архитектуралык долбоорлоо</t>
    </r>
    <r>
      <rPr>
        <b/>
        <sz val="16"/>
        <rFont val="Times New Roman"/>
        <family val="1"/>
        <charset val="204"/>
      </rPr>
      <t>/Архитектурное проектирование/</t>
    </r>
    <r>
      <rPr>
        <sz val="16"/>
        <rFont val="Times New Roman"/>
        <family val="1"/>
        <charset val="204"/>
      </rPr>
      <t>Architectural design</t>
    </r>
  </si>
  <si>
    <r>
      <t>Архитектуралык конструкция/</t>
    </r>
    <r>
      <rPr>
        <b/>
        <sz val="16"/>
        <rFont val="Times New Roman"/>
        <family val="1"/>
        <charset val="204"/>
      </rPr>
      <t>Архитектурные конструкции/A</t>
    </r>
    <r>
      <rPr>
        <sz val="16"/>
        <rFont val="Times New Roman"/>
        <family val="1"/>
        <charset val="204"/>
      </rPr>
      <t>rchitectural structures</t>
    </r>
  </si>
  <si>
    <r>
      <t>Иматтарды жабуунун мейкиндик конструкциялары/</t>
    </r>
    <r>
      <rPr>
        <b/>
        <sz val="16"/>
        <rFont val="Times New Roman"/>
        <family val="1"/>
        <charset val="204"/>
      </rPr>
      <t xml:space="preserve">Пространственные конструкции покрытия здания  </t>
    </r>
    <r>
      <rPr>
        <sz val="16"/>
        <rFont val="Times New Roman"/>
        <family val="1"/>
        <charset val="204"/>
      </rPr>
      <t>/Spatial structures of the building cover</t>
    </r>
  </si>
  <si>
    <t>Б1.3.В15</t>
  </si>
  <si>
    <t>Б1.3.В16</t>
  </si>
  <si>
    <t>Б1.3.В17</t>
  </si>
  <si>
    <r>
      <t>Шаар куруунун негиздери/</t>
    </r>
    <r>
      <rPr>
        <b/>
        <sz val="16"/>
        <rFont val="Times New Roman"/>
        <family val="1"/>
        <charset val="204"/>
      </rPr>
      <t>Основы градостроительства/</t>
    </r>
    <r>
      <rPr>
        <sz val="16"/>
        <rFont val="Times New Roman"/>
        <family val="1"/>
        <charset val="204"/>
      </rPr>
      <t>Basics of urban planning</t>
    </r>
  </si>
  <si>
    <t>Б1.3.В18</t>
  </si>
  <si>
    <r>
      <t>Шаар куруунун заманбап көйгөйлөрү</t>
    </r>
    <r>
      <rPr>
        <b/>
        <sz val="16"/>
        <rFont val="Times New Roman"/>
        <family val="1"/>
        <charset val="204"/>
      </rPr>
      <t>/Современные проблемы градостроительства/</t>
    </r>
    <r>
      <rPr>
        <sz val="16"/>
        <rFont val="Times New Roman"/>
        <family val="1"/>
        <charset val="204"/>
      </rPr>
      <t>Modern problems of urban planning</t>
    </r>
  </si>
  <si>
    <t>Б1.3.В19</t>
  </si>
  <si>
    <r>
      <t>Имараттарды менен курулмаларды кайра конструкциялоонун жана калыбына келтирүүнүн  негиздери/</t>
    </r>
    <r>
      <rPr>
        <b/>
        <sz val="16"/>
        <rFont val="Times New Roman"/>
        <family val="1"/>
        <charset val="204"/>
      </rPr>
      <t>Основы реконструкции и реставрации зданий и сооружений/</t>
    </r>
    <r>
      <rPr>
        <sz val="16"/>
        <rFont val="Times New Roman"/>
        <family val="1"/>
        <charset val="204"/>
      </rPr>
      <t>Fundamentals of reconstruction and restoration of buildings and structures</t>
    </r>
  </si>
  <si>
    <t>Б1.3.В20</t>
  </si>
  <si>
    <r>
      <t>Имараттарды жана курулмаларды жанылатуунун негиздери/</t>
    </r>
    <r>
      <rPr>
        <b/>
        <sz val="16"/>
        <rFont val="Times New Roman"/>
        <family val="1"/>
        <charset val="204"/>
      </rPr>
      <t>Основы реновации зданий и сооружений/</t>
    </r>
    <r>
      <rPr>
        <sz val="16"/>
        <rFont val="Times New Roman"/>
        <family val="1"/>
        <charset val="204"/>
      </rPr>
      <t>Fundamentals of renovation of buildings and structures</t>
    </r>
  </si>
  <si>
    <t>Б1.3.В21</t>
  </si>
  <si>
    <t>Б1.3.В22</t>
  </si>
  <si>
    <t>Б1.3.В23</t>
  </si>
  <si>
    <r>
      <t>Архитектуранын жана шаар куруунун тарыхы/</t>
    </r>
    <r>
      <rPr>
        <b/>
        <sz val="16"/>
        <rFont val="Times New Roman"/>
        <family val="1"/>
        <charset val="204"/>
      </rPr>
      <t>История архитектуры и градостроительства/</t>
    </r>
    <r>
      <rPr>
        <sz val="16"/>
        <rFont val="Times New Roman"/>
        <family val="1"/>
        <charset val="204"/>
      </rPr>
      <t>History of architecture and urban planning</t>
    </r>
  </si>
  <si>
    <t>Б1.3.В24</t>
  </si>
  <si>
    <r>
      <t>Кыргызстандын архитектурасынын тарыхы/</t>
    </r>
    <r>
      <rPr>
        <b/>
        <sz val="16"/>
        <rFont val="Times New Roman"/>
        <family val="1"/>
        <charset val="204"/>
      </rPr>
      <t>История архитектуры Кыргызстана/</t>
    </r>
    <r>
      <rPr>
        <sz val="16"/>
        <rFont val="Times New Roman"/>
        <family val="1"/>
        <charset val="204"/>
      </rPr>
      <t>History of Architecture in Kyrgyzstan</t>
    </r>
  </si>
  <si>
    <t>Б1.4.В25</t>
  </si>
  <si>
    <r>
      <t>Имараттарды BIM долбоорлоонун комплекстүү негиздери/</t>
    </r>
    <r>
      <rPr>
        <b/>
        <sz val="16"/>
        <rFont val="Times New Roman"/>
        <family val="1"/>
        <charset val="204"/>
      </rPr>
      <t>Основы комплексного BIM проектирование зданий/</t>
    </r>
    <r>
      <rPr>
        <sz val="16"/>
        <rFont val="Times New Roman"/>
        <family val="1"/>
        <charset val="204"/>
      </rPr>
      <t>Basics of integrated BIM building design</t>
    </r>
  </si>
  <si>
    <t>Б1.4.В26</t>
  </si>
  <si>
    <t xml:space="preserve">"Курулуш" багытынын башчысы / Руководитель направления "Строительство"/ </t>
  </si>
  <si>
    <t>Head of EP "Construction"  _____________  Bolotbek,T./Болотбек, Т.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</si>
  <si>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 (дорог, 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</si>
  <si>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r>
      <t>Суу менен камсыздоону жана сууларды агызуу долбоорлоонун маалыматтык ыкмалары /</t>
    </r>
    <r>
      <rPr>
        <b/>
        <sz val="16"/>
        <rFont val="Times New Roman"/>
        <family val="1"/>
        <charset val="204"/>
      </rPr>
      <t xml:space="preserve">Информационные методы проектирования водоснабжения и водоотведения </t>
    </r>
    <r>
      <rPr>
        <sz val="16"/>
        <rFont val="Times New Roman"/>
        <family val="1"/>
        <charset val="204"/>
      </rPr>
      <t>/Information methods for designing water supply and sanitation</t>
    </r>
  </si>
  <si>
    <r>
      <t>Курулуш процесстеринин технологиясы /</t>
    </r>
    <r>
      <rPr>
        <b/>
        <sz val="16"/>
        <rFont val="Times New Roman"/>
        <family val="1"/>
        <charset val="204"/>
      </rPr>
      <t xml:space="preserve">Технологии строительных процессов </t>
    </r>
    <r>
      <rPr>
        <sz val="16"/>
        <rFont val="Times New Roman"/>
        <family val="1"/>
        <charset val="204"/>
      </rPr>
      <t>/ Building Technologies</t>
    </r>
  </si>
  <si>
    <r>
      <t xml:space="preserve">Сууларды агызуу тармактары / </t>
    </r>
    <r>
      <rPr>
        <b/>
        <sz val="16"/>
        <rFont val="Times New Roman"/>
        <family val="1"/>
        <charset val="204"/>
      </rPr>
      <t>Водоотводящие сети</t>
    </r>
    <r>
      <rPr>
        <sz val="16"/>
        <rFont val="Times New Roman"/>
        <family val="1"/>
        <charset val="204"/>
      </rPr>
      <t xml:space="preserve"> / Water supply networks</t>
    </r>
  </si>
  <si>
    <r>
      <t>Калктуу конуштардын суу чыгаруу системалары / С</t>
    </r>
    <r>
      <rPr>
        <b/>
        <sz val="16"/>
        <rFont val="Times New Roman"/>
        <family val="1"/>
        <charset val="204"/>
      </rPr>
      <t xml:space="preserve">истемы водоотведения населенных пунктов </t>
    </r>
    <r>
      <rPr>
        <sz val="16"/>
        <rFont val="Times New Roman"/>
        <family val="1"/>
        <charset val="204"/>
      </rPr>
      <t>/ Water disposal systems of settlements</t>
    </r>
  </si>
  <si>
    <r>
      <t xml:space="preserve">Суу алуучу курулуштар жана гидрологиялык гидрометрия, гидротехникалык курулуштар </t>
    </r>
    <r>
      <rPr>
        <b/>
        <sz val="16"/>
        <rFont val="Times New Roman"/>
        <family val="1"/>
        <charset val="204"/>
      </rPr>
      <t>/Водозаборные сооружения и гидрология гидрометрия, гидротехнические сооружения</t>
    </r>
    <r>
      <rPr>
        <sz val="16"/>
        <rFont val="Times New Roman"/>
        <family val="1"/>
        <charset val="204"/>
      </rPr>
      <t xml:space="preserve"> / Water intake structures and hydrology hydrometry, hydraulic structures</t>
    </r>
  </si>
  <si>
    <r>
      <t>Жер үстүндөгү сууларды алуу үчүн курулмаларды долбоорлоо / П</t>
    </r>
    <r>
      <rPr>
        <b/>
        <sz val="16"/>
        <rFont val="Times New Roman"/>
        <family val="1"/>
        <charset val="204"/>
      </rPr>
      <t>роектирование сооружений для забора поверхностных вод / Design of structures for surface water intake</t>
    </r>
  </si>
  <si>
    <r>
      <rPr>
        <sz val="16"/>
        <rFont val="Times New Roman"/>
        <family val="1"/>
        <charset val="204"/>
      </rPr>
      <t>Саркынды сууларды тазалоо жана агызуу</t>
    </r>
    <r>
      <rPr>
        <b/>
        <sz val="16"/>
        <rFont val="Times New Roman"/>
        <family val="1"/>
        <charset val="204"/>
      </rPr>
      <t xml:space="preserve"> / Водоотведение и очистка сточных вод /</t>
    </r>
    <r>
      <rPr>
        <sz val="16"/>
        <rFont val="Times New Roman"/>
        <family val="1"/>
        <charset val="204"/>
      </rPr>
      <t xml:space="preserve"> Drainage and wastewater treatment</t>
    </r>
  </si>
  <si>
    <r>
      <rPr>
        <sz val="16"/>
        <rFont val="Times New Roman"/>
        <family val="1"/>
        <charset val="204"/>
      </rPr>
      <t>Өнөр жайларды суу менен камсыздоо жана саркынды сууларды агызуу негиздер</t>
    </r>
    <r>
      <rPr>
        <b/>
        <sz val="16"/>
        <rFont val="Times New Roman"/>
        <family val="1"/>
        <charset val="204"/>
      </rPr>
      <t>и / Основы промышленного водоснабжения и водоотведения /</t>
    </r>
    <r>
      <rPr>
        <sz val="16"/>
        <rFont val="Times New Roman"/>
        <family val="1"/>
        <charset val="204"/>
      </rPr>
      <t xml:space="preserve"> Fundamentals of industrial water supply and sanitation</t>
    </r>
  </si>
  <si>
    <r>
      <t xml:space="preserve">Суу менен камсыздоо жана саркынды сууларды чыгаруу системаларын реконструкциялоо жана эксплуатациялоо </t>
    </r>
    <r>
      <rPr>
        <b/>
        <sz val="16"/>
        <rFont val="Times New Roman"/>
        <family val="1"/>
        <charset val="204"/>
      </rPr>
      <t>/ Реконструкция и эксплуатация систем водоснабжения и водоотведения</t>
    </r>
    <r>
      <rPr>
        <sz val="16"/>
        <rFont val="Times New Roman"/>
        <family val="1"/>
        <charset val="204"/>
      </rPr>
      <t xml:space="preserve"> / Reconstruction and operation of water supply and sanitation systems</t>
    </r>
  </si>
  <si>
    <r>
      <t>Имараттарды техникалык жактан тейлөө жана инженердик тутумдарды реконструкциялоо</t>
    </r>
    <r>
      <rPr>
        <b/>
        <sz val="16"/>
        <rFont val="Times New Roman"/>
        <family val="1"/>
        <charset val="204"/>
      </rPr>
      <t xml:space="preserve"> / Техническая эксплуатация зданий и реконструкция инженерных систем </t>
    </r>
    <r>
      <rPr>
        <sz val="16"/>
        <rFont val="Times New Roman"/>
        <family val="1"/>
        <charset val="204"/>
      </rPr>
      <t>/ Technical maintenance of buildings and reconstruction of engineering systems</t>
    </r>
  </si>
  <si>
    <r>
      <t>Насостор жана насостук станциялар</t>
    </r>
    <r>
      <rPr>
        <b/>
        <sz val="16"/>
        <rFont val="Times New Roman"/>
        <family val="1"/>
        <charset val="204"/>
      </rPr>
      <t xml:space="preserve"> / Насосы и насосные станции</t>
    </r>
    <r>
      <rPr>
        <sz val="16"/>
        <rFont val="Times New Roman"/>
        <family val="1"/>
        <charset val="204"/>
      </rPr>
      <t xml:space="preserve"> / Pumps and pumping stations</t>
    </r>
  </si>
  <si>
    <r>
      <rPr>
        <b/>
        <sz val="16"/>
        <rFont val="Times New Roman"/>
        <family val="1"/>
        <charset val="204"/>
      </rPr>
      <t xml:space="preserve">Насостор жана аба үйлөөчү станциялар / Насосы и воздуходувные станции </t>
    </r>
    <r>
      <rPr>
        <sz val="16"/>
        <rFont val="Times New Roman"/>
        <family val="1"/>
        <charset val="204"/>
      </rPr>
      <t>/ Pumps and blower stations</t>
    </r>
  </si>
  <si>
    <r>
      <rPr>
        <sz val="16"/>
        <rFont val="Times New Roman"/>
        <family val="1"/>
        <charset val="204"/>
      </rPr>
      <t>Сууну тазалоо</t>
    </r>
    <r>
      <rPr>
        <b/>
        <sz val="16"/>
        <rFont val="Times New Roman"/>
        <family val="1"/>
        <charset val="204"/>
      </rPr>
      <t xml:space="preserve"> / Водоподготовка / </t>
    </r>
    <r>
      <rPr>
        <sz val="16"/>
        <rFont val="Times New Roman"/>
        <family val="1"/>
        <charset val="204"/>
      </rPr>
      <t>Water treatment</t>
    </r>
  </si>
  <si>
    <r>
      <rPr>
        <sz val="16"/>
        <rFont val="Times New Roman"/>
        <family val="1"/>
        <charset val="204"/>
      </rPr>
      <t xml:space="preserve">Саркынды сууларды чыгаруу үчүн системалар жана түзүлүштөр </t>
    </r>
    <r>
      <rPr>
        <b/>
        <sz val="16"/>
        <rFont val="Times New Roman"/>
        <family val="1"/>
        <charset val="204"/>
      </rPr>
      <t xml:space="preserve">/ Системы и сооружения отведения сточных вод / </t>
    </r>
    <r>
      <rPr>
        <sz val="16"/>
        <rFont val="Times New Roman"/>
        <family val="1"/>
        <charset val="204"/>
      </rPr>
      <t>Systems and facilities for wastewater disposal</t>
    </r>
  </si>
  <si>
    <r>
      <t>"СКСА"кафедрасынын башчысы / Заведующий кафедрой "</t>
    </r>
    <r>
      <rPr>
        <b/>
        <i/>
        <sz val="14"/>
        <rFont val="Times New Roman"/>
        <family val="1"/>
        <charset val="204"/>
      </rPr>
      <t>ВВ</t>
    </r>
    <r>
      <rPr>
        <b/>
        <sz val="14"/>
        <rFont val="Times New Roman"/>
        <family val="1"/>
        <charset val="204"/>
      </rPr>
      <t xml:space="preserve">"/ </t>
    </r>
  </si>
  <si>
    <r>
      <t>The head of Department "</t>
    </r>
    <r>
      <rPr>
        <b/>
        <u/>
        <sz val="14"/>
        <rFont val="Times New Roman"/>
        <family val="1"/>
        <charset val="204"/>
      </rPr>
      <t>Water supply and Sewerage</t>
    </r>
    <r>
      <rPr>
        <b/>
        <sz val="14"/>
        <rFont val="Times New Roman"/>
        <family val="1"/>
        <charset val="204"/>
      </rPr>
      <t xml:space="preserve">"  _______ Каримов Т.Х./Karimov, T.H. </t>
    </r>
  </si>
  <si>
    <t>ОБ башчысы / Начальник УУ / Head of ED_____________Дыканалиев К.М./Dykanaliev K. M.</t>
  </si>
  <si>
    <r>
      <t>5. Жашыл, энергетикасы натыйжалуу имараттар жана технологиялар</t>
    </r>
    <r>
      <rPr>
        <b/>
        <sz val="9"/>
        <rFont val="Times New Roman"/>
        <family val="1"/>
        <charset val="204"/>
      </rPr>
      <t>/Зеленые, энергоэффективные здания и технологии</t>
    </r>
    <r>
      <rPr>
        <sz val="9"/>
        <rFont val="Times New Roman"/>
        <family val="1"/>
        <charset val="204"/>
      </rPr>
      <t>/Green, energy efficient buildings and technologies</t>
    </r>
  </si>
  <si>
    <r>
      <t>Курулуштагы жылуулук физикасы/</t>
    </r>
    <r>
      <rPr>
        <b/>
        <sz val="16"/>
        <rFont val="Times New Roman"/>
        <family val="1"/>
        <charset val="204"/>
      </rPr>
      <t>Строительная теплофизика</t>
    </r>
    <r>
      <rPr>
        <sz val="16"/>
        <rFont val="Times New Roman"/>
        <family val="1"/>
        <charset val="204"/>
      </rPr>
      <t>/Building thermal physics</t>
    </r>
  </si>
  <si>
    <r>
      <t>Имараттардын жылуулук коргоо жана микроклиматы /</t>
    </r>
    <r>
      <rPr>
        <b/>
        <sz val="16"/>
        <rFont val="Times New Roman"/>
        <family val="1"/>
        <charset val="204"/>
      </rPr>
      <t>Теплозащита и микроклимат зданий</t>
    </r>
    <r>
      <rPr>
        <sz val="16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</si>
  <si>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rFont val="Times New Roman"/>
        <family val="1"/>
        <charset val="204"/>
      </rPr>
      <t>Отопление</t>
    </r>
    <r>
      <rPr>
        <sz val="16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</si>
  <si>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rFont val="Times New Roman"/>
        <family val="1"/>
        <charset val="204"/>
      </rPr>
      <t>Проектирование систем отопления</t>
    </r>
    <r>
      <rPr>
        <sz val="16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</si>
  <si>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</si>
  <si>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</si>
  <si>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rFont val="Times New Roman"/>
        <family val="1"/>
        <charset val="204"/>
      </rPr>
      <t>Теплогенерирующие установки</t>
    </r>
    <r>
      <rPr>
        <sz val="16"/>
        <rFont val="Times New Roman"/>
        <family val="1"/>
        <charset val="204"/>
      </rPr>
      <t>/Heat generating sets</t>
    </r>
  </si>
  <si>
    <r>
      <t xml:space="preserve"> Жылуулук  жаратуучу орнотмолор жана автономдуу жылуулук менен камсыздоо/</t>
    </r>
    <r>
      <rPr>
        <b/>
        <sz val="16"/>
        <rFont val="Times New Roman"/>
        <family val="1"/>
        <charset val="204"/>
      </rPr>
      <t>Генераторы теплоты и автономное теплоснабжение</t>
    </r>
    <r>
      <rPr>
        <sz val="16"/>
        <rFont val="Times New Roman"/>
        <family val="1"/>
        <charset val="204"/>
      </rPr>
      <t>/Heat generators and autonomous heat supply</t>
    </r>
  </si>
  <si>
    <r>
      <t>Жылуулук менен камсыздоо/</t>
    </r>
    <r>
      <rPr>
        <b/>
        <sz val="16"/>
        <rFont val="Times New Roman"/>
        <family val="1"/>
        <charset val="204"/>
      </rPr>
      <t>Теплоснабжение</t>
    </r>
    <r>
      <rPr>
        <sz val="16"/>
        <rFont val="Times New Roman"/>
        <family val="1"/>
        <charset val="204"/>
      </rPr>
      <t>/Heat supply</t>
    </r>
  </si>
  <si>
    <r>
      <t xml:space="preserve">Жылуулук менен касыздоо системаларын долбоорлоо/ </t>
    </r>
    <r>
      <rPr>
        <b/>
        <sz val="16"/>
        <rFont val="Times New Roman"/>
        <family val="1"/>
        <charset val="204"/>
      </rPr>
      <t>Проектирование систем теплоснабжения</t>
    </r>
    <r>
      <rPr>
        <sz val="16"/>
        <rFont val="Times New Roman"/>
        <family val="1"/>
        <charset val="204"/>
      </rPr>
      <t>/Design of heat supply systems</t>
    </r>
  </si>
  <si>
    <r>
      <t>Газ менен касыздоо/</t>
    </r>
    <r>
      <rPr>
        <b/>
        <sz val="16"/>
        <rFont val="Times New Roman"/>
        <family val="1"/>
        <charset val="204"/>
      </rPr>
      <t>Газоснабжение</t>
    </r>
    <r>
      <rPr>
        <sz val="16"/>
        <rFont val="Times New Roman"/>
        <family val="1"/>
        <charset val="204"/>
      </rPr>
      <t>/Gaz supply</t>
    </r>
  </si>
  <si>
    <r>
      <t xml:space="preserve">Газ менен касыздоо системаларын долбоорлоо / </t>
    </r>
    <r>
      <rPr>
        <b/>
        <sz val="16"/>
        <rFont val="Times New Roman"/>
        <family val="1"/>
        <charset val="204"/>
      </rPr>
      <t>Проектирование систем газоснабжения</t>
    </r>
    <r>
      <rPr>
        <sz val="16"/>
        <rFont val="Times New Roman"/>
        <family val="1"/>
        <charset val="204"/>
      </rPr>
      <t xml:space="preserve"> /Design of gas supply systems</t>
    </r>
  </si>
  <si>
    <r>
      <t xml:space="preserve">Имараттардын энергетикалык натыйжалуулугу / </t>
    </r>
    <r>
      <rPr>
        <b/>
        <sz val="16"/>
        <rFont val="Times New Roman"/>
        <family val="1"/>
        <charset val="204"/>
      </rPr>
      <t xml:space="preserve">Энергоэффекттивность зданий </t>
    </r>
    <r>
      <rPr>
        <sz val="16"/>
        <rFont val="Times New Roman"/>
        <family val="1"/>
        <charset val="204"/>
      </rPr>
      <t>/Energy efficiency of buildings</t>
    </r>
  </si>
  <si>
    <r>
      <t>Энергияны үнөмдөөчү архитектура жана кайра жаралуучу энергияны пайдалануу/</t>
    </r>
    <r>
      <rPr>
        <b/>
        <sz val="16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rFont val="Times New Roman"/>
        <family val="1"/>
        <charset val="204"/>
      </rPr>
      <t>/Energy-saving architecture and the use of renewable energy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</si>
  <si>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</si>
  <si>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</si>
  <si>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Имараттардын жылуулук режими жана микроклиматы /</t>
    </r>
    <r>
      <rPr>
        <b/>
        <sz val="16"/>
        <rFont val="Times New Roman"/>
        <family val="1"/>
        <charset val="204"/>
      </rPr>
      <t>Тепловой режим и микроклимат зданий</t>
    </r>
    <r>
      <rPr>
        <sz val="16"/>
        <rFont val="Times New Roman"/>
        <family val="1"/>
        <charset val="204"/>
      </rPr>
      <t>/ Thermal regime and microclimate of buildings</t>
    </r>
  </si>
  <si>
    <r>
      <t xml:space="preserve">Имараттардын жылуулук физикасы жана микроклиматы / </t>
    </r>
    <r>
      <rPr>
        <b/>
        <sz val="16"/>
        <rFont val="Times New Roman"/>
        <family val="1"/>
        <charset val="204"/>
      </rPr>
      <t>Теплофизика и микроклимат зданий</t>
    </r>
    <r>
      <rPr>
        <sz val="16"/>
        <rFont val="Times New Roman"/>
        <family val="1"/>
        <charset val="204"/>
      </rPr>
      <t>/ Thermal physics and microclimate of buildings</t>
    </r>
  </si>
  <si>
    <r>
      <t>Имараттарды электр менен автономдуу камсыздоо /</t>
    </r>
    <r>
      <rPr>
        <b/>
        <sz val="16"/>
        <rFont val="Times New Roman"/>
        <family val="1"/>
        <charset val="204"/>
      </rPr>
      <t>Автономное электрообеспечение зданий</t>
    </r>
    <r>
      <rPr>
        <sz val="16"/>
        <rFont val="Times New Roman"/>
        <family val="1"/>
        <charset val="204"/>
      </rPr>
      <t xml:space="preserve"> /  Autonomous power supply of buildings</t>
    </r>
  </si>
  <si>
    <r>
      <t xml:space="preserve">Күн жана шамал электр орнотмолору / </t>
    </r>
    <r>
      <rPr>
        <b/>
        <sz val="16"/>
        <rFont val="Times New Roman"/>
        <family val="1"/>
        <charset val="204"/>
      </rPr>
      <t>Солнечные и ветровые электроустановки</t>
    </r>
    <r>
      <rPr>
        <sz val="16"/>
        <rFont val="Times New Roman"/>
        <family val="1"/>
        <charset val="204"/>
      </rPr>
      <t xml:space="preserve"> / Solar and wind power installations</t>
    </r>
  </si>
  <si>
    <r>
      <t>Кайра жаралуучу энергиялар жана энергияны үнөмдөөчү архитектура /</t>
    </r>
    <r>
      <rPr>
        <b/>
        <sz val="16"/>
        <rFont val="Times New Roman"/>
        <family val="1"/>
        <charset val="204"/>
      </rPr>
      <t>Возобновляемые энергии и энергосберегающая архитектура</t>
    </r>
    <r>
      <rPr>
        <sz val="16"/>
        <rFont val="Times New Roman"/>
        <family val="1"/>
        <charset val="204"/>
      </rPr>
      <t>/ Renewable energies and energy saving architecture</t>
    </r>
  </si>
  <si>
    <r>
      <t>Энергияны үнөмдөөчү архитектура жана микроклимат
/</t>
    </r>
    <r>
      <rPr>
        <b/>
        <sz val="16"/>
        <rFont val="Times New Roman"/>
        <family val="1"/>
        <charset val="204"/>
      </rPr>
      <t>Энергосберегающая архитектура и микроклимат</t>
    </r>
    <r>
      <rPr>
        <sz val="16"/>
        <rFont val="Times New Roman"/>
        <family val="1"/>
        <charset val="204"/>
      </rPr>
      <t>/ Energy-saving architecture and microclimate</t>
    </r>
  </si>
  <si>
    <r>
      <t>Күндөн жылытуу системалары /</t>
    </r>
    <r>
      <rPr>
        <b/>
        <sz val="16"/>
        <rFont val="Times New Roman"/>
        <family val="1"/>
        <charset val="204"/>
      </rPr>
      <t>Системы солнечного теплоснабжения</t>
    </r>
    <r>
      <rPr>
        <sz val="16"/>
        <rFont val="Times New Roman"/>
        <family val="1"/>
        <charset val="204"/>
      </rPr>
      <t xml:space="preserve"> / Solar heating systems</t>
    </r>
  </si>
  <si>
    <r>
      <t>Күндөн жылытуу жана коргоо /</t>
    </r>
    <r>
      <rPr>
        <b/>
        <sz val="16"/>
        <rFont val="Times New Roman"/>
        <family val="1"/>
        <charset val="204"/>
      </rPr>
      <t>Солнечное отопление и солнцезащита</t>
    </r>
    <r>
      <rPr>
        <sz val="16"/>
        <rFont val="Times New Roman"/>
        <family val="1"/>
        <charset val="204"/>
      </rPr>
      <t>/ Solar heating and protection from solar</t>
    </r>
  </si>
  <si>
    <r>
      <t xml:space="preserve">Газ менен камсыздоонун жашыл технологиялары / </t>
    </r>
    <r>
      <rPr>
        <b/>
        <sz val="16"/>
        <rFont val="Times New Roman"/>
        <family val="1"/>
        <charset val="204"/>
      </rPr>
      <t>Зеленые технологии газоснабжения</t>
    </r>
    <r>
      <rPr>
        <sz val="16"/>
        <rFont val="Times New Roman"/>
        <family val="1"/>
        <charset val="204"/>
      </rPr>
      <t xml:space="preserve"> / Green technologies of a gas supply</t>
    </r>
  </si>
  <si>
    <r>
      <t xml:space="preserve">Биогаз энергиясы менен камсыздоо / </t>
    </r>
    <r>
      <rPr>
        <b/>
        <sz val="16"/>
        <rFont val="Times New Roman"/>
        <family val="1"/>
        <charset val="204"/>
      </rPr>
      <t>Биогазовое энергообеспечение</t>
    </r>
    <r>
      <rPr>
        <sz val="16"/>
        <rFont val="Times New Roman"/>
        <family val="1"/>
        <charset val="204"/>
      </rPr>
      <t xml:space="preserve"> / Biogas energy supply</t>
    </r>
  </si>
  <si>
    <r>
      <t xml:space="preserve">Жылуулук насос системалары / </t>
    </r>
    <r>
      <rPr>
        <b/>
        <sz val="16"/>
        <rFont val="Times New Roman"/>
        <family val="1"/>
        <charset val="204"/>
      </rPr>
      <t>Теплонасосные системы</t>
    </r>
    <r>
      <rPr>
        <sz val="16"/>
        <rFont val="Times New Roman"/>
        <family val="1"/>
        <charset val="204"/>
      </rPr>
      <t xml:space="preserve"> / Heat pump systems</t>
    </r>
  </si>
  <si>
    <r>
      <t xml:space="preserve">Энергия менен камсыздоонун жылуулук насос технологиялары / </t>
    </r>
    <r>
      <rPr>
        <b/>
        <sz val="16"/>
        <rFont val="Times New Roman"/>
        <family val="1"/>
        <charset val="204"/>
      </rPr>
      <t>Теплонасосные технологии энергообеспечения</t>
    </r>
    <r>
      <rPr>
        <sz val="16"/>
        <rFont val="Times New Roman"/>
        <family val="1"/>
        <charset val="204"/>
      </rPr>
      <t xml:space="preserve"> / Heat pump technologies for energy supply</t>
    </r>
  </si>
  <si>
    <r>
      <t xml:space="preserve">Жашыл: жылытуу, муздатуу, желдетүү жана абаны жагдайлоо / </t>
    </r>
    <r>
      <rPr>
        <b/>
        <sz val="16"/>
        <rFont val="Times New Roman"/>
        <family val="1"/>
        <charset val="204"/>
      </rPr>
      <t>Зеленые: отопление, охлаждение, вентиляция и кондиционирование воздуха</t>
    </r>
    <r>
      <rPr>
        <sz val="16"/>
        <rFont val="Times New Roman"/>
        <family val="1"/>
        <charset val="204"/>
      </rPr>
      <t xml:space="preserve"> /Green Heating: cooling, ventilation and air conditioning (HCVAC)</t>
    </r>
  </si>
  <si>
    <r>
      <t xml:space="preserve">Жылуулук, газ менен камсыздоонун жана желдетуунун жашыл долбоорлору / </t>
    </r>
    <r>
      <rPr>
        <b/>
        <sz val="16"/>
        <rFont val="Times New Roman"/>
        <family val="1"/>
        <charset val="204"/>
      </rPr>
      <t>Зеленые проекты теплогазоснабжения и вентиляции</t>
    </r>
    <r>
      <rPr>
        <sz val="16"/>
        <rFont val="Times New Roman"/>
        <family val="1"/>
        <charset val="204"/>
      </rPr>
      <t xml:space="preserve"> / Green design of heat, gas supply and ventilation </t>
    </r>
  </si>
  <si>
    <r>
      <t>Архитектуралык конструктивдик долбоорлоонун негиздери /</t>
    </r>
    <r>
      <rPr>
        <b/>
        <sz val="16"/>
        <rFont val="Times New Roman"/>
        <family val="1"/>
        <charset val="204"/>
      </rPr>
      <t>Основы архитектурно конструктивного проектирования /</t>
    </r>
    <r>
      <rPr>
        <sz val="16"/>
        <rFont val="Times New Roman"/>
        <family val="1"/>
        <charset val="204"/>
      </rPr>
      <t xml:space="preserve">Basics of architectural and structural design </t>
    </r>
  </si>
  <si>
    <r>
      <t>Архитектуралык конструктивдик долбоорлоонун типологиясы 1/</t>
    </r>
    <r>
      <rPr>
        <b/>
        <sz val="16"/>
        <rFont val="Times New Roman"/>
        <family val="1"/>
        <charset val="204"/>
      </rPr>
      <t>Типология архитектурно-конструктивного проектирования  1/</t>
    </r>
    <r>
      <rPr>
        <sz val="16"/>
        <rFont val="Times New Roman"/>
        <family val="1"/>
        <charset val="204"/>
      </rPr>
      <t>Typology of architectural and structural design 1</t>
    </r>
  </si>
  <si>
    <r>
      <t>Архитектуралык конструктивдик долбоорлоонун типологиясы 2/</t>
    </r>
    <r>
      <rPr>
        <b/>
        <sz val="16"/>
        <rFont val="Times New Roman"/>
        <family val="1"/>
        <charset val="204"/>
      </rPr>
      <t>Типология архитектурно-конструктивного проектирования 2/</t>
    </r>
    <r>
      <rPr>
        <sz val="16"/>
        <rFont val="Times New Roman"/>
        <family val="1"/>
        <charset val="204"/>
      </rPr>
      <t>Typology of architectural and structural design 2</t>
    </r>
  </si>
  <si>
    <r>
      <t xml:space="preserve">Коп пролеттуу имараттарды архитектуралык конструктивдик долбоорлоонун типологиясы / </t>
    </r>
    <r>
      <rPr>
        <b/>
        <sz val="16"/>
        <rFont val="Times New Roman"/>
        <family val="1"/>
        <charset val="204"/>
      </rPr>
      <t>Архитектурно конструктивное проектирование большепролетных зданий /</t>
    </r>
    <r>
      <rPr>
        <sz val="16"/>
        <rFont val="Times New Roman"/>
        <family val="1"/>
        <charset val="204"/>
      </rPr>
      <t xml:space="preserve">Architectural and structural design of large-span buildings </t>
    </r>
  </si>
  <si>
    <r>
      <t>Имараттардын жана курулмалардын архитектурасы</t>
    </r>
    <r>
      <rPr>
        <b/>
        <sz val="16"/>
        <rFont val="Times New Roman"/>
        <family val="1"/>
        <charset val="204"/>
      </rPr>
      <t>/Архитектура зданий и сооружуний/</t>
    </r>
    <r>
      <rPr>
        <sz val="16"/>
        <rFont val="Times New Roman"/>
        <family val="1"/>
        <charset val="204"/>
      </rPr>
      <t>Architecture of buildings and structures</t>
    </r>
  </si>
  <si>
    <r>
      <t>Заманбап BIM моделдөөнүн негиздери/</t>
    </r>
    <r>
      <rPr>
        <b/>
        <sz val="16"/>
        <rFont val="Times New Roman"/>
        <family val="1"/>
        <charset val="204"/>
      </rPr>
      <t>Основы современного BIM моделирования</t>
    </r>
    <r>
      <rPr>
        <sz val="16"/>
        <rFont val="Times New Roman"/>
        <family val="1"/>
        <charset val="204"/>
      </rPr>
      <t xml:space="preserve">/Basics of modern BIM modeling </t>
    </r>
  </si>
  <si>
    <r>
      <t xml:space="preserve"> Имараттар менен курулмаларды программалык долбоорлоо жана эсептөө/</t>
    </r>
    <r>
      <rPr>
        <b/>
        <sz val="16"/>
        <rFont val="Times New Roman"/>
        <family val="1"/>
        <charset val="204"/>
      </rPr>
      <t>Программное проектирование и расчет зданий и сооружений/</t>
    </r>
    <r>
      <rPr>
        <sz val="16"/>
        <rFont val="Times New Roman"/>
        <family val="1"/>
        <charset val="204"/>
      </rPr>
      <t>Software design and calculation of buildings and structures</t>
    </r>
  </si>
  <si>
    <t>ОБ башчысы / Начальник УУ / Head of ED______Дыканалиев К.М./Dykanaliev, K. M.</t>
  </si>
  <si>
    <t xml:space="preserve">"ИДТЖТТК" кафедрасынын башчысы / Заведующий кафедрой "ПВЗСС"/ </t>
  </si>
  <si>
    <t>The Head of Department "DCBERC"  _____________  Андашев А.Ж./Andashev, A.J.</t>
  </si>
  <si>
    <r>
      <t>Окуунун аяктагандыгы/</t>
    </r>
    <r>
      <rPr>
        <b/>
        <sz val="8"/>
        <rFont val="Times New Roman"/>
        <family val="1"/>
        <charset val="204"/>
      </rPr>
      <t>Образование завершено</t>
    </r>
    <r>
      <rPr>
        <sz val="8"/>
        <rFont val="Times New Roman"/>
        <family val="1"/>
        <charset val="204"/>
      </rPr>
      <t>/Education completed</t>
    </r>
  </si>
  <si>
    <r>
      <t>Курулуш экономикасы/</t>
    </r>
    <r>
      <rPr>
        <b/>
        <sz val="16"/>
        <rFont val="Times New Roman"/>
        <family val="1"/>
        <charset val="204"/>
      </rPr>
      <t xml:space="preserve">Экономика строительства </t>
    </r>
    <r>
      <rPr>
        <sz val="16"/>
        <rFont val="Times New Roman"/>
        <family val="1"/>
        <charset val="204"/>
      </rPr>
      <t>/Construction economics</t>
    </r>
  </si>
  <si>
    <r>
      <t xml:space="preserve"> Кыймылсыз мүлк экономикасы/</t>
    </r>
    <r>
      <rPr>
        <b/>
        <sz val="16"/>
        <rFont val="Times New Roman"/>
        <family val="1"/>
        <charset val="204"/>
      </rPr>
      <t xml:space="preserve">Экономика недвижимости </t>
    </r>
    <r>
      <rPr>
        <sz val="16"/>
        <rFont val="Times New Roman"/>
        <family val="1"/>
        <charset val="204"/>
      </rPr>
      <t>/Real estate economics</t>
    </r>
  </si>
  <si>
    <r>
      <t>Курулуш уюмунун финансысы/</t>
    </r>
    <r>
      <rPr>
        <b/>
        <sz val="16"/>
        <rFont val="Times New Roman"/>
        <family val="1"/>
        <charset val="204"/>
      </rPr>
      <t>Финансы строительной организации</t>
    </r>
    <r>
      <rPr>
        <sz val="16"/>
        <rFont val="Times New Roman"/>
        <family val="1"/>
        <charset val="204"/>
      </rPr>
      <t>/Construction organization finance</t>
    </r>
  </si>
  <si>
    <t>БУА</t>
  </si>
  <si>
    <r>
      <t>Курулуштагы камсыздандыруу/</t>
    </r>
    <r>
      <rPr>
        <b/>
        <sz val="16"/>
        <rFont val="Times New Roman"/>
        <family val="1"/>
        <charset val="204"/>
      </rPr>
      <t>Страхование в строительстве</t>
    </r>
    <r>
      <rPr>
        <sz val="16"/>
        <rFont val="Times New Roman"/>
        <family val="1"/>
        <charset val="204"/>
      </rPr>
      <t>/Insurance in construction</t>
    </r>
  </si>
  <si>
    <r>
      <t>Курулуштагы бухгалтердик эсеп/</t>
    </r>
    <r>
      <rPr>
        <b/>
        <sz val="16"/>
        <rFont val="Times New Roman"/>
        <family val="1"/>
        <charset val="204"/>
      </rPr>
      <t>Бухгалтерский учет в строительстве</t>
    </r>
    <r>
      <rPr>
        <sz val="16"/>
        <rFont val="Times New Roman"/>
        <family val="1"/>
        <charset val="204"/>
      </rPr>
      <t>/Accounting in construction</t>
    </r>
  </si>
  <si>
    <r>
      <t>Бухгалтердик эсеп жана өндүрүштүк чыгымдарды эсептөө/</t>
    </r>
    <r>
      <rPr>
        <b/>
        <sz val="16"/>
        <rFont val="Times New Roman"/>
        <family val="1"/>
        <charset val="204"/>
      </rPr>
      <t>Учет и калькулирование себестоимости продукции</t>
    </r>
    <r>
      <rPr>
        <sz val="16"/>
        <rFont val="Times New Roman"/>
        <family val="1"/>
        <charset val="204"/>
      </rPr>
      <t xml:space="preserve">/Accounting and calculation of production costs
</t>
    </r>
  </si>
  <si>
    <r>
      <t>Салыктар жана салык салуу/</t>
    </r>
    <r>
      <rPr>
        <b/>
        <sz val="16"/>
        <rFont val="Times New Roman"/>
        <family val="1"/>
        <charset val="204"/>
      </rPr>
      <t>Налоги и налогообложение</t>
    </r>
    <r>
      <rPr>
        <sz val="16"/>
        <rFont val="Times New Roman"/>
        <family val="1"/>
        <charset val="204"/>
      </rPr>
      <t>/Taxes &amp; Taxation</t>
    </r>
  </si>
  <si>
    <r>
      <t>Курулушту пландаштыруу жана финансылоо/</t>
    </r>
    <r>
      <rPr>
        <b/>
        <sz val="16"/>
        <rFont val="Times New Roman"/>
        <family val="1"/>
        <charset val="204"/>
      </rPr>
      <t>Планирование и финансирование строительства</t>
    </r>
    <r>
      <rPr>
        <sz val="16"/>
        <rFont val="Times New Roman"/>
        <family val="1"/>
        <charset val="204"/>
      </rPr>
      <t>/Construction planning and financing</t>
    </r>
  </si>
  <si>
    <r>
      <t>Курулуштагы сметалык иш/</t>
    </r>
    <r>
      <rPr>
        <b/>
        <sz val="16"/>
        <rFont val="Times New Roman"/>
        <family val="1"/>
        <charset val="204"/>
      </rPr>
      <t>Сметное дело в строительстве</t>
    </r>
    <r>
      <rPr>
        <sz val="16"/>
        <rFont val="Times New Roman"/>
        <family val="1"/>
        <charset val="204"/>
      </rPr>
      <t>/Estimate in construction</t>
    </r>
  </si>
  <si>
    <r>
      <t>Эмгек экономикасы/</t>
    </r>
    <r>
      <rPr>
        <b/>
        <sz val="16"/>
        <rFont val="Times New Roman"/>
        <family val="1"/>
        <charset val="204"/>
      </rPr>
      <t>Экономика труда</t>
    </r>
    <r>
      <rPr>
        <sz val="16"/>
        <rFont val="Times New Roman"/>
        <family val="1"/>
        <charset val="204"/>
      </rPr>
      <t>/Labor economics</t>
    </r>
  </si>
  <si>
    <r>
      <t>Курулуштагы келишимдик мамилелер/</t>
    </r>
    <r>
      <rPr>
        <b/>
        <sz val="16"/>
        <rFont val="Times New Roman"/>
        <family val="1"/>
        <charset val="204"/>
      </rPr>
      <t>Договорные отношения в строительстве</t>
    </r>
    <r>
      <rPr>
        <sz val="16"/>
        <rFont val="Times New Roman"/>
        <family val="1"/>
        <charset val="204"/>
      </rPr>
      <t>/Contractual relations in construction</t>
    </r>
  </si>
  <si>
    <r>
      <t>Курулуш чыгымдарын башкаруу/</t>
    </r>
    <r>
      <rPr>
        <b/>
        <sz val="16"/>
        <rFont val="Times New Roman"/>
        <family val="1"/>
        <charset val="204"/>
      </rPr>
      <t>Управление стоимостью строительства</t>
    </r>
    <r>
      <rPr>
        <sz val="16"/>
        <rFont val="Times New Roman"/>
        <family val="1"/>
        <charset val="204"/>
      </rPr>
      <t>/Construction Cost Management</t>
    </r>
  </si>
  <si>
    <r>
      <t>Инвестициялык жана курулуш долбоорлорун башкаруу/</t>
    </r>
    <r>
      <rPr>
        <b/>
        <sz val="16"/>
        <rFont val="Times New Roman"/>
        <family val="1"/>
        <charset val="204"/>
      </rPr>
      <t>Управление инвестиционно-строительными проектами</t>
    </r>
    <r>
      <rPr>
        <sz val="16"/>
        <rFont val="Times New Roman"/>
        <family val="1"/>
        <charset val="204"/>
      </rPr>
      <t>/Management of investment and construction projects</t>
    </r>
  </si>
  <si>
    <r>
      <t>Нарктык инженеринг/</t>
    </r>
    <r>
      <rPr>
        <b/>
        <sz val="16"/>
        <rFont val="Times New Roman"/>
        <family val="1"/>
        <charset val="204"/>
      </rPr>
      <t>Стоимостной инжиниринг</t>
    </r>
    <r>
      <rPr>
        <sz val="16"/>
        <rFont val="Times New Roman"/>
        <family val="1"/>
        <charset val="204"/>
      </rPr>
      <t>/Cost Engineering</t>
    </r>
  </si>
  <si>
    <r>
      <t>Кыймылсыз мүлктү экспертизалоо жана текшерүү/</t>
    </r>
    <r>
      <rPr>
        <b/>
        <sz val="16"/>
        <rFont val="Times New Roman"/>
        <family val="1"/>
        <charset val="204"/>
      </rPr>
      <t xml:space="preserve">Экспертиза и инспектирование недвижимости </t>
    </r>
    <r>
      <rPr>
        <sz val="16"/>
        <rFont val="Times New Roman"/>
        <family val="1"/>
        <charset val="204"/>
      </rPr>
      <t>/Expertise and inspection of real estate</t>
    </r>
  </si>
  <si>
    <t>СМиГТС</t>
  </si>
  <si>
    <r>
      <t>10. Гидротехникалык курулуш/</t>
    </r>
    <r>
      <rPr>
        <b/>
        <sz val="9"/>
        <rFont val="Times New Roman"/>
        <family val="1"/>
        <charset val="204"/>
      </rPr>
      <t>Гидротехническое строительство</t>
    </r>
    <r>
      <rPr>
        <sz val="9"/>
        <rFont val="Times New Roman"/>
        <family val="1"/>
        <charset val="204"/>
      </rPr>
      <t xml:space="preserve"> /Hydrotechnical construction</t>
    </r>
  </si>
  <si>
    <r>
      <rPr>
        <sz val="16"/>
        <rFont val="Times New Roman"/>
        <family val="1"/>
        <charset val="204"/>
      </rPr>
      <t>Инженердик мелиорация</t>
    </r>
    <r>
      <rPr>
        <b/>
        <sz val="16"/>
        <rFont val="Times New Roman"/>
        <family val="1"/>
        <charset val="204"/>
      </rPr>
      <t xml:space="preserve"> /Инженерная мелиорация/</t>
    </r>
    <r>
      <rPr>
        <sz val="16"/>
        <rFont val="Times New Roman"/>
        <family val="1"/>
        <charset val="204"/>
      </rPr>
      <t>Engineering melioration</t>
    </r>
  </si>
  <si>
    <r>
      <t>Курулуштардын мелиоративдик системалары/</t>
    </r>
    <r>
      <rPr>
        <b/>
        <sz val="16"/>
        <rFont val="Times New Roman"/>
        <family val="1"/>
        <charset val="204"/>
      </rPr>
      <t>Мелиоративные системы сооружений</t>
    </r>
    <r>
      <rPr>
        <sz val="16"/>
        <rFont val="Times New Roman"/>
        <family val="1"/>
        <charset val="204"/>
      </rPr>
      <t>/Ameliorative systems of structures</t>
    </r>
  </si>
  <si>
    <r>
      <t>Гидромашиналар жана ГЭСтер/</t>
    </r>
    <r>
      <rPr>
        <b/>
        <sz val="16"/>
        <rFont val="Times New Roman"/>
        <family val="1"/>
        <charset val="204"/>
      </rPr>
      <t>ГЭС и гидромашины</t>
    </r>
    <r>
      <rPr>
        <sz val="16"/>
        <rFont val="Times New Roman"/>
        <family val="1"/>
        <charset val="204"/>
      </rPr>
      <t>/HPP and Hydraulic machines</t>
    </r>
  </si>
  <si>
    <r>
      <t>Гидротехникалык курулуштар. Насостор жана насостук станциялар/</t>
    </r>
    <r>
      <rPr>
        <b/>
        <sz val="16"/>
        <rFont val="Times New Roman"/>
        <family val="1"/>
        <charset val="204"/>
      </rPr>
      <t>Гидротехничекие сооружения. Насосы и насосные станции</t>
    </r>
    <r>
      <rPr>
        <sz val="16"/>
        <rFont val="Times New Roman"/>
        <family val="1"/>
        <charset val="204"/>
      </rPr>
      <t>/Gidrotechnical construction. Pumps and pumping stations</t>
    </r>
  </si>
  <si>
    <r>
      <t>Дарыялардын гидротехникалык курулмалары/</t>
    </r>
    <r>
      <rPr>
        <b/>
        <sz val="16"/>
        <rFont val="Times New Roman"/>
        <family val="1"/>
        <charset val="204"/>
      </rPr>
      <t>Речные гидротехнические сооружения</t>
    </r>
    <r>
      <rPr>
        <sz val="16"/>
        <rFont val="Times New Roman"/>
        <family val="1"/>
        <charset val="204"/>
      </rPr>
      <t>/River hydraulic structures</t>
    </r>
  </si>
  <si>
    <r>
      <t>Дарыялардын суу түйүндөрү/</t>
    </r>
    <r>
      <rPr>
        <b/>
        <sz val="16"/>
        <rFont val="Times New Roman"/>
        <family val="1"/>
        <charset val="204"/>
      </rPr>
      <t>Речные гидроузлы</t>
    </r>
    <r>
      <rPr>
        <sz val="16"/>
        <rFont val="Times New Roman"/>
        <family val="1"/>
        <charset val="204"/>
      </rPr>
      <t>/River waterworks</t>
    </r>
  </si>
  <si>
    <r>
      <t>ГЭСтин жана ГТКнын механикалык жабдуулары/</t>
    </r>
    <r>
      <rPr>
        <b/>
        <sz val="16"/>
        <rFont val="Times New Roman"/>
        <family val="1"/>
        <charset val="204"/>
      </rPr>
      <t>Мехоборудование ГЭС и ГТС</t>
    </r>
    <r>
      <rPr>
        <sz val="16"/>
        <rFont val="Times New Roman"/>
        <family val="1"/>
        <charset val="204"/>
      </rPr>
      <t>/Mechanical equipment of HPP and GTС</t>
    </r>
  </si>
  <si>
    <r>
      <t>ГТКды ондоо жана эксплуатациялоо/</t>
    </r>
    <r>
      <rPr>
        <b/>
        <sz val="16"/>
        <rFont val="Times New Roman"/>
        <family val="1"/>
        <charset val="204"/>
      </rPr>
      <t>Экплуатация и ремонт ГТС</t>
    </r>
    <r>
      <rPr>
        <sz val="16"/>
        <rFont val="Times New Roman"/>
        <family val="1"/>
        <charset val="204"/>
      </rPr>
      <t>/Operation and repair of GTС</t>
    </r>
  </si>
  <si>
    <r>
      <t>Гидротехникалык курулмаларды изилдөө/</t>
    </r>
    <r>
      <rPr>
        <b/>
        <sz val="16"/>
        <rFont val="Times New Roman"/>
        <family val="1"/>
        <charset val="204"/>
      </rPr>
      <t>Исследование гидротехнических сооружений</t>
    </r>
    <r>
      <rPr>
        <sz val="16"/>
        <rFont val="Times New Roman"/>
        <family val="1"/>
        <charset val="204"/>
      </rPr>
      <t>/Study of hydraulic structures</t>
    </r>
  </si>
  <si>
    <r>
      <t>ГТКны уюштуруу/</t>
    </r>
    <r>
      <rPr>
        <b/>
        <sz val="16"/>
        <rFont val="Times New Roman"/>
        <family val="1"/>
        <charset val="204"/>
      </rPr>
      <t>Организация ГТС</t>
    </r>
    <r>
      <rPr>
        <sz val="16"/>
        <rFont val="Times New Roman"/>
        <family val="1"/>
        <charset val="204"/>
      </rPr>
      <t>/Organization of the GTС</t>
    </r>
  </si>
  <si>
    <r>
      <t>Гидротехникалык курулмалардын эксплуатациялык ишенимдүүлүгү жана коопсуздугу/</t>
    </r>
    <r>
      <rPr>
        <b/>
        <sz val="16"/>
        <rFont val="Times New Roman"/>
        <family val="1"/>
        <charset val="204"/>
      </rPr>
      <t>Эксплуатационная надежность и безопасность гидротехнических сооружений</t>
    </r>
    <r>
      <rPr>
        <sz val="16"/>
        <rFont val="Times New Roman"/>
        <family val="1"/>
        <charset val="204"/>
      </rPr>
      <t>/Exploitation reliability and safety of hydraulic structures</t>
    </r>
  </si>
  <si>
    <r>
      <t>Гидрокурулмалардын бекемдиги жана туруктуулугу/</t>
    </r>
    <r>
      <rPr>
        <b/>
        <sz val="16"/>
        <rFont val="Times New Roman"/>
        <family val="1"/>
        <charset val="204"/>
      </rPr>
      <t>Прочность и устойчивость гидросооружений</t>
    </r>
    <r>
      <rPr>
        <sz val="16"/>
        <rFont val="Times New Roman"/>
        <family val="1"/>
        <charset val="204"/>
      </rPr>
      <t>/Strength and stability of gyro structures</t>
    </r>
  </si>
  <si>
    <r>
      <t>Гидротехникалык курулуштарды комплекстуу механизациялаштыруу/</t>
    </r>
    <r>
      <rPr>
        <b/>
        <sz val="16"/>
        <rFont val="Times New Roman"/>
        <family val="1"/>
        <charset val="204"/>
      </rPr>
      <t>Комплексная механизация строительство гидротехнических сооружений</t>
    </r>
    <r>
      <rPr>
        <sz val="16"/>
        <rFont val="Times New Roman"/>
        <family val="1"/>
        <charset val="204"/>
      </rPr>
      <t>/Integrated mechanization construction of hydraulic structures</t>
    </r>
  </si>
  <si>
    <r>
      <t>Гидротехникалык курулуштарды өндүрүү/</t>
    </r>
    <r>
      <rPr>
        <b/>
        <sz val="16"/>
        <rFont val="Times New Roman"/>
        <family val="1"/>
        <charset val="204"/>
      </rPr>
      <t>Производство гидротехнических работ</t>
    </r>
    <r>
      <rPr>
        <sz val="16"/>
        <rFont val="Times New Roman"/>
        <family val="1"/>
        <charset val="204"/>
      </rPr>
      <t>/Production of hydraulic works</t>
    </r>
  </si>
  <si>
    <t xml:space="preserve">"КМж-аГТК" кафедрасынын башчысы / Заведующий кафедрой "СМиГТС"/ </t>
  </si>
  <si>
    <t>The head of Department "CMandHC"  Bayaliev, A.J/Баялиев А.Ж.  _________</t>
  </si>
  <si>
    <t>ПИ</t>
  </si>
  <si>
    <r>
      <t>ПРОФИЛЬ 1 / ПРОФИЛЬ 1/ PROFILE 1: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</si>
  <si>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r>
      <t>ПРОФИЛЬ 2/ ПРОФИЛЬ 2/ PROFILE 2: Имараттарды долборлоо/</t>
    </r>
    <r>
      <rPr>
        <b/>
        <sz val="18"/>
        <rFont val="Times New Roman"/>
        <family val="1"/>
        <charset val="204"/>
      </rPr>
      <t>Проектирование зданий</t>
    </r>
    <r>
      <rPr>
        <sz val="18"/>
        <rFont val="Times New Roman"/>
        <family val="1"/>
        <charset val="204"/>
      </rPr>
      <t>/Building design</t>
    </r>
  </si>
  <si>
    <r>
      <t>ПРОФИЛЬ 3/ ПРОФИЛЬ 3/ PROFILE 3: Автомобил жолдору жана аэродромдор/</t>
    </r>
    <r>
      <rPr>
        <b/>
        <sz val="18"/>
        <rFont val="Times New Roman"/>
        <family val="1"/>
        <charset val="204"/>
      </rPr>
      <t>Автомобильные дороги и аэродромы</t>
    </r>
    <r>
      <rPr>
        <sz val="18"/>
        <rFont val="Times New Roman"/>
        <family val="1"/>
        <charset val="204"/>
      </rPr>
      <t>/Vehicle Roads and Airfields</t>
    </r>
  </si>
  <si>
    <r>
      <t>ПРОФИЛЬ 4/ ПРОФИЛЬ 4/ PROFILE 4: Жылуулук, газ менен камсыздоо жана желдетүү/</t>
    </r>
    <r>
      <rPr>
        <b/>
        <sz val="18"/>
        <rFont val="Times New Roman"/>
        <family val="1"/>
        <charset val="204"/>
      </rPr>
      <t>Теплогаззоснабжение и вентиляция</t>
    </r>
    <r>
      <rPr>
        <sz val="18"/>
        <rFont val="Times New Roman"/>
        <family val="1"/>
        <charset val="204"/>
      </rPr>
      <t>/Heat and Gas supply and Ventilation</t>
    </r>
  </si>
  <si>
    <r>
      <t>ПРОФИЛЬ 5/ ПРОФИЛЬ 5/ PROFILE 5: Жашыл, энергетикасы натыйжалуу имараттар жана технологиялар/</t>
    </r>
    <r>
      <rPr>
        <b/>
        <sz val="18"/>
        <rFont val="Times New Roman"/>
        <family val="1"/>
        <charset val="204"/>
      </rPr>
      <t>Зеленые, энергоэффективные здания и технологии</t>
    </r>
    <r>
      <rPr>
        <sz val="18"/>
        <rFont val="Times New Roman"/>
        <family val="1"/>
        <charset val="204"/>
      </rPr>
      <t>/Green, energy efficient buildings and technologies</t>
    </r>
  </si>
  <si>
    <r>
      <t>ПРОФИЛЬ 6/ ПРОФИЛЬ 6/ PROFILE 6: Суу менен камсыздандыруу жана сууларды агызуу/</t>
    </r>
    <r>
      <rPr>
        <b/>
        <sz val="18"/>
        <rFont val="Times New Roman"/>
        <family val="1"/>
        <charset val="204"/>
      </rPr>
      <t>Водоснабжение и водоотведение</t>
    </r>
    <r>
      <rPr>
        <sz val="18"/>
        <rFont val="Times New Roman"/>
        <family val="1"/>
        <charset val="204"/>
      </rPr>
      <t>/Water supply and Sewerage</t>
    </r>
  </si>
  <si>
    <r>
      <t>ПРОФИЛЬ 7/ ПРОФИЛЬ 7/ PROFILE 7: Курулуш материалдарын, буюмдарын жана конструкцияларын чыгаруу/</t>
    </r>
    <r>
      <rPr>
        <b/>
        <sz val="18"/>
        <rFont val="Times New Roman"/>
        <family val="1"/>
        <charset val="204"/>
      </rPr>
      <t xml:space="preserve">Производство строительных материалов, изделий и конструкций </t>
    </r>
    <r>
      <rPr>
        <sz val="18"/>
        <rFont val="Times New Roman"/>
        <family val="1"/>
        <charset val="204"/>
      </rPr>
      <t xml:space="preserve">/ Production of building materials, products and structures
</t>
    </r>
  </si>
  <si>
    <r>
      <t>ПРОФИЛЬ 8/ ПРОФИЛЬ 8/ PROFILE 8: Мүлктү башкаруу жана экспертизалоо/</t>
    </r>
    <r>
      <rPr>
        <b/>
        <sz val="18"/>
        <rFont val="Times New Roman"/>
        <family val="1"/>
        <charset val="204"/>
      </rPr>
      <t>Экспертиза и управление недвижимостью</t>
    </r>
    <r>
      <rPr>
        <sz val="18"/>
        <rFont val="Times New Roman"/>
        <family val="1"/>
        <charset val="204"/>
      </rPr>
      <t xml:space="preserve">/Expertise and Management of Real Estate
</t>
    </r>
  </si>
  <si>
    <r>
      <t>ПРОФИЛЬ 10/ ПРОФИЛЬ 10/ PROFILE 10: Гидротехникалык курулуш/</t>
    </r>
    <r>
      <rPr>
        <b/>
        <sz val="18"/>
        <rFont val="Times New Roman"/>
        <family val="1"/>
        <charset val="204"/>
      </rPr>
      <t xml:space="preserve">Гидротехническое строительство </t>
    </r>
    <r>
      <rPr>
        <sz val="18"/>
        <rFont val="Times New Roman"/>
        <family val="1"/>
        <charset val="204"/>
      </rPr>
      <t>/Hydrotechnical construction</t>
    </r>
  </si>
  <si>
    <r>
      <t xml:space="preserve"> 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</si>
  <si>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Кыргыз тили жана адабияты / </t>
    </r>
    <r>
      <rPr>
        <b/>
        <sz val="16"/>
        <rFont val="Times New Roman"/>
        <family val="1"/>
        <charset val="204"/>
      </rPr>
      <t xml:space="preserve">Кыргызский язык и литература  </t>
    </r>
    <r>
      <rPr>
        <sz val="16"/>
        <rFont val="Times New Roman"/>
        <family val="1"/>
        <charset val="204"/>
      </rPr>
      <t>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</si>
  <si>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  </t>
    </r>
    <r>
      <rPr>
        <sz val="16"/>
        <rFont val="Times New Roman"/>
        <family val="1"/>
        <charset val="204"/>
      </rPr>
      <t>/ Russian language</t>
    </r>
  </si>
  <si>
    <t>ГЭ</t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</si>
  <si>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 Foreign language</t>
    </r>
  </si>
  <si>
    <r>
      <rPr>
        <sz val="16"/>
        <rFont val="Times New Roman"/>
        <family val="1"/>
        <charset val="204"/>
      </rPr>
      <t>Адистиги боюнча англис тили</t>
    </r>
    <r>
      <rPr>
        <b/>
        <sz val="16"/>
        <rFont val="Times New Roman"/>
        <family val="1"/>
        <charset val="204"/>
      </rPr>
      <t xml:space="preserve"> / Английский язык по специальности / English by specialty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</si>
  <si>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 xml:space="preserve">Междисциплинарная итоговая аттестация по дисциплинам: История КР, География КР, Кырг. язык и литература </t>
    </r>
    <r>
      <rPr>
        <sz val="14"/>
        <rFont val="Times New Roman"/>
        <family val="1"/>
        <charset val="204"/>
      </rPr>
      <t>/ Interdisciplinary final certification in the following disciplines: History of the KR, Geography of the KR, Kyrgyz language and literature</t>
    </r>
  </si>
  <si>
    <r>
      <t xml:space="preserve">Кыргызстандын географиясы / </t>
    </r>
    <r>
      <rPr>
        <b/>
        <sz val="16"/>
        <rFont val="Times New Roman"/>
        <family val="1"/>
        <charset val="204"/>
      </rPr>
      <t xml:space="preserve">География Кыргызстана </t>
    </r>
    <r>
      <rPr>
        <sz val="16"/>
        <rFont val="Times New Roman"/>
        <family val="1"/>
        <charset val="204"/>
      </rPr>
      <t>/ Geography of Kyrgyzstan</t>
    </r>
  </si>
  <si>
    <r>
      <t>Кыргыз тили жана адабияты /</t>
    </r>
    <r>
      <rPr>
        <b/>
        <sz val="16"/>
        <rFont val="Times New Roman"/>
        <family val="1"/>
        <charset val="204"/>
      </rPr>
      <t xml:space="preserve"> Кыргызский язык и литература</t>
    </r>
    <r>
      <rPr>
        <sz val="16"/>
        <rFont val="Times New Roman"/>
        <family val="1"/>
        <charset val="204"/>
      </rPr>
      <t xml:space="preserve">  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</si>
  <si>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>Русский язык</t>
    </r>
    <r>
      <rPr>
        <sz val="16"/>
        <rFont val="Times New Roman"/>
        <family val="1"/>
        <charset val="204"/>
      </rPr>
      <t xml:space="preserve">   / Russian language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</si>
  <si>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>Междисциплинарная итоговая аттестация по дисциплинам: История КР, География КР, Кырг. язык и литература</t>
    </r>
    <r>
      <rPr>
        <sz val="14"/>
        <rFont val="Times New Roman"/>
        <family val="1"/>
        <charset val="204"/>
      </rPr>
      <t xml:space="preserve"> / Interdisciplinary final certification in the following disciplines: History of the KR, Geography of the KR, Kyrgyz language and literature</t>
    </r>
  </si>
  <si>
    <r>
      <t xml:space="preserve">Кыргызстандын географиясы / </t>
    </r>
    <r>
      <rPr>
        <b/>
        <sz val="16"/>
        <rFont val="Times New Roman"/>
        <family val="1"/>
        <charset val="204"/>
      </rPr>
      <t>География Кыргызстана</t>
    </r>
    <r>
      <rPr>
        <sz val="16"/>
        <rFont val="Times New Roman"/>
        <family val="1"/>
        <charset val="204"/>
      </rPr>
      <t xml:space="preserve"> / Geography of Kyrgyzstan</t>
    </r>
  </si>
  <si>
    <r>
      <t>Чойронун жана тосмо конструкциянын физикасы/</t>
    </r>
    <r>
      <rPr>
        <b/>
        <sz val="16"/>
        <rFont val="Times New Roman"/>
        <family val="1"/>
        <charset val="204"/>
      </rPr>
      <t>Физика среды и ограждающих конструкций/</t>
    </r>
    <r>
      <rPr>
        <sz val="16"/>
        <rFont val="Times New Roman"/>
        <family val="1"/>
        <charset val="204"/>
      </rPr>
      <t>Physics of the environment and enclosing structures</t>
    </r>
  </si>
  <si>
    <r>
      <t>Курчап турган конструкциялардын жылуулук физикасы /</t>
    </r>
    <r>
      <rPr>
        <b/>
        <sz val="16"/>
        <rFont val="Times New Roman"/>
        <family val="1"/>
        <charset val="204"/>
      </rPr>
      <t xml:space="preserve"> Теплофизика ограждающих конструкций</t>
    </r>
    <r>
      <rPr>
        <sz val="16"/>
        <rFont val="Times New Roman"/>
        <family val="1"/>
        <charset val="204"/>
      </rPr>
      <t xml:space="preserve"> / Thermal physics of enclosing structures</t>
    </r>
  </si>
  <si>
    <r>
      <t>Кыргызстандын географиясы /</t>
    </r>
    <r>
      <rPr>
        <b/>
        <sz val="16"/>
        <rFont val="Times New Roman"/>
        <family val="1"/>
        <charset val="204"/>
      </rPr>
      <t xml:space="preserve"> География Кыргызстана</t>
    </r>
    <r>
      <rPr>
        <sz val="16"/>
        <rFont val="Times New Roman"/>
        <family val="1"/>
        <charset val="204"/>
      </rPr>
      <t xml:space="preserve"> / Geography of Kyrgyzstan</t>
    </r>
  </si>
  <si>
    <r>
      <rPr>
        <b/>
        <sz val="18"/>
        <rFont val="Times New Roman"/>
        <family val="1"/>
        <charset val="204"/>
      </rPr>
      <t>БАЗОВАЯ ЧАСТЬ РУП</t>
    </r>
    <r>
      <rPr>
        <sz val="18"/>
        <rFont val="Times New Roman"/>
        <family val="1"/>
        <charset val="204"/>
      </rPr>
      <t xml:space="preserve"> для -Имараттарды долборлоо/</t>
    </r>
    <r>
      <rPr>
        <b/>
        <sz val="18"/>
        <rFont val="Times New Roman"/>
        <family val="1"/>
        <charset val="204"/>
      </rPr>
      <t>Проектирование зданий</t>
    </r>
    <r>
      <rPr>
        <sz val="18"/>
        <rFont val="Times New Roman"/>
        <family val="1"/>
        <charset val="204"/>
      </rPr>
      <t>/Building design- нормативный срок обучения: 4,5 года</t>
    </r>
  </si>
  <si>
    <t>Мамл.экамен/</t>
  </si>
  <si>
    <t>State exam</t>
  </si>
  <si>
    <r>
      <rPr>
        <b/>
        <sz val="9"/>
        <rFont val="Times New Roman"/>
        <family val="1"/>
        <charset val="204"/>
      </rPr>
      <t>Гос.экзамен</t>
    </r>
    <r>
      <rPr>
        <sz val="9"/>
        <rFont val="Times New Roman"/>
        <family val="1"/>
        <charset val="204"/>
      </rPr>
      <t>/</t>
    </r>
  </si>
  <si>
    <r>
      <t>БКИ коргоо/</t>
    </r>
    <r>
      <rPr>
        <b/>
        <sz val="9"/>
        <rFont val="Times New Roman"/>
        <family val="1"/>
        <charset val="204"/>
      </rPr>
      <t>Защита ВКР/</t>
    </r>
    <r>
      <rPr>
        <sz val="9"/>
        <rFont val="Times New Roman"/>
        <family val="1"/>
        <charset val="204"/>
      </rPr>
      <t xml:space="preserve">Рrotection of FQW </t>
    </r>
  </si>
  <si>
    <t>ТБ</t>
  </si>
  <si>
    <t xml:space="preserve">ГЭ </t>
  </si>
  <si>
    <r>
      <t>9. Курулуштагы наркты эсептөө/</t>
    </r>
    <r>
      <rPr>
        <b/>
        <sz val="9"/>
        <rFont val="Times New Roman"/>
        <family val="1"/>
        <charset val="204"/>
      </rPr>
      <t>Сметное дело в строительстве</t>
    </r>
    <r>
      <rPr>
        <sz val="9"/>
        <rFont val="Times New Roman"/>
        <family val="1"/>
        <charset val="204"/>
      </rPr>
      <t>/Accounting in construction</t>
    </r>
  </si>
  <si>
    <r>
      <rPr>
        <sz val="16"/>
        <rFont val="Times New Roman"/>
        <family val="1"/>
        <charset val="204"/>
      </rPr>
      <t>Табигый суу тазалоо технологиясы</t>
    </r>
    <r>
      <rPr>
        <b/>
        <sz val="16"/>
        <rFont val="Times New Roman"/>
        <family val="1"/>
        <charset val="204"/>
      </rPr>
      <t xml:space="preserve"> / Технология очистки природных вод  / </t>
    </r>
    <r>
      <rPr>
        <sz val="16"/>
        <rFont val="Times New Roman"/>
        <family val="1"/>
        <charset val="204"/>
      </rPr>
      <t>Natural water treatment technology</t>
    </r>
  </si>
  <si>
    <r>
      <rPr>
        <sz val="16"/>
        <rFont val="Times New Roman"/>
        <family val="1"/>
        <charset val="204"/>
      </rPr>
      <t>Сууну керектөө жана өндүрүштүк саркынды сууларды тазалоо</t>
    </r>
    <r>
      <rPr>
        <b/>
        <sz val="16"/>
        <rFont val="Times New Roman"/>
        <family val="1"/>
        <charset val="204"/>
      </rPr>
      <t xml:space="preserve"> / Водопотребление и очистка промышленных сточных вод / </t>
    </r>
    <r>
      <rPr>
        <sz val="16"/>
        <rFont val="Times New Roman"/>
        <family val="1"/>
        <charset val="204"/>
      </rPr>
      <t>Water consumption and industrial wastewater treatment</t>
    </r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</si>
  <si>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 xml:space="preserve">Изыскание и проектирование зданий и сооружений (дорог,  инженерных сетей) </t>
    </r>
    <r>
      <rPr>
        <sz val="16"/>
        <rFont val="Times New Roman"/>
        <family val="1"/>
        <charset val="204"/>
      </rPr>
      <t>/Survey and design of buildings and structures (roads, engineering networks)</t>
    </r>
  </si>
  <si>
    <t>ОБИС</t>
  </si>
  <si>
    <r>
      <t>ПРОФИЛЬ 9/ ПРОФИЛЬ 9/ PROFILE 9: Курулуштагы наркты эсептөө/</t>
    </r>
    <r>
      <rPr>
        <b/>
        <sz val="18"/>
        <rFont val="Times New Roman"/>
        <family val="1"/>
        <charset val="204"/>
      </rPr>
      <t>Сметное дело в строительстве</t>
    </r>
    <r>
      <rPr>
        <sz val="18"/>
        <rFont val="Times New Roman"/>
        <family val="1"/>
        <charset val="204"/>
      </rPr>
      <t>/Accounting in construction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</si>
</sst>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</font>
    <font>
      <sz val="11.2"/>
      <name val="Calibri"/>
      <family val="2"/>
      <charset val="204"/>
    </font>
    <font>
      <sz val="10"/>
      <color theme="0" tint="-0.249977111117893"/>
      <name val="Arial Cyr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</cellStyleXfs>
  <cellXfs count="1002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40" fillId="24" borderId="0" xfId="0" applyFont="1" applyFill="1"/>
    <xf numFmtId="0" fontId="8" fillId="24" borderId="0" xfId="38" applyFont="1" applyFill="1"/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1" fillId="24" borderId="30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29" xfId="37" applyNumberFormat="1" applyFont="1" applyFill="1" applyBorder="1" applyAlignment="1" applyProtection="1">
      <alignment vertical="top"/>
    </xf>
    <xf numFmtId="0" fontId="44" fillId="24" borderId="29" xfId="37" applyNumberFormat="1" applyFont="1" applyFill="1" applyBorder="1" applyAlignment="1" applyProtection="1">
      <alignment horizontal="center"/>
    </xf>
    <xf numFmtId="0" fontId="4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48" fillId="24" borderId="0" xfId="37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29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center"/>
    </xf>
    <xf numFmtId="0" fontId="3" fillId="24" borderId="29" xfId="37" applyNumberFormat="1" applyFont="1" applyFill="1" applyBorder="1" applyAlignment="1" applyProtection="1">
      <alignment horizontal="center"/>
    </xf>
    <xf numFmtId="0" fontId="51" fillId="24" borderId="29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left"/>
    </xf>
    <xf numFmtId="0" fontId="7" fillId="24" borderId="30" xfId="37" applyNumberFormat="1" applyFont="1" applyFill="1" applyBorder="1" applyAlignment="1" applyProtection="1">
      <alignment vertical="top"/>
    </xf>
    <xf numFmtId="0" fontId="3" fillId="24" borderId="30" xfId="37" applyNumberFormat="1" applyFont="1" applyFill="1" applyBorder="1" applyAlignment="1"/>
    <xf numFmtId="0" fontId="41" fillId="24" borderId="30" xfId="37" applyNumberFormat="1" applyFont="1" applyFill="1" applyBorder="1" applyAlignment="1"/>
    <xf numFmtId="0" fontId="41" fillId="24" borderId="30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9" fillId="24" borderId="14" xfId="39" applyNumberFormat="1" applyFont="1" applyFill="1" applyBorder="1" applyAlignment="1">
      <alignment horizontal="center"/>
    </xf>
    <xf numFmtId="0" fontId="46" fillId="24" borderId="14" xfId="39" applyNumberFormat="1" applyFont="1" applyFill="1" applyBorder="1" applyAlignment="1">
      <alignment horizontal="center"/>
    </xf>
    <xf numFmtId="0" fontId="46" fillId="24" borderId="34" xfId="39" applyNumberFormat="1" applyFont="1" applyFill="1" applyBorder="1" applyAlignment="1">
      <alignment horizontal="center"/>
    </xf>
    <xf numFmtId="0" fontId="36" fillId="24" borderId="14" xfId="39" applyNumberFormat="1" applyFont="1" applyFill="1" applyBorder="1" applyAlignment="1">
      <alignment horizontal="center"/>
    </xf>
    <xf numFmtId="0" fontId="6" fillId="24" borderId="14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4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19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/>
    <xf numFmtId="0" fontId="43" fillId="24" borderId="19" xfId="39" applyNumberFormat="1" applyFont="1" applyFill="1" applyBorder="1" applyAlignment="1">
      <alignment horizontal="center"/>
    </xf>
    <xf numFmtId="0" fontId="49" fillId="24" borderId="19" xfId="39" applyNumberFormat="1" applyFont="1" applyFill="1" applyBorder="1" applyAlignment="1"/>
    <xf numFmtId="0" fontId="49" fillId="24" borderId="0" xfId="0" applyFont="1" applyFill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49" xfId="39" applyNumberFormat="1" applyFont="1" applyFill="1" applyBorder="1" applyAlignment="1">
      <alignment horizontal="left" vertical="center"/>
    </xf>
    <xf numFmtId="0" fontId="5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Alignment="1">
      <alignment horizontal="center" vertical="center"/>
    </xf>
    <xf numFmtId="0" fontId="6" fillId="24" borderId="0" xfId="0" applyFont="1" applyFill="1"/>
    <xf numFmtId="0" fontId="40" fillId="24" borderId="0" xfId="38" applyFont="1" applyFill="1"/>
    <xf numFmtId="0" fontId="53" fillId="24" borderId="0" xfId="0" applyFont="1" applyFill="1"/>
    <xf numFmtId="0" fontId="55" fillId="24" borderId="0" xfId="0" applyFont="1" applyFill="1"/>
    <xf numFmtId="0" fontId="55" fillId="24" borderId="0" xfId="0" applyFont="1" applyFill="1" applyAlignment="1">
      <alignment horizontal="right"/>
    </xf>
    <xf numFmtId="0" fontId="10" fillId="24" borderId="0" xfId="0" quotePrefix="1" applyFont="1" applyFill="1" applyAlignment="1">
      <alignment horizontal="left"/>
    </xf>
    <xf numFmtId="0" fontId="40" fillId="24" borderId="0" xfId="0" quotePrefix="1" applyFont="1" applyFill="1"/>
    <xf numFmtId="0" fontId="10" fillId="24" borderId="40" xfId="0" applyFont="1" applyFill="1" applyBorder="1" applyAlignment="1">
      <alignment horizontal="center" vertical="center" wrapText="1"/>
    </xf>
    <xf numFmtId="0" fontId="10" fillId="24" borderId="19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/>
    </xf>
    <xf numFmtId="0" fontId="10" fillId="24" borderId="0" xfId="38" applyFont="1" applyFill="1"/>
    <xf numFmtId="0" fontId="40" fillId="0" borderId="0" xfId="0" applyFont="1"/>
    <xf numFmtId="0" fontId="53" fillId="24" borderId="0" xfId="39" applyNumberFormat="1" applyFont="1" applyFill="1" applyBorder="1" applyAlignment="1">
      <alignment horizontal="left"/>
    </xf>
    <xf numFmtId="0" fontId="40" fillId="24" borderId="40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58" fillId="24" borderId="0" xfId="0" applyFont="1" applyFill="1"/>
    <xf numFmtId="0" fontId="40" fillId="24" borderId="19" xfId="0" applyFont="1" applyFill="1" applyBorder="1" applyAlignment="1">
      <alignment vertical="center" wrapText="1"/>
    </xf>
    <xf numFmtId="0" fontId="40" fillId="24" borderId="24" xfId="0" applyFont="1" applyFill="1" applyBorder="1" applyAlignment="1">
      <alignment vertical="center" wrapText="1"/>
    </xf>
    <xf numFmtId="0" fontId="9" fillId="24" borderId="0" xfId="38" applyFont="1" applyFill="1"/>
    <xf numFmtId="0" fontId="10" fillId="24" borderId="0" xfId="0" applyFont="1" applyFill="1" applyAlignment="1">
      <alignment horizontal="left"/>
    </xf>
    <xf numFmtId="0" fontId="3" fillId="24" borderId="29" xfId="37" applyNumberFormat="1" applyFont="1" applyFill="1" applyBorder="1" applyAlignment="1" applyProtection="1">
      <alignment vertical="top"/>
    </xf>
    <xf numFmtId="0" fontId="41" fillId="24" borderId="29" xfId="37" applyNumberFormat="1" applyFont="1" applyFill="1" applyBorder="1" applyAlignment="1" applyProtection="1">
      <alignment vertical="top"/>
    </xf>
    <xf numFmtId="0" fontId="43" fillId="24" borderId="0" xfId="39" applyNumberFormat="1" applyFont="1" applyFill="1" applyBorder="1" applyAlignment="1">
      <alignment horizontal="left"/>
    </xf>
    <xf numFmtId="0" fontId="6" fillId="24" borderId="14" xfId="39" applyNumberFormat="1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40" fillId="24" borderId="24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26" xfId="0" quotePrefix="1" applyFont="1" applyFill="1" applyBorder="1" applyAlignment="1">
      <alignment horizontal="center" vertical="center"/>
    </xf>
    <xf numFmtId="0" fontId="8" fillId="24" borderId="28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center" vertical="center"/>
    </xf>
    <xf numFmtId="0" fontId="9" fillId="25" borderId="19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16" fontId="9" fillId="24" borderId="19" xfId="0" applyNumberFormat="1" applyFont="1" applyFill="1" applyBorder="1" applyAlignment="1">
      <alignment horizontal="left"/>
    </xf>
    <xf numFmtId="0" fontId="8" fillId="24" borderId="40" xfId="0" applyFont="1" applyFill="1" applyBorder="1" applyAlignment="1">
      <alignment horizontal="center" vertical="center" wrapText="1"/>
    </xf>
    <xf numFmtId="0" fontId="38" fillId="27" borderId="14" xfId="39" applyNumberFormat="1" applyFont="1" applyFill="1" applyBorder="1" applyAlignment="1">
      <alignment horizontal="center"/>
    </xf>
    <xf numFmtId="0" fontId="47" fillId="24" borderId="14" xfId="0" applyFont="1" applyFill="1" applyBorder="1" applyAlignment="1">
      <alignment horizontal="center" vertical="center"/>
    </xf>
    <xf numFmtId="0" fontId="38" fillId="24" borderId="14" xfId="39" applyNumberFormat="1" applyFont="1" applyFill="1" applyBorder="1" applyAlignment="1">
      <alignment horizontal="center"/>
    </xf>
    <xf numFmtId="0" fontId="38" fillId="24" borderId="18" xfId="39" applyNumberFormat="1" applyFont="1" applyFill="1" applyBorder="1" applyAlignment="1">
      <alignment horizontal="center"/>
    </xf>
    <xf numFmtId="0" fontId="39" fillId="24" borderId="14" xfId="39" applyNumberFormat="1" applyFont="1" applyFill="1" applyBorder="1" applyAlignment="1">
      <alignment horizontal="center" vertical="center"/>
    </xf>
    <xf numFmtId="0" fontId="6" fillId="24" borderId="14" xfId="39" applyFont="1" applyFill="1" applyBorder="1" applyAlignment="1"/>
    <xf numFmtId="0" fontId="38" fillId="24" borderId="14" xfId="39" applyNumberFormat="1" applyFont="1" applyFill="1" applyBorder="1" applyAlignment="1">
      <alignment horizontal="center" vertical="center"/>
    </xf>
    <xf numFmtId="0" fontId="6" fillId="24" borderId="14" xfId="39" applyFont="1" applyFill="1" applyBorder="1" applyAlignment="1">
      <alignment horizontal="center"/>
    </xf>
    <xf numFmtId="0" fontId="38" fillId="24" borderId="20" xfId="39" applyNumberFormat="1" applyFont="1" applyFill="1" applyBorder="1" applyAlignment="1">
      <alignment horizontal="center" vertical="center"/>
    </xf>
    <xf numFmtId="0" fontId="38" fillId="24" borderId="14" xfId="39" applyFont="1" applyFill="1" applyBorder="1" applyAlignment="1">
      <alignment horizontal="center"/>
    </xf>
    <xf numFmtId="0" fontId="38" fillId="24" borderId="14" xfId="39" quotePrefix="1" applyNumberFormat="1" applyFont="1" applyFill="1" applyBorder="1" applyAlignment="1">
      <alignment horizontal="center"/>
    </xf>
    <xf numFmtId="0" fontId="53" fillId="24" borderId="56" xfId="0" applyFont="1" applyFill="1" applyBorder="1" applyAlignment="1">
      <alignment horizontal="center" vertical="center" textRotation="90" wrapText="1"/>
    </xf>
    <xf numFmtId="0" fontId="9" fillId="24" borderId="14" xfId="0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27" xfId="0" quotePrefix="1" applyFont="1" applyFill="1" applyBorder="1" applyAlignment="1">
      <alignment horizontal="center" vertical="center"/>
    </xf>
    <xf numFmtId="16" fontId="8" fillId="24" borderId="28" xfId="0" applyNumberFormat="1" applyFont="1" applyFill="1" applyBorder="1" applyAlignment="1">
      <alignment horizontal="left" vertical="center"/>
    </xf>
    <xf numFmtId="0" fontId="8" fillId="24" borderId="15" xfId="0" applyFont="1" applyFill="1" applyBorder="1" applyAlignment="1">
      <alignment horizontal="center" vertical="center"/>
    </xf>
    <xf numFmtId="0" fontId="9" fillId="25" borderId="28" xfId="0" quotePrefix="1" applyFont="1" applyFill="1" applyBorder="1" applyAlignment="1">
      <alignment horizontal="center" vertical="center"/>
    </xf>
    <xf numFmtId="0" fontId="9" fillId="24" borderId="17" xfId="0" quotePrefix="1" applyFont="1" applyFill="1" applyBorder="1" applyAlignment="1">
      <alignment horizontal="center" vertical="center"/>
    </xf>
    <xf numFmtId="0" fontId="9" fillId="24" borderId="18" xfId="0" quotePrefix="1" applyFont="1" applyFill="1" applyBorder="1" applyAlignment="1">
      <alignment horizontal="center" vertical="center"/>
    </xf>
    <xf numFmtId="0" fontId="9" fillId="25" borderId="15" xfId="0" quotePrefix="1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18" xfId="0" applyFont="1" applyFill="1" applyBorder="1" applyAlignment="1">
      <alignment horizontal="center" vertical="center"/>
    </xf>
    <xf numFmtId="0" fontId="9" fillId="25" borderId="15" xfId="0" applyFont="1" applyFill="1" applyBorder="1" applyAlignment="1">
      <alignment horizontal="center" vertical="center"/>
    </xf>
    <xf numFmtId="16" fontId="9" fillId="24" borderId="27" xfId="0" quotePrefix="1" applyNumberFormat="1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7" xfId="0" quotePrefix="1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 vertical="center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wrapText="1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/>
    </xf>
    <xf numFmtId="0" fontId="9" fillId="24" borderId="67" xfId="0" applyFont="1" applyFill="1" applyBorder="1" applyAlignment="1">
      <alignment horizontal="center" vertical="center"/>
    </xf>
    <xf numFmtId="0" fontId="9" fillId="24" borderId="66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/>
    </xf>
    <xf numFmtId="0" fontId="9" fillId="25" borderId="59" xfId="0" quotePrefix="1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43" xfId="0" applyFont="1" applyFill="1" applyBorder="1" applyAlignment="1">
      <alignment horizontal="center" vertical="center"/>
    </xf>
    <xf numFmtId="0" fontId="9" fillId="25" borderId="59" xfId="0" applyFont="1" applyFill="1" applyBorder="1" applyAlignment="1">
      <alignment horizontal="center" vertical="center"/>
    </xf>
    <xf numFmtId="0" fontId="9" fillId="24" borderId="44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/>
    </xf>
    <xf numFmtId="0" fontId="8" fillId="24" borderId="19" xfId="0" applyFont="1" applyFill="1" applyBorder="1" applyAlignment="1">
      <alignment horizontal="center"/>
    </xf>
    <xf numFmtId="0" fontId="9" fillId="24" borderId="40" xfId="0" quotePrefix="1" applyFont="1" applyFill="1" applyBorder="1" applyAlignment="1">
      <alignment horizontal="center" vertical="center"/>
    </xf>
    <xf numFmtId="0" fontId="9" fillId="25" borderId="19" xfId="0" applyFont="1" applyFill="1" applyBorder="1" applyAlignment="1">
      <alignment horizontal="center"/>
    </xf>
    <xf numFmtId="0" fontId="9" fillId="25" borderId="19" xfId="0" applyFont="1" applyFill="1" applyBorder="1" applyAlignment="1">
      <alignment horizontal="center" vertical="center"/>
    </xf>
    <xf numFmtId="0" fontId="9" fillId="25" borderId="40" xfId="0" quotePrefix="1" applyFont="1" applyFill="1" applyBorder="1" applyAlignment="1">
      <alignment horizontal="center" vertical="center"/>
    </xf>
    <xf numFmtId="1" fontId="9" fillId="25" borderId="40" xfId="0" quotePrefix="1" applyNumberFormat="1" applyFont="1" applyFill="1" applyBorder="1" applyAlignment="1">
      <alignment horizontal="center" vertical="center"/>
    </xf>
    <xf numFmtId="0" fontId="9" fillId="25" borderId="33" xfId="0" quotePrefix="1" applyFont="1" applyFill="1" applyBorder="1" applyAlignment="1">
      <alignment horizontal="center" vertical="center"/>
    </xf>
    <xf numFmtId="0" fontId="9" fillId="24" borderId="50" xfId="0" quotePrefix="1" applyFont="1" applyFill="1" applyBorder="1" applyAlignment="1">
      <alignment horizontal="center" vertical="center"/>
    </xf>
    <xf numFmtId="0" fontId="9" fillId="25" borderId="40" xfId="0" applyFont="1" applyFill="1" applyBorder="1" applyAlignment="1">
      <alignment horizontal="center" vertical="center"/>
    </xf>
    <xf numFmtId="0" fontId="9" fillId="25" borderId="46" xfId="0" applyFont="1" applyFill="1" applyBorder="1" applyAlignment="1">
      <alignment horizontal="center" vertical="center"/>
    </xf>
    <xf numFmtId="16" fontId="8" fillId="25" borderId="19" xfId="0" applyNumberFormat="1" applyFont="1" applyFill="1" applyBorder="1" applyAlignment="1">
      <alignment horizontal="left"/>
    </xf>
    <xf numFmtId="1" fontId="9" fillId="25" borderId="19" xfId="0" quotePrefix="1" applyNumberFormat="1" applyFont="1" applyFill="1" applyBorder="1" applyAlignment="1">
      <alignment horizontal="center" vertical="center"/>
    </xf>
    <xf numFmtId="0" fontId="8" fillId="24" borderId="0" xfId="0" applyFont="1" applyFill="1"/>
    <xf numFmtId="16" fontId="8" fillId="24" borderId="2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5" borderId="19" xfId="0" applyFont="1" applyFill="1" applyBorder="1" applyAlignment="1">
      <alignment horizontal="center" vertical="center" wrapText="1"/>
    </xf>
    <xf numFmtId="0" fontId="9" fillId="25" borderId="19" xfId="0" quotePrefix="1" applyFont="1" applyFill="1" applyBorder="1" applyAlignment="1">
      <alignment horizontal="center" vertical="center" wrapText="1"/>
    </xf>
    <xf numFmtId="0" fontId="9" fillId="25" borderId="19" xfId="0" applyFont="1" applyFill="1" applyBorder="1" applyAlignment="1">
      <alignment horizontal="center" vertical="center" wrapText="1"/>
    </xf>
    <xf numFmtId="0" fontId="9" fillId="25" borderId="46" xfId="0" applyFont="1" applyFill="1" applyBorder="1" applyAlignment="1">
      <alignment horizontal="center" vertical="center" wrapText="1"/>
    </xf>
    <xf numFmtId="1" fontId="9" fillId="25" borderId="19" xfId="0" applyNumberFormat="1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0" fontId="8" fillId="24" borderId="40" xfId="0" quotePrefix="1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16" fontId="8" fillId="25" borderId="19" xfId="0" applyNumberFormat="1" applyFont="1" applyFill="1" applyBorder="1" applyAlignment="1">
      <alignment horizontal="left" wrapText="1"/>
    </xf>
    <xf numFmtId="0" fontId="9" fillId="25" borderId="65" xfId="0" applyFont="1" applyFill="1" applyBorder="1" applyAlignment="1">
      <alignment horizontal="left" wrapText="1"/>
    </xf>
    <xf numFmtId="0" fontId="9" fillId="25" borderId="40" xfId="0" applyFont="1" applyFill="1" applyBorder="1" applyAlignment="1">
      <alignment horizontal="center" vertical="center" wrapText="1"/>
    </xf>
    <xf numFmtId="1" fontId="9" fillId="25" borderId="19" xfId="0" quotePrefix="1" applyNumberFormat="1" applyFont="1" applyFill="1" applyBorder="1" applyAlignment="1">
      <alignment horizontal="center" vertical="center" wrapText="1"/>
    </xf>
    <xf numFmtId="0" fontId="9" fillId="24" borderId="19" xfId="0" quotePrefix="1" applyFont="1" applyFill="1" applyBorder="1" applyAlignment="1">
      <alignment horizontal="center" vertical="center" wrapText="1"/>
    </xf>
    <xf numFmtId="0" fontId="9" fillId="25" borderId="39" xfId="0" applyFont="1" applyFill="1" applyBorder="1" applyAlignment="1">
      <alignment horizontal="left" wrapText="1"/>
    </xf>
    <xf numFmtId="0" fontId="9" fillId="25" borderId="40" xfId="0" quotePrefix="1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9" fillId="24" borderId="15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8" xfId="0" quotePrefix="1" applyFont="1" applyFill="1" applyBorder="1" applyAlignment="1">
      <alignment horizontal="center" vertical="center" wrapText="1"/>
    </xf>
    <xf numFmtId="0" fontId="9" fillId="25" borderId="15" xfId="0" quotePrefix="1" applyFont="1" applyFill="1" applyBorder="1" applyAlignment="1">
      <alignment horizontal="center" vertical="center" wrapText="1"/>
    </xf>
    <xf numFmtId="0" fontId="9" fillId="24" borderId="17" xfId="0" quotePrefix="1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5" borderId="15" xfId="0" applyFont="1" applyFill="1" applyBorder="1" applyAlignment="1">
      <alignment horizontal="center" vertical="center" wrapText="1"/>
    </xf>
    <xf numFmtId="0" fontId="9" fillId="24" borderId="36" xfId="0" applyFont="1" applyFill="1" applyBorder="1" applyAlignment="1">
      <alignment horizontal="center" vertical="center" wrapText="1"/>
    </xf>
    <xf numFmtId="0" fontId="9" fillId="24" borderId="38" xfId="0" applyFont="1" applyFill="1" applyBorder="1" applyAlignment="1">
      <alignment horizontal="center" vertical="center" wrapText="1"/>
    </xf>
    <xf numFmtId="16" fontId="8" fillId="24" borderId="59" xfId="0" applyNumberFormat="1" applyFont="1" applyFill="1" applyBorder="1" applyAlignment="1">
      <alignment horizontal="left" vertical="top" wrapText="1"/>
    </xf>
    <xf numFmtId="0" fontId="9" fillId="24" borderId="38" xfId="0" quotePrefix="1" applyFont="1" applyFill="1" applyBorder="1" applyAlignment="1">
      <alignment horizontal="center" vertical="center" wrapText="1"/>
    </xf>
    <xf numFmtId="0" fontId="9" fillId="24" borderId="14" xfId="0" quotePrefix="1" applyFont="1" applyFill="1" applyBorder="1" applyAlignment="1">
      <alignment horizontal="center" vertical="center" wrapText="1"/>
    </xf>
    <xf numFmtId="0" fontId="9" fillId="24" borderId="37" xfId="0" applyFont="1" applyFill="1" applyBorder="1" applyAlignment="1">
      <alignment horizontal="center" vertical="center" wrapText="1"/>
    </xf>
    <xf numFmtId="0" fontId="9" fillId="24" borderId="36" xfId="0" quotePrefix="1" applyFont="1" applyFill="1" applyBorder="1" applyAlignment="1">
      <alignment horizontal="center" vertical="center" wrapText="1"/>
    </xf>
    <xf numFmtId="0" fontId="9" fillId="24" borderId="28" xfId="0" quotePrefix="1" applyFont="1" applyFill="1" applyBorder="1" applyAlignment="1">
      <alignment horizontal="center" vertical="center" wrapText="1"/>
    </xf>
    <xf numFmtId="16" fontId="9" fillId="24" borderId="15" xfId="0" quotePrefix="1" applyNumberFormat="1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1" fontId="59" fillId="25" borderId="28" xfId="0" quotePrefix="1" applyNumberFormat="1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 wrapText="1"/>
    </xf>
    <xf numFmtId="0" fontId="9" fillId="25" borderId="28" xfId="0" quotePrefix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4" borderId="20" xfId="0" applyFont="1" applyFill="1" applyBorder="1" applyAlignment="1">
      <alignment horizontal="center" vertical="center" wrapText="1"/>
    </xf>
    <xf numFmtId="0" fontId="9" fillId="25" borderId="28" xfId="0" applyFont="1" applyFill="1" applyBorder="1" applyAlignment="1">
      <alignment horizontal="center" vertical="center" wrapText="1"/>
    </xf>
    <xf numFmtId="0" fontId="9" fillId="24" borderId="27" xfId="0" quotePrefix="1" applyFont="1" applyFill="1" applyBorder="1" applyAlignment="1">
      <alignment horizontal="center" vertical="center" wrapText="1"/>
    </xf>
    <xf numFmtId="0" fontId="8" fillId="24" borderId="15" xfId="0" quotePrefix="1" applyFont="1" applyFill="1" applyBorder="1" applyAlignment="1">
      <alignment horizontal="center" vertical="center" wrapText="1"/>
    </xf>
    <xf numFmtId="16" fontId="9" fillId="24" borderId="19" xfId="0" applyNumberFormat="1" applyFont="1" applyFill="1" applyBorder="1"/>
    <xf numFmtId="0" fontId="9" fillId="24" borderId="0" xfId="0" applyFont="1" applyFill="1"/>
    <xf numFmtId="16" fontId="8" fillId="24" borderId="28" xfId="0" applyNumberFormat="1" applyFont="1" applyFill="1" applyBorder="1" applyAlignment="1">
      <alignment horizontal="left"/>
    </xf>
    <xf numFmtId="0" fontId="8" fillId="24" borderId="28" xfId="0" applyFont="1" applyFill="1" applyBorder="1" applyAlignment="1">
      <alignment vertical="center" wrapText="1"/>
    </xf>
    <xf numFmtId="0" fontId="8" fillId="24" borderId="27" xfId="0" applyFont="1" applyFill="1" applyBorder="1" applyAlignment="1">
      <alignment horizontal="center" vertical="center" wrapText="1"/>
    </xf>
    <xf numFmtId="0" fontId="9" fillId="24" borderId="27" xfId="0" applyFont="1" applyFill="1" applyBorder="1" applyAlignment="1">
      <alignment horizontal="center" vertical="center"/>
    </xf>
    <xf numFmtId="16" fontId="8" fillId="24" borderId="15" xfId="0" applyNumberFormat="1" applyFont="1" applyFill="1" applyBorder="1" applyAlignment="1">
      <alignment horizontal="left"/>
    </xf>
    <xf numFmtId="0" fontId="8" fillId="24" borderId="15" xfId="0" applyFont="1" applyFill="1" applyBorder="1" applyAlignment="1">
      <alignment vertical="center" wrapText="1"/>
    </xf>
    <xf numFmtId="0" fontId="8" fillId="24" borderId="38" xfId="0" applyFont="1" applyFill="1" applyBorder="1" applyAlignment="1">
      <alignment horizontal="center" vertical="center" wrapText="1"/>
    </xf>
    <xf numFmtId="0" fontId="9" fillId="24" borderId="35" xfId="0" applyFont="1" applyFill="1" applyBorder="1" applyAlignment="1">
      <alignment horizontal="center" vertical="center"/>
    </xf>
    <xf numFmtId="16" fontId="8" fillId="24" borderId="59" xfId="0" applyNumberFormat="1" applyFont="1" applyFill="1" applyBorder="1" applyAlignment="1">
      <alignment horizontal="left"/>
    </xf>
    <xf numFmtId="0" fontId="8" fillId="24" borderId="59" xfId="0" applyFont="1" applyFill="1" applyBorder="1" applyAlignment="1">
      <alignment vertical="center" wrapText="1"/>
    </xf>
    <xf numFmtId="0" fontId="8" fillId="24" borderId="34" xfId="0" applyFont="1" applyFill="1" applyBorder="1" applyAlignment="1">
      <alignment horizontal="center" vertical="center" wrapText="1"/>
    </xf>
    <xf numFmtId="0" fontId="9" fillId="24" borderId="60" xfId="0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1" fontId="9" fillId="25" borderId="47" xfId="0" quotePrefix="1" applyNumberFormat="1" applyFont="1" applyFill="1" applyBorder="1" applyAlignment="1">
      <alignment horizontal="center" vertical="center"/>
    </xf>
    <xf numFmtId="0" fontId="9" fillId="25" borderId="47" xfId="0" quotePrefix="1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5" xfId="0" applyFont="1" applyBorder="1" applyAlignment="1">
      <alignment horizontal="center"/>
    </xf>
    <xf numFmtId="0" fontId="9" fillId="0" borderId="38" xfId="0" quotePrefix="1" applyFont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24" borderId="36" xfId="0" quotePrefix="1" applyFont="1" applyFill="1" applyBorder="1" applyAlignment="1">
      <alignment horizontal="center" vertical="center"/>
    </xf>
    <xf numFmtId="0" fontId="9" fillId="24" borderId="14" xfId="0" quotePrefix="1" applyFont="1" applyFill="1" applyBorder="1" applyAlignment="1">
      <alignment horizontal="center" vertical="center"/>
    </xf>
    <xf numFmtId="1" fontId="9" fillId="25" borderId="15" xfId="0" quotePrefix="1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/>
    </xf>
    <xf numFmtId="0" fontId="8" fillId="24" borderId="38" xfId="0" quotePrefix="1" applyFont="1" applyFill="1" applyBorder="1" applyAlignment="1">
      <alignment horizontal="center"/>
    </xf>
    <xf numFmtId="0" fontId="8" fillId="24" borderId="15" xfId="0" applyFont="1" applyFill="1" applyBorder="1"/>
    <xf numFmtId="0" fontId="8" fillId="0" borderId="26" xfId="0" applyFont="1" applyBorder="1" applyAlignment="1">
      <alignment wrapText="1"/>
    </xf>
    <xf numFmtId="0" fontId="8" fillId="0" borderId="28" xfId="0" applyFont="1" applyBorder="1" applyAlignment="1">
      <alignment horizontal="center" vertical="center"/>
    </xf>
    <xf numFmtId="0" fontId="8" fillId="0" borderId="67" xfId="0" applyFont="1" applyBorder="1" applyAlignment="1">
      <alignment horizontal="left" wrapText="1"/>
    </xf>
    <xf numFmtId="0" fontId="8" fillId="25" borderId="19" xfId="0" applyFont="1" applyFill="1" applyBorder="1" applyAlignment="1">
      <alignment horizontal="center"/>
    </xf>
    <xf numFmtId="0" fontId="9" fillId="25" borderId="39" xfId="0" quotePrefix="1" applyFont="1" applyFill="1" applyBorder="1" applyAlignment="1">
      <alignment horizontal="center" vertical="center"/>
    </xf>
    <xf numFmtId="0" fontId="9" fillId="25" borderId="46" xfId="0" quotePrefix="1" applyFont="1" applyFill="1" applyBorder="1" applyAlignment="1">
      <alignment horizontal="center" vertical="center"/>
    </xf>
    <xf numFmtId="0" fontId="9" fillId="25" borderId="63" xfId="0" quotePrefix="1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/>
    </xf>
    <xf numFmtId="0" fontId="8" fillId="24" borderId="40" xfId="0" quotePrefix="1" applyFont="1" applyFill="1" applyBorder="1" applyAlignment="1">
      <alignment horizontal="center"/>
    </xf>
    <xf numFmtId="0" fontId="8" fillId="24" borderId="19" xfId="0" applyFont="1" applyFill="1" applyBorder="1"/>
    <xf numFmtId="1" fontId="9" fillId="25" borderId="19" xfId="0" applyNumberFormat="1" applyFont="1" applyFill="1" applyBorder="1" applyAlignment="1">
      <alignment horizontal="center" vertical="center"/>
    </xf>
    <xf numFmtId="0" fontId="8" fillId="24" borderId="29" xfId="0" applyFont="1" applyFill="1" applyBorder="1" applyAlignment="1">
      <alignment vertical="center" wrapText="1"/>
    </xf>
    <xf numFmtId="0" fontId="8" fillId="24" borderId="28" xfId="0" applyFont="1" applyFill="1" applyBorder="1" applyAlignment="1">
      <alignment horizontal="center" vertical="center" wrapText="1"/>
    </xf>
    <xf numFmtId="1" fontId="9" fillId="25" borderId="28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" fontId="9" fillId="25" borderId="15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5" borderId="39" xfId="0" applyFont="1" applyFill="1" applyBorder="1" applyAlignment="1">
      <alignment wrapText="1"/>
    </xf>
    <xf numFmtId="0" fontId="8" fillId="0" borderId="30" xfId="0" applyFont="1" applyBorder="1" applyAlignment="1">
      <alignment vertical="center" wrapText="1"/>
    </xf>
    <xf numFmtId="0" fontId="8" fillId="24" borderId="19" xfId="38" applyFont="1" applyFill="1" applyBorder="1" applyAlignment="1">
      <alignment horizontal="center"/>
    </xf>
    <xf numFmtId="0" fontId="9" fillId="24" borderId="19" xfId="38" applyFont="1" applyFill="1" applyBorder="1" applyAlignment="1">
      <alignment horizontal="center" vertical="center"/>
    </xf>
    <xf numFmtId="1" fontId="9" fillId="24" borderId="46" xfId="38" applyNumberFormat="1" applyFont="1" applyFill="1" applyBorder="1" applyAlignment="1">
      <alignment horizontal="center" vertical="center"/>
    </xf>
    <xf numFmtId="1" fontId="9" fillId="24" borderId="19" xfId="38" applyNumberFormat="1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8" fillId="24" borderId="42" xfId="38" applyFont="1" applyFill="1" applyBorder="1" applyAlignment="1">
      <alignment horizontal="left"/>
    </xf>
    <xf numFmtId="0" fontId="9" fillId="24" borderId="19" xfId="38" applyFont="1" applyFill="1" applyBorder="1"/>
    <xf numFmtId="0" fontId="8" fillId="24" borderId="51" xfId="38" applyFont="1" applyFill="1" applyBorder="1"/>
    <xf numFmtId="0" fontId="8" fillId="24" borderId="52" xfId="38" applyFont="1" applyFill="1" applyBorder="1"/>
    <xf numFmtId="0" fontId="8" fillId="24" borderId="53" xfId="38" applyFont="1" applyFill="1" applyBorder="1"/>
    <xf numFmtId="0" fontId="8" fillId="24" borderId="0" xfId="38" quotePrefix="1" applyFont="1" applyFill="1" applyAlignment="1">
      <alignment horizontal="left"/>
    </xf>
    <xf numFmtId="0" fontId="8" fillId="24" borderId="47" xfId="0" applyFont="1" applyFill="1" applyBorder="1" applyAlignment="1">
      <alignment horizontal="center"/>
    </xf>
    <xf numFmtId="2" fontId="8" fillId="24" borderId="40" xfId="0" quotePrefix="1" applyNumberFormat="1" applyFont="1" applyFill="1" applyBorder="1" applyAlignment="1">
      <alignment horizontal="center"/>
    </xf>
    <xf numFmtId="0" fontId="8" fillId="24" borderId="29" xfId="0" applyFont="1" applyFill="1" applyBorder="1"/>
    <xf numFmtId="0" fontId="8" fillId="0" borderId="28" xfId="0" applyFont="1" applyBorder="1" applyAlignment="1">
      <alignment horizontal="center" vertical="center" wrapText="1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" fontId="9" fillId="25" borderId="28" xfId="0" quotePrefix="1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26" borderId="19" xfId="0" applyFont="1" applyFill="1" applyBorder="1" applyAlignment="1">
      <alignment horizontal="center"/>
    </xf>
    <xf numFmtId="0" fontId="9" fillId="26" borderId="40" xfId="0" quotePrefix="1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9" fillId="26" borderId="46" xfId="0" applyFont="1" applyFill="1" applyBorder="1" applyAlignment="1">
      <alignment horizontal="center" vertical="center"/>
    </xf>
    <xf numFmtId="0" fontId="9" fillId="26" borderId="19" xfId="0" quotePrefix="1" applyFont="1" applyFill="1" applyBorder="1" applyAlignment="1">
      <alignment horizontal="center" vertical="center"/>
    </xf>
    <xf numFmtId="1" fontId="9" fillId="26" borderId="19" xfId="0" quotePrefix="1" applyNumberFormat="1" applyFont="1" applyFill="1" applyBorder="1" applyAlignment="1">
      <alignment horizontal="center" vertical="center"/>
    </xf>
    <xf numFmtId="0" fontId="8" fillId="26" borderId="0" xfId="0" applyFont="1" applyFill="1"/>
    <xf numFmtId="0" fontId="8" fillId="0" borderId="29" xfId="0" applyFont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9" fillId="25" borderId="46" xfId="0" applyFont="1" applyFill="1" applyBorder="1" applyAlignment="1">
      <alignment horizontal="left" wrapText="1"/>
    </xf>
    <xf numFmtId="0" fontId="8" fillId="0" borderId="76" xfId="0" applyFont="1" applyBorder="1" applyAlignment="1">
      <alignment vertical="center" wrapText="1"/>
    </xf>
    <xf numFmtId="16" fontId="8" fillId="24" borderId="10" xfId="0" applyNumberFormat="1" applyFont="1" applyFill="1" applyBorder="1" applyAlignment="1">
      <alignment vertical="center"/>
    </xf>
    <xf numFmtId="16" fontId="8" fillId="24" borderId="15" xfId="0" applyNumberFormat="1" applyFont="1" applyFill="1" applyBorder="1" applyAlignment="1">
      <alignment vertical="center"/>
    </xf>
    <xf numFmtId="16" fontId="8" fillId="24" borderId="75" xfId="0" applyNumberFormat="1" applyFont="1" applyFill="1" applyBorder="1" applyAlignment="1">
      <alignment vertical="center"/>
    </xf>
    <xf numFmtId="16" fontId="8" fillId="24" borderId="10" xfId="0" applyNumberFormat="1" applyFont="1" applyFill="1" applyBorder="1" applyAlignment="1">
      <alignment horizontal="left" vertical="top" wrapText="1"/>
    </xf>
    <xf numFmtId="16" fontId="8" fillId="26" borderId="56" xfId="0" applyNumberFormat="1" applyFont="1" applyFill="1" applyBorder="1" applyAlignment="1">
      <alignment horizontal="left"/>
    </xf>
    <xf numFmtId="0" fontId="40" fillId="24" borderId="0" xfId="0" applyFont="1" applyFill="1" applyAlignment="1">
      <alignment horizontal="left" vertical="center" wrapText="1"/>
    </xf>
    <xf numFmtId="165" fontId="9" fillId="24" borderId="37" xfId="0" applyNumberFormat="1" applyFont="1" applyFill="1" applyBorder="1" applyAlignment="1">
      <alignment horizontal="center" vertical="center" wrapText="1"/>
    </xf>
    <xf numFmtId="0" fontId="9" fillId="24" borderId="26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1" xfId="0" quotePrefix="1" applyFont="1" applyFill="1" applyBorder="1" applyAlignment="1">
      <alignment horizontal="center" vertical="center" wrapText="1"/>
    </xf>
    <xf numFmtId="0" fontId="8" fillId="24" borderId="27" xfId="0" quotePrefix="1" applyFont="1" applyFill="1" applyBorder="1" applyAlignment="1">
      <alignment horizontal="center" vertical="center" wrapText="1"/>
    </xf>
    <xf numFmtId="0" fontId="8" fillId="24" borderId="35" xfId="0" applyFont="1" applyFill="1" applyBorder="1" applyAlignment="1">
      <alignment wrapText="1"/>
    </xf>
    <xf numFmtId="16" fontId="8" fillId="25" borderId="56" xfId="0" applyNumberFormat="1" applyFont="1" applyFill="1" applyBorder="1" applyAlignment="1">
      <alignment horizontal="left" wrapText="1"/>
    </xf>
    <xf numFmtId="16" fontId="8" fillId="24" borderId="15" xfId="0" applyNumberFormat="1" applyFont="1" applyFill="1" applyBorder="1" applyAlignment="1">
      <alignment horizontal="left" vertical="top" wrapText="1"/>
    </xf>
    <xf numFmtId="16" fontId="8" fillId="24" borderId="75" xfId="0" applyNumberFormat="1" applyFont="1" applyFill="1" applyBorder="1" applyAlignment="1">
      <alignment horizontal="left" vertical="top" wrapText="1"/>
    </xf>
    <xf numFmtId="0" fontId="4" fillId="24" borderId="0" xfId="39" applyNumberFormat="1" applyFont="1" applyFill="1" applyBorder="1" applyAlignment="1"/>
    <xf numFmtId="16" fontId="8" fillId="24" borderId="15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16" fontId="8" fillId="24" borderId="75" xfId="0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 applyProtection="1">
      <alignment horizontal="left" vertical="top"/>
    </xf>
    <xf numFmtId="0" fontId="9" fillId="29" borderId="19" xfId="0" applyFont="1" applyFill="1" applyBorder="1" applyAlignment="1">
      <alignment horizontal="center" vertical="center"/>
    </xf>
    <xf numFmtId="0" fontId="9" fillId="29" borderId="46" xfId="0" applyFont="1" applyFill="1" applyBorder="1" applyAlignment="1">
      <alignment horizontal="center" vertical="center"/>
    </xf>
    <xf numFmtId="0" fontId="9" fillId="29" borderId="19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vertical="center"/>
    </xf>
    <xf numFmtId="0" fontId="8" fillId="29" borderId="19" xfId="0" applyFont="1" applyFill="1" applyBorder="1" applyAlignment="1">
      <alignment horizontal="center"/>
    </xf>
    <xf numFmtId="0" fontId="9" fillId="29" borderId="40" xfId="0" quotePrefix="1" applyFont="1" applyFill="1" applyBorder="1" applyAlignment="1">
      <alignment horizontal="center" vertical="center"/>
    </xf>
    <xf numFmtId="0" fontId="9" fillId="29" borderId="47" xfId="0" applyFont="1" applyFill="1" applyBorder="1" applyAlignment="1">
      <alignment horizontal="center" vertical="center"/>
    </xf>
    <xf numFmtId="1" fontId="9" fillId="29" borderId="19" xfId="0" applyNumberFormat="1" applyFont="1" applyFill="1" applyBorder="1" applyAlignment="1">
      <alignment horizontal="center" vertical="center"/>
    </xf>
    <xf numFmtId="0" fontId="8" fillId="29" borderId="19" xfId="38" applyFont="1" applyFill="1" applyBorder="1" applyAlignment="1">
      <alignment horizontal="center"/>
    </xf>
    <xf numFmtId="1" fontId="9" fillId="29" borderId="19" xfId="38" applyNumberFormat="1" applyFont="1" applyFill="1" applyBorder="1" applyAlignment="1">
      <alignment horizontal="center" vertical="center"/>
    </xf>
    <xf numFmtId="0" fontId="9" fillId="29" borderId="19" xfId="38" applyFont="1" applyFill="1" applyBorder="1" applyAlignment="1">
      <alignment horizontal="center" vertical="center"/>
    </xf>
    <xf numFmtId="1" fontId="9" fillId="29" borderId="47" xfId="0" quotePrefix="1" applyNumberFormat="1" applyFont="1" applyFill="1" applyBorder="1" applyAlignment="1">
      <alignment horizontal="center" vertical="center"/>
    </xf>
    <xf numFmtId="0" fontId="9" fillId="29" borderId="47" xfId="0" quotePrefix="1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horizontal="left" vertical="center" wrapText="1"/>
    </xf>
    <xf numFmtId="0" fontId="8" fillId="24" borderId="32" xfId="0" applyFont="1" applyFill="1" applyBorder="1" applyAlignment="1">
      <alignment horizontal="left" vertical="center" wrapText="1"/>
    </xf>
    <xf numFmtId="0" fontId="9" fillId="28" borderId="38" xfId="0" applyFont="1" applyFill="1" applyBorder="1" applyAlignment="1">
      <alignment horizontal="left"/>
    </xf>
    <xf numFmtId="0" fontId="8" fillId="28" borderId="40" xfId="0" applyFont="1" applyFill="1" applyBorder="1" applyAlignment="1">
      <alignment horizontal="center" vertical="center" wrapText="1"/>
    </xf>
    <xf numFmtId="0" fontId="8" fillId="28" borderId="46" xfId="0" applyFont="1" applyFill="1" applyBorder="1" applyAlignment="1">
      <alignment horizontal="center" vertical="center" textRotation="90" wrapText="1"/>
    </xf>
    <xf numFmtId="0" fontId="59" fillId="28" borderId="46" xfId="0" applyFont="1" applyFill="1" applyBorder="1" applyAlignment="1">
      <alignment horizontal="center" vertical="center" textRotation="90" wrapText="1"/>
    </xf>
    <xf numFmtId="0" fontId="8" fillId="28" borderId="47" xfId="0" applyFont="1" applyFill="1" applyBorder="1" applyAlignment="1">
      <alignment horizontal="center" vertical="center" textRotation="90" wrapText="1"/>
    </xf>
    <xf numFmtId="16" fontId="9" fillId="29" borderId="19" xfId="0" applyNumberFormat="1" applyFont="1" applyFill="1" applyBorder="1" applyAlignment="1">
      <alignment horizontal="left" wrapText="1"/>
    </xf>
    <xf numFmtId="16" fontId="9" fillId="29" borderId="24" xfId="0" applyNumberFormat="1" applyFont="1" applyFill="1" applyBorder="1"/>
    <xf numFmtId="0" fontId="9" fillId="24" borderId="22" xfId="0" quotePrefix="1" applyFont="1" applyFill="1" applyBorder="1" applyAlignment="1">
      <alignment horizontal="center" vertical="center"/>
    </xf>
    <xf numFmtId="1" fontId="59" fillId="25" borderId="28" xfId="0" quotePrefix="1" applyNumberFormat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59" fillId="25" borderId="28" xfId="0" quotePrefix="1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9" fillId="24" borderId="45" xfId="0" applyFont="1" applyFill="1" applyBorder="1" applyAlignment="1">
      <alignment horizontal="center" vertical="center"/>
    </xf>
    <xf numFmtId="0" fontId="59" fillId="25" borderId="59" xfId="0" quotePrefix="1" applyFont="1" applyFill="1" applyBorder="1" applyAlignment="1">
      <alignment horizontal="center" vertical="center"/>
    </xf>
    <xf numFmtId="0" fontId="9" fillId="24" borderId="44" xfId="0" quotePrefix="1" applyFont="1" applyFill="1" applyBorder="1" applyAlignment="1">
      <alignment horizontal="center" vertical="center"/>
    </xf>
    <xf numFmtId="0" fontId="9" fillId="24" borderId="34" xfId="0" quotePrefix="1" applyFont="1" applyFill="1" applyBorder="1" applyAlignment="1">
      <alignment horizontal="center" vertical="center"/>
    </xf>
    <xf numFmtId="1" fontId="59" fillId="25" borderId="59" xfId="0" quotePrefix="1" applyNumberFormat="1" applyFont="1" applyFill="1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 textRotation="90" wrapText="1"/>
    </xf>
    <xf numFmtId="0" fontId="5" fillId="24" borderId="19" xfId="0" quotePrefix="1" applyFont="1" applyFill="1" applyBorder="1" applyAlignment="1">
      <alignment horizontal="center" vertical="center" textRotation="90" wrapText="1"/>
    </xf>
    <xf numFmtId="0" fontId="3" fillId="24" borderId="0" xfId="47" applyNumberFormat="1" applyFont="1" applyFill="1" applyBorder="1" applyAlignment="1" applyProtection="1">
      <alignment vertical="top"/>
    </xf>
    <xf numFmtId="0" fontId="8" fillId="24" borderId="30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vertical="center" wrapText="1"/>
    </xf>
    <xf numFmtId="0" fontId="8" fillId="24" borderId="67" xfId="0" applyFont="1" applyFill="1" applyBorder="1" applyAlignment="1">
      <alignment vertical="center" wrapText="1"/>
    </xf>
    <xf numFmtId="0" fontId="8" fillId="24" borderId="76" xfId="0" applyFont="1" applyFill="1" applyBorder="1" applyAlignment="1">
      <alignment horizontal="left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5" borderId="50" xfId="0" quotePrefix="1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1" fontId="59" fillId="25" borderId="50" xfId="0" quotePrefix="1" applyNumberFormat="1" applyFont="1" applyFill="1" applyBorder="1" applyAlignment="1">
      <alignment horizontal="center" vertical="center"/>
    </xf>
    <xf numFmtId="0" fontId="56" fillId="24" borderId="0" xfId="0" applyFont="1" applyFill="1" applyAlignment="1">
      <alignment horizontal="left" vertical="top" wrapText="1"/>
    </xf>
    <xf numFmtId="1" fontId="9" fillId="25" borderId="50" xfId="0" quotePrefix="1" applyNumberFormat="1" applyFont="1" applyFill="1" applyBorder="1" applyAlignment="1">
      <alignment horizontal="center" vertical="center"/>
    </xf>
    <xf numFmtId="0" fontId="59" fillId="25" borderId="50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5" borderId="24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1" fontId="59" fillId="25" borderId="24" xfId="0" quotePrefix="1" applyNumberFormat="1" applyFont="1" applyFill="1" applyBorder="1" applyAlignment="1">
      <alignment horizontal="center" vertical="center"/>
    </xf>
    <xf numFmtId="0" fontId="59" fillId="25" borderId="24" xfId="0" quotePrefix="1" applyFont="1" applyFill="1" applyBorder="1" applyAlignment="1">
      <alignment horizontal="center" vertical="center"/>
    </xf>
    <xf numFmtId="0" fontId="9" fillId="25" borderId="56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59" fillId="25" borderId="56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5" borderId="56" xfId="0" quotePrefix="1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34" xfId="0" quotePrefix="1" applyFont="1" applyFill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7" fillId="24" borderId="14" xfId="39" applyNumberFormat="1" applyFont="1" applyFill="1" applyBorder="1" applyAlignment="1">
      <alignment horizontal="center"/>
    </xf>
    <xf numFmtId="0" fontId="7" fillId="24" borderId="14" xfId="39" applyNumberFormat="1" applyFont="1" applyFill="1" applyBorder="1" applyAlignment="1">
      <alignment horizontal="center" vertical="center"/>
    </xf>
    <xf numFmtId="0" fontId="3" fillId="24" borderId="14" xfId="39" applyFont="1" applyFill="1" applyBorder="1" applyAlignment="1"/>
    <xf numFmtId="0" fontId="39" fillId="24" borderId="14" xfId="39" applyFont="1" applyFill="1" applyBorder="1" applyAlignment="1"/>
    <xf numFmtId="0" fontId="9" fillId="25" borderId="27" xfId="0" applyFont="1" applyFill="1" applyBorder="1" applyAlignment="1">
      <alignment horizontal="center" vertical="center"/>
    </xf>
    <xf numFmtId="0" fontId="9" fillId="25" borderId="38" xfId="0" applyFont="1" applyFill="1" applyBorder="1" applyAlignment="1">
      <alignment horizontal="center" vertical="center"/>
    </xf>
    <xf numFmtId="0" fontId="9" fillId="25" borderId="38" xfId="0" quotePrefix="1" applyFont="1" applyFill="1" applyBorder="1" applyAlignment="1">
      <alignment horizontal="center" vertical="center"/>
    </xf>
    <xf numFmtId="0" fontId="9" fillId="25" borderId="60" xfId="0" applyFont="1" applyFill="1" applyBorder="1" applyAlignment="1">
      <alignment horizontal="center" vertical="center"/>
    </xf>
    <xf numFmtId="0" fontId="8" fillId="24" borderId="66" xfId="0" applyFont="1" applyFill="1" applyBorder="1" applyAlignment="1">
      <alignment wrapText="1"/>
    </xf>
    <xf numFmtId="0" fontId="9" fillId="24" borderId="44" xfId="0" quotePrefix="1" applyFont="1" applyFill="1" applyBorder="1" applyAlignment="1">
      <alignment horizontal="center" vertical="center" wrapText="1"/>
    </xf>
    <xf numFmtId="0" fontId="9" fillId="24" borderId="66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34" xfId="0" applyFont="1" applyFill="1" applyBorder="1" applyAlignment="1">
      <alignment horizontal="center" vertical="center" wrapText="1"/>
    </xf>
    <xf numFmtId="0" fontId="9" fillId="25" borderId="59" xfId="0" applyFont="1" applyFill="1" applyBorder="1" applyAlignment="1">
      <alignment horizontal="center" vertical="center" wrapText="1"/>
    </xf>
    <xf numFmtId="0" fontId="9" fillId="24" borderId="60" xfId="0" quotePrefix="1" applyFont="1" applyFill="1" applyBorder="1" applyAlignment="1">
      <alignment horizontal="center" vertical="center" wrapText="1"/>
    </xf>
    <xf numFmtId="0" fontId="8" fillId="30" borderId="0" xfId="0" applyFont="1" applyFill="1"/>
    <xf numFmtId="0" fontId="9" fillId="24" borderId="0" xfId="0" applyFont="1" applyFill="1" applyAlignment="1">
      <alignment horizontal="center" vertical="center"/>
    </xf>
    <xf numFmtId="16" fontId="8" fillId="24" borderId="59" xfId="0" applyNumberFormat="1" applyFont="1" applyFill="1" applyBorder="1" applyAlignment="1">
      <alignment horizontal="left" vertical="center"/>
    </xf>
    <xf numFmtId="0" fontId="8" fillId="24" borderId="67" xfId="0" applyFont="1" applyFill="1" applyBorder="1"/>
    <xf numFmtId="1" fontId="59" fillId="25" borderId="56" xfId="0" quotePrefix="1" applyNumberFormat="1" applyFont="1" applyFill="1" applyBorder="1" applyAlignment="1">
      <alignment horizontal="center" vertical="center"/>
    </xf>
    <xf numFmtId="16" fontId="8" fillId="24" borderId="5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16" fontId="8" fillId="24" borderId="14" xfId="0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4" borderId="14" xfId="0" applyFont="1" applyFill="1" applyBorder="1"/>
    <xf numFmtId="0" fontId="8" fillId="0" borderId="15" xfId="0" applyFont="1" applyBorder="1" applyAlignment="1">
      <alignment vertical="center" wrapText="1"/>
    </xf>
    <xf numFmtId="2" fontId="8" fillId="24" borderId="19" xfId="0" quotePrefix="1" applyNumberFormat="1" applyFont="1" applyFill="1" applyBorder="1" applyAlignment="1">
      <alignment horizontal="center"/>
    </xf>
    <xf numFmtId="0" fontId="39" fillId="24" borderId="14" xfId="39" applyNumberFormat="1" applyFont="1" applyFill="1" applyBorder="1" applyAlignment="1">
      <alignment horizontal="left"/>
    </xf>
    <xf numFmtId="0" fontId="39" fillId="24" borderId="14" xfId="39" applyNumberFormat="1" applyFont="1" applyFill="1" applyBorder="1" applyAlignment="1" applyProtection="1"/>
    <xf numFmtId="0" fontId="8" fillId="24" borderId="18" xfId="0" applyFont="1" applyFill="1" applyBorder="1" applyAlignment="1">
      <alignment horizontal="left" vertical="center" wrapText="1"/>
    </xf>
    <xf numFmtId="0" fontId="63" fillId="0" borderId="15" xfId="0" applyFont="1" applyBorder="1" applyAlignment="1">
      <alignment horizontal="center" vertical="center" wrapText="1"/>
    </xf>
    <xf numFmtId="0" fontId="8" fillId="24" borderId="38" xfId="0" applyFont="1" applyFill="1" applyBorder="1" applyAlignment="1">
      <alignment horizontal="left" vertical="center" wrapText="1"/>
    </xf>
    <xf numFmtId="0" fontId="8" fillId="24" borderId="18" xfId="0" applyFont="1" applyFill="1" applyBorder="1" applyAlignment="1">
      <alignment vertical="center" wrapText="1"/>
    </xf>
    <xf numFmtId="0" fontId="9" fillId="24" borderId="67" xfId="0" applyFont="1" applyFill="1" applyBorder="1" applyAlignment="1">
      <alignment vertical="center" wrapText="1"/>
    </xf>
    <xf numFmtId="0" fontId="8" fillId="24" borderId="30" xfId="0" applyFont="1" applyFill="1" applyBorder="1" applyAlignment="1">
      <alignment horizontal="left" vertical="center" wrapText="1"/>
    </xf>
    <xf numFmtId="0" fontId="59" fillId="24" borderId="59" xfId="0" quotePrefix="1" applyFont="1" applyFill="1" applyBorder="1" applyAlignment="1">
      <alignment horizontal="center" vertical="center"/>
    </xf>
    <xf numFmtId="1" fontId="59" fillId="24" borderId="59" xfId="0" quotePrefix="1" applyNumberFormat="1" applyFont="1" applyFill="1" applyBorder="1" applyAlignment="1">
      <alignment horizontal="center" vertical="center"/>
    </xf>
    <xf numFmtId="1" fontId="9" fillId="24" borderId="59" xfId="0" quotePrefix="1" applyNumberFormat="1" applyFont="1" applyFill="1" applyBorder="1" applyAlignment="1">
      <alignment horizontal="center" vertical="center"/>
    </xf>
    <xf numFmtId="0" fontId="40" fillId="24" borderId="0" xfId="38" applyFont="1" applyFill="1" applyAlignment="1">
      <alignment vertical="center" wrapText="1"/>
    </xf>
    <xf numFmtId="0" fontId="66" fillId="24" borderId="0" xfId="39" applyFont="1" applyFill="1" applyAlignment="1"/>
    <xf numFmtId="0" fontId="9" fillId="24" borderId="70" xfId="0" quotePrefix="1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left" vertical="center"/>
    </xf>
    <xf numFmtId="0" fontId="9" fillId="28" borderId="40" xfId="0" applyFont="1" applyFill="1" applyBorder="1" applyAlignment="1">
      <alignment horizontal="left" wrapText="1"/>
    </xf>
    <xf numFmtId="0" fontId="8" fillId="28" borderId="19" xfId="0" applyFont="1" applyFill="1" applyBorder="1" applyAlignment="1">
      <alignment horizontal="center" vertical="center" wrapText="1"/>
    </xf>
    <xf numFmtId="0" fontId="9" fillId="28" borderId="19" xfId="0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center" vertical="center"/>
    </xf>
    <xf numFmtId="0" fontId="9" fillId="28" borderId="46" xfId="0" applyFont="1" applyFill="1" applyBorder="1" applyAlignment="1">
      <alignment horizontal="center" vertical="center"/>
    </xf>
    <xf numFmtId="0" fontId="9" fillId="28" borderId="65" xfId="0" quotePrefix="1" applyFont="1" applyFill="1" applyBorder="1" applyAlignment="1">
      <alignment horizontal="center" vertical="center"/>
    </xf>
    <xf numFmtId="0" fontId="9" fillId="28" borderId="63" xfId="0" applyFont="1" applyFill="1" applyBorder="1" applyAlignment="1">
      <alignment horizontal="center" vertical="center"/>
    </xf>
    <xf numFmtId="0" fontId="9" fillId="28" borderId="64" xfId="0" quotePrefix="1" applyFont="1" applyFill="1" applyBorder="1" applyAlignment="1">
      <alignment horizontal="center" vertical="center"/>
    </xf>
    <xf numFmtId="0" fontId="9" fillId="28" borderId="47" xfId="0" quotePrefix="1" applyFont="1" applyFill="1" applyBorder="1" applyAlignment="1">
      <alignment horizontal="center" vertical="center"/>
    </xf>
    <xf numFmtId="1" fontId="9" fillId="28" borderId="19" xfId="0" quotePrefix="1" applyNumberFormat="1" applyFont="1" applyFill="1" applyBorder="1" applyAlignment="1">
      <alignment horizontal="center" vertical="center"/>
    </xf>
    <xf numFmtId="0" fontId="9" fillId="28" borderId="19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left"/>
    </xf>
    <xf numFmtId="0" fontId="8" fillId="24" borderId="42" xfId="0" applyFont="1" applyFill="1" applyBorder="1" applyAlignment="1">
      <alignment wrapText="1"/>
    </xf>
    <xf numFmtId="0" fontId="9" fillId="24" borderId="42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5" borderId="58" xfId="0" applyFont="1" applyFill="1" applyBorder="1" applyAlignment="1">
      <alignment horizontal="center" vertical="center"/>
    </xf>
    <xf numFmtId="1" fontId="9" fillId="25" borderId="56" xfId="0" applyNumberFormat="1" applyFont="1" applyFill="1" applyBorder="1" applyAlignment="1">
      <alignment horizontal="center" vertical="center"/>
    </xf>
    <xf numFmtId="2" fontId="9" fillId="24" borderId="42" xfId="0" quotePrefix="1" applyNumberFormat="1" applyFont="1" applyFill="1" applyBorder="1" applyAlignment="1">
      <alignment horizontal="center" vertical="center"/>
    </xf>
    <xf numFmtId="2" fontId="9" fillId="24" borderId="56" xfId="0" quotePrefix="1" applyNumberFormat="1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left"/>
    </xf>
    <xf numFmtId="0" fontId="9" fillId="28" borderId="40" xfId="38" applyFont="1" applyFill="1" applyBorder="1" applyAlignment="1">
      <alignment wrapText="1"/>
    </xf>
    <xf numFmtId="0" fontId="8" fillId="24" borderId="56" xfId="0" applyFont="1" applyFill="1" applyBorder="1" applyAlignment="1">
      <alignment horizontal="center" vertical="center"/>
    </xf>
    <xf numFmtId="0" fontId="9" fillId="25" borderId="42" xfId="0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vertical="center" wrapText="1"/>
    </xf>
    <xf numFmtId="0" fontId="8" fillId="24" borderId="66" xfId="0" applyFont="1" applyFill="1" applyBorder="1" applyAlignment="1">
      <alignment vertical="center" wrapText="1"/>
    </xf>
    <xf numFmtId="0" fontId="59" fillId="24" borderId="28" xfId="0" quotePrefix="1" applyFont="1" applyFill="1" applyBorder="1" applyAlignment="1">
      <alignment horizontal="center" vertical="center"/>
    </xf>
    <xf numFmtId="1" fontId="9" fillId="24" borderId="28" xfId="0" quotePrefix="1" applyNumberFormat="1" applyFont="1" applyFill="1" applyBorder="1" applyAlignment="1">
      <alignment horizontal="center" vertical="center"/>
    </xf>
    <xf numFmtId="1" fontId="59" fillId="24" borderId="28" xfId="0" quotePrefix="1" applyNumberFormat="1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wrapText="1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1" fontId="9" fillId="24" borderId="19" xfId="0" quotePrefix="1" applyNumberFormat="1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 vertical="center"/>
    </xf>
    <xf numFmtId="0" fontId="9" fillId="24" borderId="40" xfId="0" applyFont="1" applyFill="1" applyBorder="1" applyAlignment="1">
      <alignment horizontal="left" wrapText="1"/>
    </xf>
    <xf numFmtId="1" fontId="9" fillId="24" borderId="19" xfId="0" applyNumberFormat="1" applyFont="1" applyFill="1" applyBorder="1" applyAlignment="1">
      <alignment horizontal="center" vertical="center"/>
    </xf>
    <xf numFmtId="1" fontId="9" fillId="24" borderId="47" xfId="0" quotePrefix="1" applyNumberFormat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left"/>
    </xf>
    <xf numFmtId="0" fontId="8" fillId="24" borderId="46" xfId="0" applyFont="1" applyFill="1" applyBorder="1" applyAlignment="1">
      <alignment horizontal="center" vertical="center" textRotation="90" wrapText="1"/>
    </xf>
    <xf numFmtId="0" fontId="59" fillId="24" borderId="46" xfId="0" applyFont="1" applyFill="1" applyBorder="1" applyAlignment="1">
      <alignment horizontal="center" vertical="center" textRotation="90" wrapText="1"/>
    </xf>
    <xf numFmtId="0" fontId="8" fillId="24" borderId="47" xfId="0" applyFont="1" applyFill="1" applyBorder="1" applyAlignment="1">
      <alignment horizontal="center" vertical="center" textRotation="90" wrapText="1"/>
    </xf>
    <xf numFmtId="0" fontId="9" fillId="24" borderId="47" xfId="0" applyFont="1" applyFill="1" applyBorder="1" applyAlignment="1">
      <alignment horizontal="center" vertical="center"/>
    </xf>
    <xf numFmtId="16" fontId="9" fillId="24" borderId="19" xfId="0" applyNumberFormat="1" applyFont="1" applyFill="1" applyBorder="1" applyAlignment="1">
      <alignment horizontal="left" wrapText="1"/>
    </xf>
    <xf numFmtId="16" fontId="9" fillId="24" borderId="24" xfId="0" applyNumberFormat="1" applyFont="1" applyFill="1" applyBorder="1"/>
    <xf numFmtId="16" fontId="8" fillId="24" borderId="56" xfId="0" applyNumberFormat="1" applyFont="1" applyFill="1" applyBorder="1" applyAlignment="1">
      <alignment horizontal="left"/>
    </xf>
    <xf numFmtId="0" fontId="9" fillId="24" borderId="39" xfId="0" applyFont="1" applyFill="1" applyBorder="1" applyAlignment="1">
      <alignment horizontal="left" wrapText="1"/>
    </xf>
    <xf numFmtId="0" fontId="9" fillId="25" borderId="19" xfId="0" applyFont="1" applyFill="1" applyBorder="1" applyAlignment="1">
      <alignment vertical="center" wrapText="1"/>
    </xf>
    <xf numFmtId="16" fontId="9" fillId="29" borderId="64" xfId="0" applyNumberFormat="1" applyFont="1" applyFill="1" applyBorder="1" applyAlignment="1">
      <alignment horizontal="left"/>
    </xf>
    <xf numFmtId="0" fontId="9" fillId="24" borderId="65" xfId="0" applyFont="1" applyFill="1" applyBorder="1" applyAlignment="1">
      <alignment horizontal="center" vertical="center"/>
    </xf>
    <xf numFmtId="16" fontId="8" fillId="25" borderId="64" xfId="0" applyNumberFormat="1" applyFont="1" applyFill="1" applyBorder="1" applyAlignment="1">
      <alignment horizontal="left"/>
    </xf>
    <xf numFmtId="0" fontId="5" fillId="24" borderId="65" xfId="0" applyFont="1" applyFill="1" applyBorder="1" applyAlignment="1">
      <alignment horizontal="center" vertical="center" textRotation="90" wrapText="1"/>
    </xf>
    <xf numFmtId="16" fontId="8" fillId="24" borderId="21" xfId="0" applyNumberFormat="1" applyFont="1" applyFill="1" applyBorder="1" applyAlignment="1">
      <alignment horizontal="left" vertical="center"/>
    </xf>
    <xf numFmtId="16" fontId="8" fillId="24" borderId="37" xfId="0" applyNumberFormat="1" applyFont="1" applyFill="1" applyBorder="1" applyAlignment="1">
      <alignment horizontal="left" vertical="center"/>
    </xf>
    <xf numFmtId="16" fontId="9" fillId="24" borderId="64" xfId="0" applyNumberFormat="1" applyFont="1" applyFill="1" applyBorder="1" applyAlignment="1">
      <alignment horizontal="left"/>
    </xf>
    <xf numFmtId="16" fontId="9" fillId="29" borderId="64" xfId="0" applyNumberFormat="1" applyFont="1" applyFill="1" applyBorder="1" applyAlignment="1">
      <alignment horizontal="left" wrapText="1"/>
    </xf>
    <xf numFmtId="0" fontId="8" fillId="24" borderId="65" xfId="0" applyFont="1" applyFill="1" applyBorder="1" applyAlignment="1">
      <alignment horizontal="center" vertical="center" wrapText="1"/>
    </xf>
    <xf numFmtId="16" fontId="8" fillId="25" borderId="64" xfId="0" applyNumberFormat="1" applyFont="1" applyFill="1" applyBorder="1" applyAlignment="1">
      <alignment horizontal="left" wrapText="1"/>
    </xf>
    <xf numFmtId="16" fontId="8" fillId="24" borderId="45" xfId="0" applyNumberFormat="1" applyFont="1" applyFill="1" applyBorder="1" applyAlignment="1">
      <alignment horizontal="left" vertical="top" wrapText="1"/>
    </xf>
    <xf numFmtId="16" fontId="8" fillId="25" borderId="70" xfId="0" applyNumberFormat="1" applyFont="1" applyFill="1" applyBorder="1" applyAlignment="1">
      <alignment horizontal="left" wrapText="1"/>
    </xf>
    <xf numFmtId="16" fontId="8" fillId="24" borderId="79" xfId="0" applyNumberFormat="1" applyFont="1" applyFill="1" applyBorder="1" applyAlignment="1">
      <alignment horizontal="left" vertical="top" wrapText="1"/>
    </xf>
    <xf numFmtId="16" fontId="8" fillId="24" borderId="37" xfId="0" applyNumberFormat="1" applyFont="1" applyFill="1" applyBorder="1" applyAlignment="1">
      <alignment horizontal="left" vertical="top" wrapText="1"/>
    </xf>
    <xf numFmtId="0" fontId="8" fillId="24" borderId="36" xfId="0" applyFont="1" applyFill="1" applyBorder="1" applyAlignment="1">
      <alignment horizontal="center" vertical="center" wrapText="1"/>
    </xf>
    <xf numFmtId="0" fontId="8" fillId="24" borderId="31" xfId="0" applyFont="1" applyFill="1" applyBorder="1" applyAlignment="1">
      <alignment horizontal="center" vertical="center" wrapText="1"/>
    </xf>
    <xf numFmtId="16" fontId="8" fillId="24" borderId="80" xfId="0" applyNumberFormat="1" applyFont="1" applyFill="1" applyBorder="1" applyAlignment="1">
      <alignment horizontal="left" vertical="top" wrapText="1"/>
    </xf>
    <xf numFmtId="16" fontId="9" fillId="29" borderId="74" xfId="0" applyNumberFormat="1" applyFont="1" applyFill="1" applyBorder="1"/>
    <xf numFmtId="16" fontId="8" fillId="24" borderId="37" xfId="0" applyNumberFormat="1" applyFont="1" applyFill="1" applyBorder="1" applyAlignment="1">
      <alignment horizontal="left"/>
    </xf>
    <xf numFmtId="0" fontId="8" fillId="24" borderId="36" xfId="0" applyFont="1" applyFill="1" applyBorder="1"/>
    <xf numFmtId="16" fontId="8" fillId="24" borderId="21" xfId="0" applyNumberFormat="1" applyFont="1" applyFill="1" applyBorder="1" applyAlignment="1">
      <alignment horizontal="left"/>
    </xf>
    <xf numFmtId="16" fontId="9" fillId="24" borderId="36" xfId="0" quotePrefix="1" applyNumberFormat="1" applyFont="1" applyFill="1" applyBorder="1" applyAlignment="1">
      <alignment horizontal="center" vertical="center"/>
    </xf>
    <xf numFmtId="16" fontId="8" fillId="24" borderId="45" xfId="0" applyNumberFormat="1" applyFont="1" applyFill="1" applyBorder="1" applyAlignment="1">
      <alignment horizontal="left"/>
    </xf>
    <xf numFmtId="0" fontId="8" fillId="24" borderId="65" xfId="0" applyFont="1" applyFill="1" applyBorder="1"/>
    <xf numFmtId="16" fontId="8" fillId="24" borderId="2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wrapText="1"/>
    </xf>
    <xf numFmtId="16" fontId="8" fillId="26" borderId="70" xfId="0" applyNumberFormat="1" applyFont="1" applyFill="1" applyBorder="1" applyAlignment="1">
      <alignment horizontal="left"/>
    </xf>
    <xf numFmtId="0" fontId="9" fillId="26" borderId="65" xfId="0" applyFont="1" applyFill="1" applyBorder="1" applyAlignment="1">
      <alignment horizontal="center" vertical="center"/>
    </xf>
    <xf numFmtId="16" fontId="8" fillId="24" borderId="79" xfId="0" applyNumberFormat="1" applyFont="1" applyFill="1" applyBorder="1" applyAlignment="1">
      <alignment horizontal="left" vertical="center"/>
    </xf>
    <xf numFmtId="16" fontId="8" fillId="24" borderId="45" xfId="0" applyNumberFormat="1" applyFont="1" applyFill="1" applyBorder="1" applyAlignment="1">
      <alignment horizontal="left" vertical="center"/>
    </xf>
    <xf numFmtId="0" fontId="40" fillId="24" borderId="55" xfId="38" applyFont="1" applyFill="1" applyBorder="1" applyAlignment="1">
      <alignment horizontal="left" vertical="center" wrapText="1"/>
    </xf>
    <xf numFmtId="0" fontId="40" fillId="24" borderId="71" xfId="38" applyFont="1" applyFill="1" applyBorder="1" applyAlignment="1">
      <alignment horizontal="left" vertical="center" wrapText="1"/>
    </xf>
    <xf numFmtId="0" fontId="10" fillId="24" borderId="71" xfId="38" applyFont="1" applyFill="1" applyBorder="1" applyAlignment="1">
      <alignment vertical="center" wrapText="1"/>
    </xf>
    <xf numFmtId="0" fontId="9" fillId="24" borderId="71" xfId="38" applyFont="1" applyFill="1" applyBorder="1"/>
    <xf numFmtId="0" fontId="6" fillId="24" borderId="41" xfId="0" applyFont="1" applyFill="1" applyBorder="1"/>
    <xf numFmtId="0" fontId="6" fillId="24" borderId="29" xfId="0" applyFont="1" applyFill="1" applyBorder="1"/>
    <xf numFmtId="0" fontId="10" fillId="24" borderId="29" xfId="38" applyFont="1" applyFill="1" applyBorder="1"/>
    <xf numFmtId="0" fontId="6" fillId="24" borderId="26" xfId="0" applyFont="1" applyFill="1" applyBorder="1"/>
    <xf numFmtId="16" fontId="9" fillId="24" borderId="64" xfId="0" applyNumberFormat="1" applyFont="1" applyFill="1" applyBorder="1" applyAlignment="1">
      <alignment horizontal="left" wrapText="1"/>
    </xf>
    <xf numFmtId="16" fontId="9" fillId="24" borderId="74" xfId="0" applyNumberFormat="1" applyFont="1" applyFill="1" applyBorder="1"/>
    <xf numFmtId="0" fontId="8" fillId="0" borderId="67" xfId="0" applyFont="1" applyBorder="1" applyAlignment="1">
      <alignment horizontal="left" vertical="top" wrapText="1"/>
    </xf>
    <xf numFmtId="16" fontId="9" fillId="25" borderId="64" xfId="0" applyNumberFormat="1" applyFont="1" applyFill="1" applyBorder="1" applyAlignment="1">
      <alignment horizontal="left" wrapText="1"/>
    </xf>
    <xf numFmtId="0" fontId="10" fillId="25" borderId="0" xfId="0" applyFont="1" applyFill="1"/>
    <xf numFmtId="16" fontId="9" fillId="25" borderId="74" xfId="0" applyNumberFormat="1" applyFont="1" applyFill="1" applyBorder="1"/>
    <xf numFmtId="0" fontId="9" fillId="25" borderId="0" xfId="0" applyFont="1" applyFill="1"/>
    <xf numFmtId="16" fontId="9" fillId="25" borderId="64" xfId="0" applyNumberFormat="1" applyFont="1" applyFill="1" applyBorder="1" applyAlignment="1">
      <alignment horizontal="left"/>
    </xf>
    <xf numFmtId="0" fontId="49" fillId="24" borderId="0" xfId="37" applyNumberFormat="1" applyFont="1" applyFill="1" applyBorder="1" applyAlignment="1" applyProtection="1">
      <alignment horizontal="left" vertical="center"/>
    </xf>
    <xf numFmtId="0" fontId="9" fillId="0" borderId="18" xfId="0" applyFont="1" applyBorder="1" applyAlignment="1">
      <alignment vertical="center" wrapText="1"/>
    </xf>
    <xf numFmtId="16" fontId="9" fillId="29" borderId="24" xfId="0" applyNumberFormat="1" applyFont="1" applyFill="1" applyBorder="1" applyAlignment="1">
      <alignment horizontal="left"/>
    </xf>
    <xf numFmtId="16" fontId="8" fillId="24" borderId="10" xfId="0" applyNumberFormat="1" applyFont="1" applyFill="1" applyBorder="1" applyAlignment="1">
      <alignment horizontal="center" vertical="center"/>
    </xf>
    <xf numFmtId="0" fontId="8" fillId="0" borderId="81" xfId="0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9" fillId="24" borderId="79" xfId="0" quotePrefix="1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vertical="center"/>
    </xf>
    <xf numFmtId="0" fontId="9" fillId="24" borderId="10" xfId="0" applyFont="1" applyFill="1" applyBorder="1" applyAlignment="1">
      <alignment horizontal="center" vertical="center"/>
    </xf>
    <xf numFmtId="16" fontId="8" fillId="30" borderId="19" xfId="0" applyNumberFormat="1" applyFont="1" applyFill="1" applyBorder="1" applyAlignment="1">
      <alignment horizontal="left" vertical="top" wrapText="1"/>
    </xf>
    <xf numFmtId="0" fontId="9" fillId="30" borderId="39" xfId="0" applyFont="1" applyFill="1" applyBorder="1" applyAlignment="1">
      <alignment horizontal="left" vertical="center" wrapText="1"/>
    </xf>
    <xf numFmtId="0" fontId="8" fillId="30" borderId="19" xfId="0" applyFont="1" applyFill="1" applyBorder="1" applyAlignment="1">
      <alignment horizontal="center" vertical="center" wrapText="1"/>
    </xf>
    <xf numFmtId="0" fontId="9" fillId="30" borderId="40" xfId="0" quotePrefix="1" applyFont="1" applyFill="1" applyBorder="1" applyAlignment="1">
      <alignment horizontal="center" vertical="center" wrapText="1"/>
    </xf>
    <xf numFmtId="0" fontId="9" fillId="30" borderId="19" xfId="0" applyFont="1" applyFill="1" applyBorder="1" applyAlignment="1">
      <alignment horizontal="center" vertical="center" wrapText="1"/>
    </xf>
    <xf numFmtId="0" fontId="9" fillId="30" borderId="46" xfId="0" applyFont="1" applyFill="1" applyBorder="1" applyAlignment="1">
      <alignment horizontal="center" vertical="center" wrapText="1"/>
    </xf>
    <xf numFmtId="0" fontId="9" fillId="30" borderId="39" xfId="0" quotePrefix="1" applyFont="1" applyFill="1" applyBorder="1" applyAlignment="1">
      <alignment horizontal="center" vertical="center" wrapText="1"/>
    </xf>
    <xf numFmtId="0" fontId="9" fillId="30" borderId="63" xfId="0" quotePrefix="1" applyFont="1" applyFill="1" applyBorder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19" xfId="0" quotePrefix="1" applyFont="1" applyFill="1" applyBorder="1" applyAlignment="1">
      <alignment horizontal="center" vertical="center" wrapText="1"/>
    </xf>
    <xf numFmtId="0" fontId="9" fillId="30" borderId="65" xfId="0" quotePrefix="1" applyFont="1" applyFill="1" applyBorder="1" applyAlignment="1">
      <alignment horizontal="center" vertical="center" wrapText="1"/>
    </xf>
    <xf numFmtId="0" fontId="9" fillId="30" borderId="39" xfId="0" applyFont="1" applyFill="1" applyBorder="1" applyAlignment="1">
      <alignment horizontal="center" vertical="center" wrapText="1"/>
    </xf>
    <xf numFmtId="0" fontId="9" fillId="30" borderId="78" xfId="0" applyFont="1" applyFill="1" applyBorder="1" applyAlignment="1">
      <alignment horizontal="center" vertical="center" wrapText="1"/>
    </xf>
    <xf numFmtId="0" fontId="9" fillId="30" borderId="78" xfId="0" quotePrefix="1" applyFont="1" applyFill="1" applyBorder="1" applyAlignment="1">
      <alignment horizontal="center" vertical="center" wrapText="1"/>
    </xf>
    <xf numFmtId="0" fontId="9" fillId="30" borderId="63" xfId="0" applyFont="1" applyFill="1" applyBorder="1" applyAlignment="1">
      <alignment horizontal="center" vertical="center" wrapText="1"/>
    </xf>
    <xf numFmtId="0" fontId="40" fillId="24" borderId="0" xfId="0" applyFont="1" applyFill="1" applyAlignment="1">
      <alignment vertical="center"/>
    </xf>
    <xf numFmtId="0" fontId="40" fillId="24" borderId="0" xfId="0" applyFont="1" applyFill="1" applyAlignment="1">
      <alignment vertical="center" wrapText="1"/>
    </xf>
    <xf numFmtId="0" fontId="9" fillId="24" borderId="19" xfId="0" applyFont="1" applyFill="1" applyBorder="1" applyAlignment="1">
      <alignment vertical="center"/>
    </xf>
    <xf numFmtId="0" fontId="38" fillId="24" borderId="19" xfId="39" applyNumberFormat="1" applyFont="1" applyFill="1" applyBorder="1" applyAlignment="1">
      <alignment horizontal="center" vertical="center"/>
    </xf>
    <xf numFmtId="0" fontId="5" fillId="24" borderId="29" xfId="39" applyNumberFormat="1" applyFont="1" applyFill="1" applyBorder="1" applyAlignment="1">
      <alignment horizontal="center"/>
    </xf>
    <xf numFmtId="0" fontId="49" fillId="24" borderId="0" xfId="37" applyNumberFormat="1" applyFont="1" applyFill="1" applyBorder="1" applyAlignment="1" applyProtection="1">
      <alignment horizontal="left" vertical="center" wrapText="1"/>
    </xf>
    <xf numFmtId="0" fontId="35" fillId="24" borderId="18" xfId="39" applyNumberFormat="1" applyFont="1" applyFill="1" applyBorder="1" applyAlignment="1">
      <alignment horizontal="center" vertical="center"/>
    </xf>
    <xf numFmtId="0" fontId="35" fillId="24" borderId="30" xfId="39" applyNumberFormat="1" applyFont="1" applyFill="1" applyBorder="1" applyAlignment="1">
      <alignment horizontal="center" vertical="center"/>
    </xf>
    <xf numFmtId="0" fontId="35" fillId="24" borderId="17" xfId="39" applyNumberFormat="1" applyFont="1" applyFill="1" applyBorder="1" applyAlignment="1">
      <alignment horizontal="center" vertical="center"/>
    </xf>
    <xf numFmtId="0" fontId="37" fillId="24" borderId="14" xfId="39" applyNumberFormat="1" applyFont="1" applyFill="1" applyBorder="1" applyAlignment="1">
      <alignment horizontal="center" vertical="center" textRotation="90" wrapText="1"/>
    </xf>
    <xf numFmtId="0" fontId="37" fillId="24" borderId="34" xfId="39" applyNumberFormat="1" applyFont="1" applyFill="1" applyBorder="1" applyAlignment="1">
      <alignment horizontal="center" vertical="center" textRotation="90" wrapText="1"/>
    </xf>
    <xf numFmtId="0" fontId="37" fillId="24" borderId="22" xfId="39" applyNumberFormat="1" applyFont="1" applyFill="1" applyBorder="1" applyAlignment="1">
      <alignment horizontal="center" vertical="center" textRotation="90" wrapText="1"/>
    </xf>
    <xf numFmtId="0" fontId="37" fillId="24" borderId="20" xfId="39" applyNumberFormat="1" applyFont="1" applyFill="1" applyBorder="1" applyAlignment="1">
      <alignment horizontal="center" vertical="center" textRotation="90" wrapText="1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3" fillId="24" borderId="29" xfId="37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right"/>
    </xf>
    <xf numFmtId="0" fontId="43" fillId="24" borderId="0" xfId="37" applyNumberFormat="1" applyFont="1" applyFill="1" applyBorder="1" applyAlignment="1" applyProtection="1">
      <alignment horizontal="left" vertical="center"/>
    </xf>
    <xf numFmtId="0" fontId="49" fillId="24" borderId="0" xfId="37" applyNumberFormat="1" applyFont="1" applyFill="1" applyBorder="1" applyAlignment="1" applyProtection="1">
      <alignment horizontal="left" vertical="center"/>
    </xf>
    <xf numFmtId="0" fontId="49" fillId="24" borderId="0" xfId="0" applyFont="1" applyFill="1" applyAlignment="1">
      <alignment horizontal="left" vertical="center" wrapText="1"/>
    </xf>
    <xf numFmtId="0" fontId="49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9" fillId="24" borderId="49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4" fillId="24" borderId="18" xfId="39" applyNumberFormat="1" applyFont="1" applyFill="1" applyBorder="1" applyAlignment="1">
      <alignment horizontal="center" vertical="center"/>
    </xf>
    <xf numFmtId="0" fontId="4" fillId="24" borderId="30" xfId="39" applyNumberFormat="1" applyFont="1" applyFill="1" applyBorder="1" applyAlignment="1">
      <alignment horizontal="center" vertical="center"/>
    </xf>
    <xf numFmtId="0" fontId="4" fillId="24" borderId="17" xfId="39" applyNumberFormat="1" applyFont="1" applyFill="1" applyBorder="1" applyAlignment="1">
      <alignment horizontal="center" vertical="center"/>
    </xf>
    <xf numFmtId="0" fontId="49" fillId="24" borderId="0" xfId="39" applyFont="1" applyFill="1" applyBorder="1" applyAlignment="1">
      <alignment horizontal="left"/>
    </xf>
    <xf numFmtId="0" fontId="49" fillId="24" borderId="0" xfId="39" applyFont="1" applyFill="1" applyAlignment="1">
      <alignment horizontal="left"/>
    </xf>
    <xf numFmtId="0" fontId="39" fillId="24" borderId="14" xfId="39" applyNumberFormat="1" applyFont="1" applyFill="1" applyBorder="1" applyAlignment="1">
      <alignment horizontal="center" vertical="center" wrapText="1"/>
    </xf>
    <xf numFmtId="0" fontId="43" fillId="24" borderId="34" xfId="39" applyNumberFormat="1" applyFont="1" applyFill="1" applyBorder="1" applyAlignment="1">
      <alignment horizontal="center" vertical="center" textRotation="90" wrapText="1"/>
    </xf>
    <xf numFmtId="0" fontId="43" fillId="24" borderId="22" xfId="39" applyNumberFormat="1" applyFont="1" applyFill="1" applyBorder="1" applyAlignment="1">
      <alignment horizontal="center" vertical="center" textRotation="90" wrapText="1"/>
    </xf>
    <xf numFmtId="0" fontId="43" fillId="24" borderId="20" xfId="39" applyNumberFormat="1" applyFont="1" applyFill="1" applyBorder="1" applyAlignment="1">
      <alignment horizontal="center" vertical="center" textRotation="90" wrapText="1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horizontal="left"/>
    </xf>
    <xf numFmtId="0" fontId="40" fillId="24" borderId="0" xfId="0" applyFont="1" applyFill="1" applyAlignment="1">
      <alignment horizontal="center" vertical="center"/>
    </xf>
    <xf numFmtId="0" fontId="10" fillId="24" borderId="0" xfId="0" applyFont="1" applyFill="1" applyAlignment="1">
      <alignment horizontal="left" wrapText="1"/>
    </xf>
    <xf numFmtId="0" fontId="9" fillId="29" borderId="40" xfId="0" quotePrefix="1" applyFont="1" applyFill="1" applyBorder="1" applyAlignment="1">
      <alignment horizontal="center" vertical="center"/>
    </xf>
    <xf numFmtId="0" fontId="9" fillId="29" borderId="46" xfId="0" quotePrefix="1" applyFont="1" applyFill="1" applyBorder="1" applyAlignment="1">
      <alignment horizontal="center" vertical="center"/>
    </xf>
    <xf numFmtId="0" fontId="9" fillId="29" borderId="47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vertical="center"/>
    </xf>
    <xf numFmtId="0" fontId="9" fillId="29" borderId="46" xfId="0" applyFont="1" applyFill="1" applyBorder="1" applyAlignment="1">
      <alignment horizontal="center" vertical="center"/>
    </xf>
    <xf numFmtId="0" fontId="9" fillId="29" borderId="47" xfId="0" applyFont="1" applyFill="1" applyBorder="1" applyAlignment="1">
      <alignment horizontal="center" vertical="center"/>
    </xf>
    <xf numFmtId="0" fontId="57" fillId="24" borderId="0" xfId="39" applyNumberFormat="1" applyFont="1" applyFill="1" applyBorder="1" applyAlignment="1">
      <alignment horizontal="left"/>
    </xf>
    <xf numFmtId="0" fontId="40" fillId="24" borderId="33" xfId="0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40" fillId="24" borderId="23" xfId="0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0" fontId="40" fillId="24" borderId="4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33" xfId="0" applyFont="1" applyFill="1" applyBorder="1" applyAlignment="1">
      <alignment horizontal="left" vertical="center" wrapText="1"/>
    </xf>
    <xf numFmtId="0" fontId="40" fillId="24" borderId="23" xfId="0" applyFont="1" applyFill="1" applyBorder="1" applyAlignment="1">
      <alignment horizontal="left" vertical="center" wrapText="1"/>
    </xf>
    <xf numFmtId="0" fontId="40" fillId="24" borderId="25" xfId="0" applyFont="1" applyFill="1" applyBorder="1" applyAlignment="1">
      <alignment horizontal="left" vertical="center" wrapText="1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Alignment="1">
      <alignment horizontal="left" vertical="center" wrapText="1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51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1" fontId="9" fillId="29" borderId="40" xfId="0" quotePrefix="1" applyNumberFormat="1" applyFont="1" applyFill="1" applyBorder="1" applyAlignment="1">
      <alignment horizontal="center" vertical="center"/>
    </xf>
    <xf numFmtId="0" fontId="8" fillId="24" borderId="40" xfId="38" applyFont="1" applyFill="1" applyBorder="1" applyAlignment="1">
      <alignment horizontal="left" vertical="center" wrapText="1"/>
    </xf>
    <xf numFmtId="0" fontId="8" fillId="24" borderId="47" xfId="38" applyFont="1" applyFill="1" applyBorder="1" applyAlignment="1">
      <alignment horizontal="left" vertical="center" wrapText="1"/>
    </xf>
    <xf numFmtId="0" fontId="9" fillId="29" borderId="40" xfId="38" applyFont="1" applyFill="1" applyBorder="1" applyAlignment="1">
      <alignment horizontal="left" vertical="center" wrapText="1"/>
    </xf>
    <xf numFmtId="0" fontId="9" fillId="29" borderId="47" xfId="38" applyFont="1" applyFill="1" applyBorder="1" applyAlignment="1">
      <alignment horizontal="left" vertical="center" wrapText="1"/>
    </xf>
    <xf numFmtId="0" fontId="10" fillId="24" borderId="40" xfId="0" applyFont="1" applyFill="1" applyBorder="1" applyAlignment="1">
      <alignment horizontal="center" vertical="center" wrapText="1"/>
    </xf>
    <xf numFmtId="0" fontId="10" fillId="24" borderId="47" xfId="0" applyFont="1" applyFill="1" applyBorder="1" applyAlignment="1">
      <alignment horizontal="center" vertical="center" wrapText="1"/>
    </xf>
    <xf numFmtId="0" fontId="10" fillId="24" borderId="46" xfId="0" applyFont="1" applyFill="1" applyBorder="1" applyAlignment="1">
      <alignment horizontal="center" vertical="center" wrapText="1"/>
    </xf>
    <xf numFmtId="0" fontId="9" fillId="25" borderId="40" xfId="0" quotePrefix="1" applyFont="1" applyFill="1" applyBorder="1" applyAlignment="1">
      <alignment horizontal="center" vertical="center"/>
    </xf>
    <xf numFmtId="0" fontId="9" fillId="25" borderId="46" xfId="0" quotePrefix="1" applyFont="1" applyFill="1" applyBorder="1" applyAlignment="1">
      <alignment horizontal="center" vertical="center"/>
    </xf>
    <xf numFmtId="0" fontId="9" fillId="25" borderId="47" xfId="0" quotePrefix="1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center"/>
    </xf>
    <xf numFmtId="0" fontId="9" fillId="24" borderId="46" xfId="0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9" borderId="33" xfId="0" applyFont="1" applyFill="1" applyBorder="1" applyAlignment="1">
      <alignment horizontal="left" wrapText="1"/>
    </xf>
    <xf numFmtId="0" fontId="9" fillId="29" borderId="47" xfId="0" applyFont="1" applyFill="1" applyBorder="1" applyAlignment="1">
      <alignment horizontal="left" wrapText="1"/>
    </xf>
    <xf numFmtId="0" fontId="9" fillId="29" borderId="40" xfId="0" applyFont="1" applyFill="1" applyBorder="1" applyAlignment="1">
      <alignment horizontal="left" wrapText="1"/>
    </xf>
    <xf numFmtId="0" fontId="53" fillId="24" borderId="56" xfId="0" applyFont="1" applyFill="1" applyBorder="1" applyAlignment="1">
      <alignment horizontal="center" vertical="center" textRotation="90" wrapText="1"/>
    </xf>
    <xf numFmtId="0" fontId="53" fillId="24" borderId="50" xfId="0" applyFont="1" applyFill="1" applyBorder="1" applyAlignment="1">
      <alignment horizontal="center" vertical="center" textRotation="90" wrapText="1"/>
    </xf>
    <xf numFmtId="0" fontId="53" fillId="24" borderId="14" xfId="0" applyFont="1" applyFill="1" applyBorder="1" applyAlignment="1">
      <alignment horizontal="center" vertical="center" textRotation="90" wrapText="1"/>
    </xf>
    <xf numFmtId="0" fontId="53" fillId="24" borderId="34" xfId="0" applyFont="1" applyFill="1" applyBorder="1" applyAlignment="1">
      <alignment horizontal="center" vertical="center" textRotation="90" wrapText="1"/>
    </xf>
    <xf numFmtId="0" fontId="53" fillId="24" borderId="42" xfId="0" applyFont="1" applyFill="1" applyBorder="1" applyAlignment="1">
      <alignment horizontal="center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53" fillId="24" borderId="57" xfId="0" applyFont="1" applyFill="1" applyBorder="1" applyAlignment="1">
      <alignment horizontal="center" vertical="center" wrapText="1"/>
    </xf>
    <xf numFmtId="0" fontId="54" fillId="24" borderId="56" xfId="0" applyFont="1" applyFill="1" applyBorder="1" applyAlignment="1">
      <alignment horizontal="center" vertical="center" textRotation="90" wrapText="1"/>
    </xf>
    <xf numFmtId="0" fontId="54" fillId="24" borderId="50" xfId="0" applyFont="1" applyFill="1" applyBorder="1" applyAlignment="1">
      <alignment horizontal="center" vertical="center" textRotation="90" wrapText="1"/>
    </xf>
    <xf numFmtId="0" fontId="53" fillId="24" borderId="43" xfId="0" applyFont="1" applyFill="1" applyBorder="1" applyAlignment="1">
      <alignment horizontal="center" vertical="center" textRotation="90" wrapText="1"/>
    </xf>
    <xf numFmtId="0" fontId="53" fillId="24" borderId="55" xfId="0" applyFont="1" applyFill="1" applyBorder="1" applyAlignment="1">
      <alignment horizontal="center" vertical="center" textRotation="90" wrapText="1"/>
    </xf>
    <xf numFmtId="0" fontId="53" fillId="24" borderId="46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 vertical="center" wrapText="1"/>
    </xf>
    <xf numFmtId="0" fontId="8" fillId="24" borderId="40" xfId="38" applyFont="1" applyFill="1" applyBorder="1" applyAlignment="1">
      <alignment horizontal="center"/>
    </xf>
    <xf numFmtId="0" fontId="8" fillId="24" borderId="46" xfId="38" applyFont="1" applyFill="1" applyBorder="1" applyAlignment="1">
      <alignment horizontal="center"/>
    </xf>
    <xf numFmtId="0" fontId="9" fillId="29" borderId="42" xfId="0" applyFont="1" applyFill="1" applyBorder="1" applyAlignment="1">
      <alignment horizontal="left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54" xfId="0" applyFont="1" applyFill="1" applyBorder="1" applyAlignment="1">
      <alignment horizontal="center" vertical="center" textRotation="90" wrapText="1"/>
    </xf>
    <xf numFmtId="0" fontId="53" fillId="24" borderId="61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6" xfId="0" quotePrefix="1" applyFont="1" applyFill="1" applyBorder="1" applyAlignment="1">
      <alignment horizontal="center" vertical="center" wrapText="1"/>
    </xf>
    <xf numFmtId="0" fontId="53" fillId="24" borderId="36" xfId="0" quotePrefix="1" applyFont="1" applyFill="1" applyBorder="1" applyAlignment="1">
      <alignment horizontal="center" vertical="center" wrapText="1"/>
    </xf>
    <xf numFmtId="0" fontId="53" fillId="24" borderId="18" xfId="0" quotePrefix="1" applyFont="1" applyFill="1" applyBorder="1" applyAlignment="1">
      <alignment horizontal="center" vertical="center" wrapText="1"/>
    </xf>
    <xf numFmtId="0" fontId="53" fillId="24" borderId="44" xfId="0" quotePrefix="1" applyFont="1" applyFill="1" applyBorder="1" applyAlignment="1">
      <alignment horizontal="center" vertical="center" wrapText="1"/>
    </xf>
    <xf numFmtId="0" fontId="53" fillId="24" borderId="43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48" xfId="0" applyFont="1" applyFill="1" applyBorder="1" applyAlignment="1">
      <alignment horizontal="center" vertical="center" wrapText="1"/>
    </xf>
    <xf numFmtId="0" fontId="53" fillId="24" borderId="36" xfId="0" applyFont="1" applyFill="1" applyBorder="1" applyAlignment="1">
      <alignment horizontal="center" textRotation="90" wrapText="1"/>
    </xf>
    <xf numFmtId="0" fontId="53" fillId="24" borderId="44" xfId="0" applyFont="1" applyFill="1" applyBorder="1" applyAlignment="1">
      <alignment horizontal="center" textRotation="90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horizontal="center" vertical="center" wrapText="1"/>
    </xf>
    <xf numFmtId="164" fontId="53" fillId="24" borderId="56" xfId="0" applyNumberFormat="1" applyFont="1" applyFill="1" applyBorder="1" applyAlignment="1">
      <alignment horizontal="center" vertical="center" textRotation="90" wrapText="1"/>
    </xf>
    <xf numFmtId="164" fontId="53" fillId="24" borderId="50" xfId="0" applyNumberFormat="1" applyFont="1" applyFill="1" applyBorder="1" applyAlignment="1">
      <alignment horizontal="center" vertical="center" textRotation="90" wrapText="1"/>
    </xf>
    <xf numFmtId="164" fontId="53" fillId="24" borderId="24" xfId="0" applyNumberFormat="1" applyFont="1" applyFill="1" applyBorder="1" applyAlignment="1">
      <alignment horizontal="center" vertical="center" textRotation="90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33" xfId="0" applyFont="1" applyFill="1" applyBorder="1" applyAlignment="1">
      <alignment horizontal="center" vertical="center" wrapText="1"/>
    </xf>
    <xf numFmtId="0" fontId="53" fillId="24" borderId="23" xfId="0" applyFont="1" applyFill="1" applyBorder="1" applyAlignment="1">
      <alignment horizontal="center" vertical="center" wrapText="1"/>
    </xf>
    <xf numFmtId="0" fontId="53" fillId="24" borderId="25" xfId="0" applyFont="1" applyFill="1" applyBorder="1" applyAlignment="1">
      <alignment horizontal="center" vertical="center" wrapText="1"/>
    </xf>
    <xf numFmtId="0" fontId="53" fillId="24" borderId="56" xfId="0" applyFont="1" applyFill="1" applyBorder="1" applyAlignment="1">
      <alignment horizontal="center" vertical="center" wrapText="1"/>
    </xf>
    <xf numFmtId="0" fontId="53" fillId="24" borderId="50" xfId="0" applyFont="1" applyFill="1" applyBorder="1" applyAlignment="1">
      <alignment horizontal="center" vertical="center" wrapText="1"/>
    </xf>
    <xf numFmtId="0" fontId="9" fillId="25" borderId="56" xfId="0" quotePrefix="1" applyFont="1" applyFill="1" applyBorder="1" applyAlignment="1">
      <alignment horizontal="center" vertical="center"/>
    </xf>
    <xf numFmtId="0" fontId="9" fillId="25" borderId="28" xfId="0" quotePrefix="1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0" fontId="9" fillId="25" borderId="50" xfId="0" quotePrefix="1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4" borderId="50" xfId="0" quotePrefix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1" fontId="59" fillId="25" borderId="50" xfId="0" quotePrefix="1" applyNumberFormat="1" applyFont="1" applyFill="1" applyBorder="1" applyAlignment="1">
      <alignment horizontal="center" vertical="center"/>
    </xf>
    <xf numFmtId="1" fontId="59" fillId="25" borderId="28" xfId="0" quotePrefix="1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4" borderId="50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/>
    </xf>
    <xf numFmtId="0" fontId="8" fillId="24" borderId="56" xfId="0" applyFont="1" applyFill="1" applyBorder="1" applyAlignment="1">
      <alignment horizontal="center"/>
    </xf>
    <xf numFmtId="0" fontId="8" fillId="24" borderId="50" xfId="0" applyFont="1" applyFill="1" applyBorder="1" applyAlignment="1">
      <alignment horizontal="center"/>
    </xf>
    <xf numFmtId="0" fontId="8" fillId="24" borderId="28" xfId="0" applyFont="1" applyFill="1" applyBorder="1" applyAlignment="1">
      <alignment horizontal="center"/>
    </xf>
    <xf numFmtId="0" fontId="56" fillId="24" borderId="0" xfId="0" applyFont="1" applyFill="1" applyAlignment="1">
      <alignment horizontal="left" vertical="top" wrapText="1"/>
    </xf>
    <xf numFmtId="0" fontId="9" fillId="24" borderId="56" xfId="0" applyFont="1" applyFill="1" applyBorder="1" applyAlignment="1">
      <alignment horizontal="center" vertical="center"/>
    </xf>
    <xf numFmtId="0" fontId="8" fillId="24" borderId="56" xfId="0" quotePrefix="1" applyFont="1" applyFill="1" applyBorder="1" applyAlignment="1">
      <alignment horizontal="center"/>
    </xf>
    <xf numFmtId="0" fontId="8" fillId="24" borderId="50" xfId="0" quotePrefix="1" applyFont="1" applyFill="1" applyBorder="1" applyAlignment="1">
      <alignment horizontal="center"/>
    </xf>
    <xf numFmtId="0" fontId="8" fillId="24" borderId="28" xfId="0" quotePrefix="1" applyFont="1" applyFill="1" applyBorder="1" applyAlignment="1">
      <alignment horizontal="center"/>
    </xf>
    <xf numFmtId="0" fontId="9" fillId="25" borderId="40" xfId="0" quotePrefix="1" applyFont="1" applyFill="1" applyBorder="1" applyAlignment="1">
      <alignment horizontal="center" vertical="center" wrapText="1"/>
    </xf>
    <xf numFmtId="0" fontId="9" fillId="25" borderId="46" xfId="0" quotePrefix="1" applyFont="1" applyFill="1" applyBorder="1" applyAlignment="1">
      <alignment horizontal="center" vertical="center" wrapText="1"/>
    </xf>
    <xf numFmtId="0" fontId="9" fillId="25" borderId="47" xfId="0" quotePrefix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 vertical="center" wrapText="1"/>
    </xf>
    <xf numFmtId="0" fontId="9" fillId="25" borderId="46" xfId="0" applyFont="1" applyFill="1" applyBorder="1" applyAlignment="1">
      <alignment horizontal="center" vertical="center" wrapText="1"/>
    </xf>
    <xf numFmtId="0" fontId="9" fillId="25" borderId="47" xfId="0" applyFont="1" applyFill="1" applyBorder="1" applyAlignment="1">
      <alignment horizontal="center" vertical="center" wrapText="1"/>
    </xf>
    <xf numFmtId="0" fontId="9" fillId="0" borderId="52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58" xfId="0" quotePrefix="1" applyFont="1" applyBorder="1" applyAlignment="1">
      <alignment horizontal="center" vertical="center"/>
    </xf>
    <xf numFmtId="0" fontId="9" fillId="0" borderId="54" xfId="0" quotePrefix="1" applyFont="1" applyBorder="1" applyAlignment="1">
      <alignment horizontal="center" vertical="center"/>
    </xf>
    <xf numFmtId="0" fontId="9" fillId="0" borderId="32" xfId="0" quotePrefix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1" fontId="9" fillId="25" borderId="56" xfId="0" quotePrefix="1" applyNumberFormat="1" applyFont="1" applyFill="1" applyBorder="1" applyAlignment="1">
      <alignment horizontal="center" vertical="center"/>
    </xf>
    <xf numFmtId="1" fontId="9" fillId="25" borderId="50" xfId="0" quotePrefix="1" applyNumberFormat="1" applyFont="1" applyFill="1" applyBorder="1" applyAlignment="1">
      <alignment horizontal="center" vertical="center"/>
    </xf>
    <xf numFmtId="1" fontId="9" fillId="25" borderId="28" xfId="0" quotePrefix="1" applyNumberFormat="1" applyFont="1" applyFill="1" applyBorder="1" applyAlignment="1">
      <alignment horizontal="center" vertical="center"/>
    </xf>
    <xf numFmtId="0" fontId="9" fillId="25" borderId="56" xfId="0" applyFont="1" applyFill="1" applyBorder="1" applyAlignment="1">
      <alignment horizontal="center" vertical="center"/>
    </xf>
    <xf numFmtId="0" fontId="9" fillId="0" borderId="69" xfId="0" quotePrefix="1" applyFont="1" applyBorder="1" applyAlignment="1">
      <alignment horizontal="center" vertical="center"/>
    </xf>
    <xf numFmtId="0" fontId="9" fillId="0" borderId="68" xfId="0" quotePrefix="1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57" xfId="0" quotePrefix="1" applyFont="1" applyBorder="1" applyAlignment="1">
      <alignment horizontal="center" vertical="center"/>
    </xf>
    <xf numFmtId="0" fontId="9" fillId="0" borderId="71" xfId="0" quotePrefix="1" applyFont="1" applyBorder="1" applyAlignment="1">
      <alignment horizontal="center" vertical="center"/>
    </xf>
    <xf numFmtId="0" fontId="9" fillId="0" borderId="26" xfId="0" quotePrefix="1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61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/>
    </xf>
    <xf numFmtId="0" fontId="9" fillId="24" borderId="67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59" fillId="25" borderId="50" xfId="0" quotePrefix="1" applyFont="1" applyFill="1" applyBorder="1" applyAlignment="1">
      <alignment horizontal="center" vertical="center"/>
    </xf>
    <xf numFmtId="0" fontId="59" fillId="25" borderId="28" xfId="0" quotePrefix="1" applyFont="1" applyFill="1" applyBorder="1" applyAlignment="1">
      <alignment horizontal="center" vertical="center"/>
    </xf>
    <xf numFmtId="0" fontId="9" fillId="25" borderId="40" xfId="0" applyFont="1" applyFill="1" applyBorder="1" applyAlignment="1">
      <alignment horizontal="center" vertical="center"/>
    </xf>
    <xf numFmtId="0" fontId="9" fillId="25" borderId="46" xfId="0" applyFont="1" applyFill="1" applyBorder="1" applyAlignment="1">
      <alignment horizontal="center" vertical="center"/>
    </xf>
    <xf numFmtId="0" fontId="9" fillId="25" borderId="47" xfId="0" applyFont="1" applyFill="1" applyBorder="1" applyAlignment="1">
      <alignment horizontal="center" vertical="center"/>
    </xf>
    <xf numFmtId="0" fontId="9" fillId="0" borderId="56" xfId="0" quotePrefix="1" applyFont="1" applyBorder="1" applyAlignment="1">
      <alignment horizontal="center" vertical="center"/>
    </xf>
    <xf numFmtId="0" fontId="9" fillId="0" borderId="50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5" borderId="24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0" fontId="59" fillId="25" borderId="24" xfId="0" quotePrefix="1" applyFont="1" applyFill="1" applyBorder="1" applyAlignment="1">
      <alignment horizontal="center" vertical="center"/>
    </xf>
    <xf numFmtId="1" fontId="59" fillId="25" borderId="24" xfId="0" quotePrefix="1" applyNumberFormat="1" applyFont="1" applyFill="1" applyBorder="1" applyAlignment="1">
      <alignment horizontal="center" vertical="center"/>
    </xf>
    <xf numFmtId="0" fontId="9" fillId="24" borderId="56" xfId="0" quotePrefix="1" applyFont="1" applyFill="1" applyBorder="1" applyAlignment="1">
      <alignment horizontal="center" vertical="center"/>
    </xf>
    <xf numFmtId="0" fontId="9" fillId="26" borderId="40" xfId="0" applyFont="1" applyFill="1" applyBorder="1" applyAlignment="1">
      <alignment horizontal="center" vertical="center"/>
    </xf>
    <xf numFmtId="0" fontId="9" fillId="26" borderId="46" xfId="0" applyFont="1" applyFill="1" applyBorder="1" applyAlignment="1">
      <alignment horizontal="center" vertical="center"/>
    </xf>
    <xf numFmtId="0" fontId="9" fillId="26" borderId="47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59" fillId="25" borderId="56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wrapText="1"/>
    </xf>
    <xf numFmtId="0" fontId="9" fillId="29" borderId="46" xfId="0" applyFont="1" applyFill="1" applyBorder="1" applyAlignment="1">
      <alignment horizontal="center" wrapText="1"/>
    </xf>
    <xf numFmtId="0" fontId="9" fillId="29" borderId="47" xfId="0" applyFont="1" applyFill="1" applyBorder="1" applyAlignment="1">
      <alignment horizontal="center" wrapText="1"/>
    </xf>
    <xf numFmtId="0" fontId="53" fillId="24" borderId="24" xfId="0" applyFont="1" applyFill="1" applyBorder="1" applyAlignment="1">
      <alignment horizontal="center" vertical="center" textRotation="90" wrapText="1"/>
    </xf>
    <xf numFmtId="0" fontId="9" fillId="26" borderId="40" xfId="0" quotePrefix="1" applyFont="1" applyFill="1" applyBorder="1" applyAlignment="1">
      <alignment horizontal="center" vertical="center"/>
    </xf>
    <xf numFmtId="0" fontId="9" fillId="26" borderId="46" xfId="0" quotePrefix="1" applyFont="1" applyFill="1" applyBorder="1" applyAlignment="1">
      <alignment horizontal="center" vertical="center"/>
    </xf>
    <xf numFmtId="0" fontId="9" fillId="26" borderId="47" xfId="0" quotePrefix="1" applyFont="1" applyFill="1" applyBorder="1" applyAlignment="1">
      <alignment horizontal="center" vertical="center"/>
    </xf>
    <xf numFmtId="0" fontId="9" fillId="25" borderId="40" xfId="0" applyFont="1" applyFill="1" applyBorder="1" applyAlignment="1">
      <alignment horizontal="left" wrapText="1"/>
    </xf>
    <xf numFmtId="0" fontId="9" fillId="25" borderId="47" xfId="0" applyFont="1" applyFill="1" applyBorder="1" applyAlignment="1">
      <alignment horizontal="left" wrapText="1"/>
    </xf>
    <xf numFmtId="0" fontId="9" fillId="29" borderId="40" xfId="0" applyFont="1" applyFill="1" applyBorder="1" applyAlignment="1">
      <alignment horizontal="center"/>
    </xf>
    <xf numFmtId="0" fontId="9" fillId="29" borderId="46" xfId="0" applyFont="1" applyFill="1" applyBorder="1" applyAlignment="1">
      <alignment horizontal="center"/>
    </xf>
    <xf numFmtId="0" fontId="9" fillId="29" borderId="51" xfId="0" applyFont="1" applyFill="1" applyBorder="1" applyAlignment="1">
      <alignment horizontal="center"/>
    </xf>
    <xf numFmtId="0" fontId="9" fillId="29" borderId="23" xfId="0" applyFont="1" applyFill="1" applyBorder="1" applyAlignment="1">
      <alignment horizontal="center"/>
    </xf>
    <xf numFmtId="0" fontId="9" fillId="29" borderId="47" xfId="0" applyFont="1" applyFill="1" applyBorder="1" applyAlignment="1">
      <alignment horizontal="center"/>
    </xf>
    <xf numFmtId="0" fontId="9" fillId="29" borderId="33" xfId="0" applyFont="1" applyFill="1" applyBorder="1" applyAlignment="1">
      <alignment horizontal="center"/>
    </xf>
    <xf numFmtId="0" fontId="9" fillId="29" borderId="25" xfId="0" applyFont="1" applyFill="1" applyBorder="1" applyAlignment="1">
      <alignment horizontal="center"/>
    </xf>
    <xf numFmtId="0" fontId="53" fillId="24" borderId="24" xfId="0" applyFont="1" applyFill="1" applyBorder="1" applyAlignment="1">
      <alignment horizontal="center" vertical="center" wrapText="1"/>
    </xf>
    <xf numFmtId="0" fontId="53" fillId="24" borderId="36" xfId="0" applyFont="1" applyFill="1" applyBorder="1" applyAlignment="1">
      <alignment horizontal="center" vertical="center" textRotation="90" wrapText="1"/>
    </xf>
    <xf numFmtId="0" fontId="53" fillId="24" borderId="44" xfId="0" applyFont="1" applyFill="1" applyBorder="1" applyAlignment="1">
      <alignment horizontal="center" vertical="center" textRotation="90" wrapText="1"/>
    </xf>
    <xf numFmtId="0" fontId="9" fillId="24" borderId="29" xfId="0" applyFont="1" applyFill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 wrapText="1"/>
    </xf>
    <xf numFmtId="0" fontId="9" fillId="24" borderId="50" xfId="0" applyFont="1" applyFill="1" applyBorder="1" applyAlignment="1">
      <alignment horizontal="center" vertical="center" wrapText="1"/>
    </xf>
    <xf numFmtId="0" fontId="9" fillId="24" borderId="60" xfId="0" applyFont="1" applyFill="1" applyBorder="1" applyAlignment="1">
      <alignment horizontal="center" vertical="center" wrapText="1"/>
    </xf>
    <xf numFmtId="0" fontId="9" fillId="24" borderId="49" xfId="0" applyFont="1" applyFill="1" applyBorder="1" applyAlignment="1">
      <alignment horizontal="center" vertical="center" wrapText="1"/>
    </xf>
    <xf numFmtId="0" fontId="9" fillId="24" borderId="44" xfId="0" applyFont="1" applyFill="1" applyBorder="1" applyAlignment="1">
      <alignment horizontal="center" vertical="center" wrapText="1"/>
    </xf>
    <xf numFmtId="0" fontId="9" fillId="24" borderId="68" xfId="0" applyFont="1" applyFill="1" applyBorder="1" applyAlignment="1">
      <alignment horizontal="center" vertical="center" wrapText="1"/>
    </xf>
    <xf numFmtId="0" fontId="9" fillId="24" borderId="73" xfId="0" applyFont="1" applyFill="1" applyBorder="1" applyAlignment="1">
      <alignment horizontal="center" vertical="center" wrapText="1"/>
    </xf>
    <xf numFmtId="0" fontId="9" fillId="24" borderId="34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72" xfId="0" quotePrefix="1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9" fillId="24" borderId="61" xfId="0" applyFont="1" applyFill="1" applyBorder="1" applyAlignment="1">
      <alignment horizontal="center" vertical="center" wrapText="1"/>
    </xf>
    <xf numFmtId="0" fontId="9" fillId="24" borderId="74" xfId="0" applyFont="1" applyFill="1" applyBorder="1" applyAlignment="1">
      <alignment horizontal="center" vertical="center" wrapText="1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50" xfId="0" quotePrefix="1" applyFont="1" applyFill="1" applyBorder="1" applyAlignment="1">
      <alignment horizontal="center" vertical="center" wrapText="1"/>
    </xf>
    <xf numFmtId="0" fontId="9" fillId="24" borderId="24" xfId="0" quotePrefix="1" applyFont="1" applyFill="1" applyBorder="1" applyAlignment="1">
      <alignment horizontal="center" vertical="center" wrapText="1"/>
    </xf>
    <xf numFmtId="165" fontId="9" fillId="24" borderId="45" xfId="0" applyNumberFormat="1" applyFont="1" applyFill="1" applyBorder="1" applyAlignment="1">
      <alignment horizontal="center" vertical="center" wrapText="1"/>
    </xf>
    <xf numFmtId="165" fontId="9" fillId="24" borderId="61" xfId="0" applyNumberFormat="1" applyFont="1" applyFill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 wrapText="1"/>
    </xf>
    <xf numFmtId="0" fontId="9" fillId="25" borderId="50" xfId="0" quotePrefix="1" applyFont="1" applyFill="1" applyBorder="1" applyAlignment="1">
      <alignment horizontal="center" vertical="center" wrapText="1"/>
    </xf>
    <xf numFmtId="0" fontId="9" fillId="25" borderId="24" xfId="0" quotePrefix="1" applyFont="1" applyFill="1" applyBorder="1" applyAlignment="1">
      <alignment horizontal="center" vertical="center" wrapText="1"/>
    </xf>
    <xf numFmtId="0" fontId="8" fillId="24" borderId="59" xfId="0" applyFont="1" applyFill="1" applyBorder="1" applyAlignment="1">
      <alignment horizontal="center" vertical="center" wrapText="1"/>
    </xf>
    <xf numFmtId="0" fontId="8" fillId="24" borderId="50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34" xfId="0" quotePrefix="1" applyFont="1" applyFill="1" applyBorder="1" applyAlignment="1">
      <alignment horizontal="center" vertical="center"/>
    </xf>
    <xf numFmtId="0" fontId="9" fillId="24" borderId="44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53" fillId="24" borderId="78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left" wrapText="1"/>
    </xf>
    <xf numFmtId="0" fontId="9" fillId="24" borderId="47" xfId="0" applyFont="1" applyFill="1" applyBorder="1" applyAlignment="1">
      <alignment horizontal="left" wrapText="1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horizontal="left" vertical="center" wrapText="1"/>
    </xf>
    <xf numFmtId="0" fontId="9" fillId="24" borderId="47" xfId="38" applyFont="1" applyFill="1" applyBorder="1" applyAlignment="1">
      <alignment horizontal="left" vertical="center" wrapText="1"/>
    </xf>
    <xf numFmtId="1" fontId="9" fillId="24" borderId="40" xfId="0" quotePrefix="1" applyNumberFormat="1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left" wrapText="1"/>
    </xf>
    <xf numFmtId="0" fontId="9" fillId="24" borderId="42" xfId="0" applyFont="1" applyFill="1" applyBorder="1" applyAlignment="1">
      <alignment horizontal="left" wrapText="1"/>
    </xf>
    <xf numFmtId="0" fontId="56" fillId="24" borderId="0" xfId="0" applyFont="1" applyFill="1" applyAlignment="1">
      <alignment horizontal="center" vertical="center"/>
    </xf>
    <xf numFmtId="0" fontId="56" fillId="24" borderId="23" xfId="0" applyFont="1" applyFill="1" applyBorder="1" applyAlignment="1">
      <alignment horizontal="center" vertical="center"/>
    </xf>
    <xf numFmtId="0" fontId="53" fillId="24" borderId="52" xfId="0" applyFont="1" applyFill="1" applyBorder="1" applyAlignment="1">
      <alignment horizontal="center" vertical="center" textRotation="90" wrapText="1"/>
    </xf>
    <xf numFmtId="0" fontId="53" fillId="24" borderId="72" xfId="0" applyFont="1" applyFill="1" applyBorder="1" applyAlignment="1">
      <alignment horizontal="center" vertical="center" textRotation="90" wrapText="1"/>
    </xf>
    <xf numFmtId="0" fontId="53" fillId="24" borderId="70" xfId="0" applyFont="1" applyFill="1" applyBorder="1" applyAlignment="1">
      <alignment horizontal="center" vertical="center" textRotation="90" wrapText="1"/>
    </xf>
    <xf numFmtId="0" fontId="53" fillId="24" borderId="74" xfId="0" applyFont="1" applyFill="1" applyBorder="1" applyAlignment="1">
      <alignment horizontal="center" vertical="center" textRotation="90" wrapText="1"/>
    </xf>
    <xf numFmtId="0" fontId="54" fillId="24" borderId="24" xfId="0" applyFont="1" applyFill="1" applyBorder="1" applyAlignment="1">
      <alignment horizontal="center" vertical="center" textRotation="90" wrapText="1"/>
    </xf>
    <xf numFmtId="0" fontId="53" fillId="24" borderId="69" xfId="0" applyFont="1" applyFill="1" applyBorder="1" applyAlignment="1">
      <alignment horizontal="center" vertical="center" textRotation="90" wrapText="1"/>
    </xf>
    <xf numFmtId="0" fontId="53" fillId="24" borderId="73" xfId="0" applyFont="1" applyFill="1" applyBorder="1" applyAlignment="1">
      <alignment horizontal="center" vertical="center" textRotation="90" wrapText="1"/>
    </xf>
    <xf numFmtId="0" fontId="53" fillId="24" borderId="40" xfId="0" applyFont="1" applyFill="1" applyBorder="1" applyAlignment="1">
      <alignment horizontal="center" vertical="center" wrapText="1"/>
    </xf>
    <xf numFmtId="0" fontId="53" fillId="24" borderId="42" xfId="0" quotePrefix="1" applyFont="1" applyFill="1" applyBorder="1" applyAlignment="1">
      <alignment horizontal="center" vertical="center" wrapText="1"/>
    </xf>
    <xf numFmtId="0" fontId="53" fillId="24" borderId="58" xfId="0" quotePrefix="1" applyFont="1" applyFill="1" applyBorder="1" applyAlignment="1">
      <alignment horizontal="center" vertical="center" wrapText="1"/>
    </xf>
    <xf numFmtId="0" fontId="53" fillId="24" borderId="49" xfId="0" quotePrefix="1" applyFont="1" applyFill="1" applyBorder="1" applyAlignment="1">
      <alignment horizontal="center" vertical="center" wrapText="1"/>
    </xf>
    <xf numFmtId="0" fontId="53" fillId="24" borderId="54" xfId="0" quotePrefix="1" applyFont="1" applyFill="1" applyBorder="1" applyAlignment="1">
      <alignment horizontal="center" vertical="center" wrapText="1"/>
    </xf>
    <xf numFmtId="0" fontId="53" fillId="24" borderId="33" xfId="0" quotePrefix="1" applyFont="1" applyFill="1" applyBorder="1" applyAlignment="1">
      <alignment horizontal="center" vertical="center" wrapText="1"/>
    </xf>
    <xf numFmtId="0" fontId="53" fillId="24" borderId="25" xfId="0" quotePrefix="1" applyFont="1" applyFill="1" applyBorder="1" applyAlignment="1">
      <alignment horizontal="center" vertical="center" wrapText="1"/>
    </xf>
    <xf numFmtId="0" fontId="53" fillId="24" borderId="68" xfId="0" applyFont="1" applyFill="1" applyBorder="1" applyAlignment="1">
      <alignment horizontal="center" vertical="center" textRotation="90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24" borderId="30" xfId="0" applyFont="1" applyFill="1" applyBorder="1" applyAlignment="1">
      <alignment horizontal="center" vertical="center" wrapText="1"/>
    </xf>
    <xf numFmtId="0" fontId="10" fillId="24" borderId="51" xfId="38" applyFont="1" applyFill="1" applyBorder="1" applyAlignment="1">
      <alignment horizontal="left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9" fillId="24" borderId="70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9" fillId="25" borderId="56" xfId="0" quotePrefix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24" borderId="56" xfId="0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24" borderId="4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59" fillId="25" borderId="59" xfId="0" quotePrefix="1" applyFont="1" applyFill="1" applyBorder="1" applyAlignment="1">
      <alignment horizontal="center" vertical="center"/>
    </xf>
    <xf numFmtId="1" fontId="59" fillId="25" borderId="59" xfId="0" quotePrefix="1" applyNumberFormat="1" applyFont="1" applyFill="1" applyBorder="1" applyAlignment="1">
      <alignment horizontal="center" vertical="center"/>
    </xf>
    <xf numFmtId="0" fontId="9" fillId="25" borderId="59" xfId="0" applyFont="1" applyFill="1" applyBorder="1" applyAlignment="1">
      <alignment horizontal="center" vertical="center"/>
    </xf>
    <xf numFmtId="1" fontId="59" fillId="25" borderId="56" xfId="0" quotePrefix="1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/>
    </xf>
    <xf numFmtId="0" fontId="62" fillId="25" borderId="59" xfId="0" applyFont="1" applyFill="1" applyBorder="1" applyAlignment="1">
      <alignment horizontal="center" vertical="center"/>
    </xf>
    <xf numFmtId="0" fontId="62" fillId="25" borderId="24" xfId="0" applyFont="1" applyFill="1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 wrapText="1"/>
    </xf>
    <xf numFmtId="1" fontId="9" fillId="25" borderId="50" xfId="0" quotePrefix="1" applyNumberFormat="1" applyFont="1" applyFill="1" applyBorder="1" applyAlignment="1">
      <alignment horizontal="center" vertical="center" wrapText="1"/>
    </xf>
    <xf numFmtId="1" fontId="9" fillId="25" borderId="24" xfId="0" quotePrefix="1" applyNumberFormat="1" applyFont="1" applyFill="1" applyBorder="1" applyAlignment="1">
      <alignment horizontal="center" vertical="center" wrapText="1"/>
    </xf>
    <xf numFmtId="0" fontId="9" fillId="24" borderId="44" xfId="0" quotePrefix="1" applyFont="1" applyFill="1" applyBorder="1" applyAlignment="1">
      <alignment horizontal="center" vertical="center" wrapText="1"/>
    </xf>
    <xf numFmtId="0" fontId="9" fillId="24" borderId="68" xfId="0" quotePrefix="1" applyFont="1" applyFill="1" applyBorder="1" applyAlignment="1">
      <alignment horizontal="center" vertical="center" wrapText="1"/>
    </xf>
    <xf numFmtId="0" fontId="9" fillId="24" borderId="73" xfId="0" quotePrefix="1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wrapText="1"/>
    </xf>
    <xf numFmtId="0" fontId="9" fillId="24" borderId="46" xfId="0" applyFont="1" applyFill="1" applyBorder="1" applyAlignment="1">
      <alignment horizontal="center" wrapText="1"/>
    </xf>
    <xf numFmtId="0" fontId="9" fillId="24" borderId="47" xfId="0" applyFont="1" applyFill="1" applyBorder="1" applyAlignment="1">
      <alignment horizontal="center" wrapText="1"/>
    </xf>
    <xf numFmtId="0" fontId="53" fillId="24" borderId="31" xfId="0" quotePrefix="1" applyFont="1" applyFill="1" applyBorder="1" applyAlignment="1">
      <alignment horizontal="center" vertical="center" wrapText="1"/>
    </xf>
    <xf numFmtId="0" fontId="53" fillId="24" borderId="41" xfId="0" quotePrefix="1" applyFont="1" applyFill="1" applyBorder="1" applyAlignment="1">
      <alignment horizontal="center" vertical="center" wrapText="1"/>
    </xf>
    <xf numFmtId="0" fontId="53" fillId="24" borderId="27" xfId="0" applyFont="1" applyFill="1" applyBorder="1" applyAlignment="1">
      <alignment horizontal="center" vertical="center" wrapText="1"/>
    </xf>
    <xf numFmtId="0" fontId="53" fillId="24" borderId="29" xfId="0" applyFont="1" applyFill="1" applyBorder="1" applyAlignment="1">
      <alignment horizontal="center" vertical="center" wrapText="1"/>
    </xf>
    <xf numFmtId="0" fontId="53" fillId="24" borderId="32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3" fillId="24" borderId="0" xfId="0" applyFont="1" applyFill="1" applyAlignment="1">
      <alignment horizontal="center" vertical="center" wrapText="1"/>
    </xf>
    <xf numFmtId="0" fontId="53" fillId="24" borderId="71" xfId="0" applyFont="1" applyFill="1" applyBorder="1" applyAlignment="1">
      <alignment horizontal="center" vertical="center" wrapText="1"/>
    </xf>
    <xf numFmtId="0" fontId="53" fillId="24" borderId="54" xfId="0" applyFont="1" applyFill="1" applyBorder="1" applyAlignment="1">
      <alignment horizontal="center" vertical="center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67" xfId="0" applyFont="1" applyFill="1" applyBorder="1" applyAlignment="1">
      <alignment horizontal="center" vertical="center" wrapText="1"/>
    </xf>
    <xf numFmtId="0" fontId="53" fillId="24" borderId="66" xfId="0" applyFont="1" applyFill="1" applyBorder="1" applyAlignment="1">
      <alignment horizontal="center" vertical="center" wrapText="1"/>
    </xf>
    <xf numFmtId="0" fontId="53" fillId="24" borderId="77" xfId="0" applyFont="1" applyFill="1" applyBorder="1" applyAlignment="1">
      <alignment horizontal="center" vertical="center" wrapText="1"/>
    </xf>
    <xf numFmtId="164" fontId="53" fillId="24" borderId="45" xfId="0" applyNumberFormat="1" applyFont="1" applyFill="1" applyBorder="1" applyAlignment="1">
      <alignment horizontal="center" vertical="center" textRotation="90" wrapText="1"/>
    </xf>
    <xf numFmtId="164" fontId="53" fillId="24" borderId="61" xfId="0" applyNumberFormat="1" applyFont="1" applyFill="1" applyBorder="1" applyAlignment="1">
      <alignment horizontal="center" vertical="center" textRotation="90" wrapText="1"/>
    </xf>
    <xf numFmtId="164" fontId="53" fillId="24" borderId="74" xfId="0" applyNumberFormat="1" applyFont="1" applyFill="1" applyBorder="1" applyAlignment="1">
      <alignment horizontal="center" vertical="center" textRotation="90" wrapText="1"/>
    </xf>
    <xf numFmtId="0" fontId="53" fillId="24" borderId="59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textRotation="90" wrapText="1"/>
    </xf>
    <xf numFmtId="0" fontId="53" fillId="24" borderId="38" xfId="0" applyFont="1" applyFill="1" applyBorder="1" applyAlignment="1">
      <alignment horizontal="center" vertical="center" wrapText="1"/>
    </xf>
    <xf numFmtId="0" fontId="53" fillId="24" borderId="35" xfId="0" applyFont="1" applyFill="1" applyBorder="1" applyAlignment="1">
      <alignment horizontal="center" vertical="center" wrapText="1"/>
    </xf>
    <xf numFmtId="0" fontId="8" fillId="24" borderId="28" xfId="0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center"/>
    </xf>
    <xf numFmtId="0" fontId="9" fillId="25" borderId="78" xfId="0" applyFont="1" applyFill="1" applyBorder="1" applyAlignment="1">
      <alignment horizontal="left" wrapText="1"/>
    </xf>
    <xf numFmtId="0" fontId="9" fillId="24" borderId="51" xfId="0" applyFont="1" applyFill="1" applyBorder="1" applyAlignment="1">
      <alignment horizontal="center"/>
    </xf>
    <xf numFmtId="0" fontId="9" fillId="24" borderId="23" xfId="0" applyFont="1" applyFill="1" applyBorder="1" applyAlignment="1">
      <alignment horizontal="center"/>
    </xf>
    <xf numFmtId="1" fontId="59" fillId="25" borderId="59" xfId="0" quotePrefix="1" applyNumberFormat="1" applyFont="1" applyFill="1" applyBorder="1" applyAlignment="1">
      <alignment horizontal="center" vertical="center" wrapText="1"/>
    </xf>
    <xf numFmtId="1" fontId="59" fillId="25" borderId="50" xfId="0" quotePrefix="1" applyNumberFormat="1" applyFont="1" applyFill="1" applyBorder="1" applyAlignment="1">
      <alignment horizontal="center" vertical="center" wrapText="1"/>
    </xf>
    <xf numFmtId="1" fontId="59" fillId="25" borderId="24" xfId="0" quotePrefix="1" applyNumberFormat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31" xfId="0" quotePrefix="1" applyFont="1" applyFill="1" applyBorder="1" applyAlignment="1">
      <alignment horizontal="center" vertical="center" wrapText="1"/>
    </xf>
    <xf numFmtId="0" fontId="9" fillId="29" borderId="39" xfId="0" applyFont="1" applyFill="1" applyBorder="1" applyAlignment="1">
      <alignment horizontal="center" wrapText="1"/>
    </xf>
    <xf numFmtId="0" fontId="9" fillId="29" borderId="39" xfId="0" applyFont="1" applyFill="1" applyBorder="1" applyAlignment="1">
      <alignment horizontal="center"/>
    </xf>
    <xf numFmtId="0" fontId="8" fillId="24" borderId="68" xfId="0" applyFont="1" applyFill="1" applyBorder="1" applyAlignment="1">
      <alignment horizontal="center"/>
    </xf>
    <xf numFmtId="0" fontId="8" fillId="24" borderId="31" xfId="0" applyFont="1" applyFill="1" applyBorder="1" applyAlignment="1">
      <alignment horizontal="center"/>
    </xf>
    <xf numFmtId="0" fontId="59" fillId="24" borderId="50" xfId="0" quotePrefix="1" applyFont="1" applyFill="1" applyBorder="1" applyAlignment="1">
      <alignment horizontal="center" vertical="center"/>
    </xf>
    <xf numFmtId="0" fontId="59" fillId="24" borderId="28" xfId="0" quotePrefix="1" applyFont="1" applyFill="1" applyBorder="1" applyAlignment="1">
      <alignment horizontal="center" vertical="center"/>
    </xf>
    <xf numFmtId="0" fontId="8" fillId="24" borderId="56" xfId="0" applyFont="1" applyFill="1" applyBorder="1" applyAlignment="1">
      <alignment horizontal="center" vertical="center" wrapText="1"/>
    </xf>
    <xf numFmtId="1" fontId="9" fillId="24" borderId="56" xfId="0" quotePrefix="1" applyNumberFormat="1" applyFont="1" applyFill="1" applyBorder="1" applyAlignment="1">
      <alignment horizontal="center" vertical="center"/>
    </xf>
    <xf numFmtId="1" fontId="9" fillId="24" borderId="28" xfId="0" quotePrefix="1" applyNumberFormat="1" applyFont="1" applyFill="1" applyBorder="1" applyAlignment="1">
      <alignment horizontal="center" vertical="center"/>
    </xf>
    <xf numFmtId="1" fontId="59" fillId="24" borderId="50" xfId="0" quotePrefix="1" applyNumberFormat="1" applyFont="1" applyFill="1" applyBorder="1" applyAlignment="1">
      <alignment horizontal="center" vertical="center"/>
    </xf>
    <xf numFmtId="1" fontId="59" fillId="24" borderId="28" xfId="0" quotePrefix="1" applyNumberFormat="1" applyFont="1" applyFill="1" applyBorder="1" applyAlignment="1">
      <alignment horizontal="center" vertical="center"/>
    </xf>
    <xf numFmtId="0" fontId="59" fillId="24" borderId="56" xfId="0" quotePrefix="1" applyFont="1" applyFill="1" applyBorder="1" applyAlignment="1">
      <alignment horizontal="center" vertical="center"/>
    </xf>
    <xf numFmtId="0" fontId="10" fillId="24" borderId="55" xfId="38" applyFont="1" applyFill="1" applyBorder="1" applyAlignment="1">
      <alignment horizontal="left"/>
    </xf>
    <xf numFmtId="0" fontId="10" fillId="24" borderId="55" xfId="38" applyFont="1" applyFill="1" applyBorder="1" applyAlignment="1">
      <alignment horizontal="left" vertical="center" wrapText="1"/>
    </xf>
    <xf numFmtId="0" fontId="56" fillId="24" borderId="0" xfId="0" applyFont="1" applyFill="1" applyAlignment="1">
      <alignment horizontal="center" vertical="center" wrapText="1"/>
    </xf>
    <xf numFmtId="0" fontId="9" fillId="24" borderId="39" xfId="0" applyFont="1" applyFill="1" applyBorder="1" applyAlignment="1">
      <alignment horizontal="center" wrapText="1"/>
    </xf>
    <xf numFmtId="0" fontId="10" fillId="24" borderId="0" xfId="38" applyFont="1" applyFill="1" applyAlignment="1">
      <alignment horizontal="left" wrapText="1"/>
    </xf>
    <xf numFmtId="0" fontId="9" fillId="25" borderId="40" xfId="0" applyFont="1" applyFill="1" applyBorder="1" applyAlignment="1">
      <alignment horizontal="center"/>
    </xf>
    <xf numFmtId="0" fontId="9" fillId="25" borderId="46" xfId="0" applyFont="1" applyFill="1" applyBorder="1" applyAlignment="1">
      <alignment horizontal="center"/>
    </xf>
    <xf numFmtId="0" fontId="9" fillId="25" borderId="39" xfId="0" applyFont="1" applyFill="1" applyBorder="1" applyAlignment="1">
      <alignment horizontal="center"/>
    </xf>
    <xf numFmtId="0" fontId="9" fillId="25" borderId="33" xfId="0" applyFont="1" applyFill="1" applyBorder="1" applyAlignment="1">
      <alignment horizontal="center"/>
    </xf>
    <xf numFmtId="0" fontId="9" fillId="25" borderId="23" xfId="0" applyFont="1" applyFill="1" applyBorder="1" applyAlignment="1">
      <alignment horizontal="center"/>
    </xf>
    <xf numFmtId="0" fontId="9" fillId="25" borderId="77" xfId="0" applyFont="1" applyFill="1" applyBorder="1" applyAlignment="1">
      <alignment horizontal="center"/>
    </xf>
    <xf numFmtId="1" fontId="9" fillId="25" borderId="28" xfId="0" quotePrefix="1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 wrapText="1"/>
    </xf>
    <xf numFmtId="0" fontId="9" fillId="25" borderId="46" xfId="0" applyFont="1" applyFill="1" applyBorder="1" applyAlignment="1">
      <alignment horizontal="center" wrapText="1"/>
    </xf>
    <xf numFmtId="0" fontId="9" fillId="25" borderId="39" xfId="0" applyFont="1" applyFill="1" applyBorder="1" applyAlignment="1">
      <alignment horizontal="center" wrapText="1"/>
    </xf>
    <xf numFmtId="0" fontId="56" fillId="24" borderId="0" xfId="0" applyFont="1" applyFill="1" applyAlignment="1">
      <alignment horizontal="center" vertical="top" wrapText="1"/>
    </xf>
    <xf numFmtId="0" fontId="9" fillId="25" borderId="78" xfId="0" applyFont="1" applyFill="1" applyBorder="1" applyAlignment="1">
      <alignment horizontal="left" vertical="center" wrapText="1"/>
    </xf>
    <xf numFmtId="0" fontId="9" fillId="25" borderId="47" xfId="0" applyFont="1" applyFill="1" applyBorder="1" applyAlignment="1">
      <alignment horizontal="left" vertical="center" wrapText="1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7" xr:uid="{00000000-0005-0000-0000-000026000000}"/>
    <cellStyle name="Обычный 2 3" xfId="46" xr:uid="{00000000-0005-0000-0000-000027000000}"/>
    <cellStyle name="Обычный_552100_АиАХ_дн" xfId="38" xr:uid="{00000000-0005-0000-0000-000028000000}"/>
    <cellStyle name="Обычный_ИВТ" xfId="39" xr:uid="{00000000-0005-0000-0000-000029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66608</xdr:rowOff>
    </xdr:from>
    <xdr:to>
      <xdr:col>15</xdr:col>
      <xdr:colOff>21980</xdr:colOff>
      <xdr:row>13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1407435"/>
          <a:ext cx="2579076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50</xdr:col>
      <xdr:colOff>165100</xdr:colOff>
      <xdr:row>17</xdr:row>
      <xdr:rowOff>183696</xdr:rowOff>
    </xdr:from>
    <xdr:to>
      <xdr:col>59</xdr:col>
      <xdr:colOff>217244</xdr:colOff>
      <xdr:row>20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60477"/>
          <a:ext cx="5834743" cy="117777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CD276ED-D56E-45B2-A794-C41294CF4455}"/>
            </a:ext>
          </a:extLst>
        </xdr:cNvPr>
        <xdr:cNvSpPr>
          <a:spLocks noChangeShapeType="1"/>
        </xdr:cNvSpPr>
      </xdr:nvSpPr>
      <xdr:spPr bwMode="auto">
        <a:xfrm>
          <a:off x="9391650" y="541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38100</xdr:rowOff>
    </xdr:from>
    <xdr:to>
      <xdr:col>7</xdr:col>
      <xdr:colOff>0</xdr:colOff>
      <xdr:row>9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CCE78251-50B5-437B-88ED-D4D2DB74E2AD}"/>
            </a:ext>
          </a:extLst>
        </xdr:cNvPr>
        <xdr:cNvSpPr>
          <a:spLocks noChangeShapeType="1"/>
        </xdr:cNvSpPr>
      </xdr:nvSpPr>
      <xdr:spPr bwMode="auto">
        <a:xfrm>
          <a:off x="9391650" y="54483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4857750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23BD25-08CA-4AC5-AA61-6F56870ECC5B}"/>
            </a:ext>
          </a:extLst>
        </xdr:cNvPr>
        <xdr:cNvSpPr txBox="1"/>
      </xdr:nvSpPr>
      <xdr:spPr>
        <a:xfrm>
          <a:off x="0" y="60477"/>
          <a:ext cx="5838825" cy="8062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C0CFB00-7CDA-43FA-AF59-373FC48F8E29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D87D3F8F-281B-4DD4-B17F-D86559A4CE7C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B2E9D5-97AA-435D-BFFD-355423BF3185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68D984C7-B617-4064-88E9-68A54AA5C1B4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875174F-63C9-4DE6-A2AF-FE9789C554D2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AB5747-6F85-45E0-8971-80F0B8503257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CF55DC19-8E75-4EED-B367-83E2A11E9467}"/>
            </a:ext>
          </a:extLst>
        </xdr:cNvPr>
        <xdr:cNvSpPr>
          <a:spLocks noChangeShapeType="1"/>
        </xdr:cNvSpPr>
      </xdr:nvSpPr>
      <xdr:spPr bwMode="auto">
        <a:xfrm>
          <a:off x="92678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BF8D388B-94EB-4921-A2DC-977AD2CF94D6}"/>
            </a:ext>
          </a:extLst>
        </xdr:cNvPr>
        <xdr:cNvSpPr>
          <a:spLocks noChangeShapeType="1"/>
        </xdr:cNvSpPr>
      </xdr:nvSpPr>
      <xdr:spPr bwMode="auto">
        <a:xfrm>
          <a:off x="9267825" y="436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DC0FE6-5529-4534-8A8D-9B38180F50FA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D9720328-7860-4220-9AA5-2E6231CBB407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C14EBF69-4291-4F7D-AC57-812216767895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C7D643-394A-408C-B794-5BBF6BA9F2B3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5945965-393B-4F9D-90CF-9F31C13E83C1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DAF20844-0143-49D6-8F6D-48234E2C2E76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C99AD6-F40E-4E76-B7E1-97B0CF188842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FA15DC39-BFBC-4A46-A5A7-5343288671C4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E449444A-CD90-4E25-A130-A8508D70E8AF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6202D0-576D-4976-8235-3B04371F2ED0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C8F0F87-DC1D-473A-9E86-DE57883F1AC9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B304F26C-8CF3-4822-931A-BA2CAFF5DA2C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ECA10C-04B0-466C-AAF7-C9C52905F664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ED5B13F3-5862-48B3-91B3-1CCF2DD39DB6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E81B5A27-A273-43BB-B727-6C25E1DAFEE9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522B7D-CC11-46AC-8F9F-E2036EB88D35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2;&#1089;&#1072;&#1085;&#1072;\Downloads\&#1056;&#1059;&#1055;%20&#1055;&#1042;&#1047;&#1057;&#1057;\&#1055;&#1047;WC_750500_2023&#1055;&#1047;24,04,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 РУП_Бак"/>
      <sheetName val="Базовая часть РУП_Бак"/>
      <sheetName val="Вариативная часть &quot;ПЗ&quot; "/>
    </sheetNames>
    <sheetDataSet>
      <sheetData sheetId="0" refreshError="1"/>
      <sheetData sheetId="1" refreshError="1"/>
      <sheetData sheetId="2" refreshError="1">
        <row r="11">
          <cell r="K11">
            <v>3.5</v>
          </cell>
          <cell r="L11">
            <v>0</v>
          </cell>
          <cell r="M11">
            <v>0</v>
          </cell>
          <cell r="N11">
            <v>5</v>
          </cell>
          <cell r="O11">
            <v>0</v>
          </cell>
          <cell r="P11">
            <v>0</v>
          </cell>
          <cell r="Q11">
            <v>0</v>
          </cell>
          <cell r="S11">
            <v>4</v>
          </cell>
          <cell r="T11">
            <v>0</v>
          </cell>
          <cell r="U11">
            <v>0</v>
          </cell>
          <cell r="V11">
            <v>5</v>
          </cell>
          <cell r="W11">
            <v>5.5</v>
          </cell>
          <cell r="X11">
            <v>0</v>
          </cell>
          <cell r="Y11">
            <v>0</v>
          </cell>
          <cell r="AA11">
            <v>4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P11">
            <v>0</v>
          </cell>
        </row>
        <row r="25">
          <cell r="D25">
            <v>25</v>
          </cell>
          <cell r="K25">
            <v>4</v>
          </cell>
          <cell r="L25">
            <v>0</v>
          </cell>
          <cell r="M25">
            <v>0</v>
          </cell>
          <cell r="N25">
            <v>5</v>
          </cell>
          <cell r="O25">
            <v>12</v>
          </cell>
          <cell r="P25">
            <v>0</v>
          </cell>
          <cell r="Q25">
            <v>0</v>
          </cell>
          <cell r="S25">
            <v>4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L25">
            <v>0</v>
          </cell>
          <cell r="AP25">
            <v>0</v>
          </cell>
        </row>
        <row r="37">
          <cell r="E37">
            <v>3900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S37">
            <v>12</v>
          </cell>
          <cell r="T37">
            <v>0</v>
          </cell>
          <cell r="U37">
            <v>0</v>
          </cell>
          <cell r="V37">
            <v>15</v>
          </cell>
          <cell r="W37">
            <v>16</v>
          </cell>
          <cell r="X37">
            <v>0</v>
          </cell>
          <cell r="Y37">
            <v>0</v>
          </cell>
          <cell r="AA37">
            <v>16</v>
          </cell>
          <cell r="AB37">
            <v>0</v>
          </cell>
          <cell r="AC37">
            <v>0</v>
          </cell>
          <cell r="AD37">
            <v>20</v>
          </cell>
          <cell r="AE37">
            <v>16</v>
          </cell>
          <cell r="AF37">
            <v>0</v>
          </cell>
          <cell r="AG37">
            <v>0</v>
          </cell>
          <cell r="AH37">
            <v>20</v>
          </cell>
        </row>
        <row r="38">
          <cell r="AI38">
            <v>8</v>
          </cell>
          <cell r="AJ38">
            <v>0</v>
          </cell>
          <cell r="AK38">
            <v>0</v>
          </cell>
          <cell r="AL38">
            <v>10</v>
          </cell>
        </row>
        <row r="54">
          <cell r="AI54">
            <v>16</v>
          </cell>
          <cell r="AJ54">
            <v>0</v>
          </cell>
          <cell r="AK54">
            <v>0</v>
          </cell>
          <cell r="AL54">
            <v>20</v>
          </cell>
          <cell r="AM54">
            <v>24</v>
          </cell>
          <cell r="AN54">
            <v>0</v>
          </cell>
          <cell r="AO54">
            <v>0</v>
          </cell>
          <cell r="AP5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0"/>
  <sheetViews>
    <sheetView tabSelected="1" view="pageBreakPreview" topLeftCell="A13" zoomScale="120" zoomScaleNormal="100" zoomScaleSheetLayoutView="120" workbookViewId="0">
      <selection activeCell="AE17" sqref="AE17"/>
    </sheetView>
  </sheetViews>
  <sheetFormatPr defaultRowHeight="12.75" x14ac:dyDescent="0.2"/>
  <cols>
    <col min="1" max="1" width="3" style="45" customWidth="1"/>
    <col min="2" max="22" width="2.5703125" style="45" customWidth="1"/>
    <col min="23" max="23" width="2.7109375" style="45" customWidth="1"/>
    <col min="24" max="24" width="2.5703125" style="45" customWidth="1"/>
    <col min="25" max="25" width="2.7109375" style="45" customWidth="1"/>
    <col min="26" max="31" width="2.5703125" style="45" customWidth="1"/>
    <col min="32" max="32" width="3" style="45" customWidth="1"/>
    <col min="33" max="33" width="2.5703125" style="45" customWidth="1"/>
    <col min="34" max="34" width="3.140625" style="45" customWidth="1"/>
    <col min="35" max="38" width="2.5703125" style="45" customWidth="1"/>
    <col min="39" max="39" width="2.42578125" style="45" customWidth="1"/>
    <col min="40" max="42" width="2.5703125" style="45" customWidth="1"/>
    <col min="43" max="43" width="3" style="45" customWidth="1"/>
    <col min="44" max="44" width="2.7109375" style="45" customWidth="1"/>
    <col min="45" max="49" width="2.5703125" style="45" customWidth="1"/>
    <col min="50" max="50" width="2.85546875" style="45" customWidth="1"/>
    <col min="51" max="53" width="2.5703125" style="45" customWidth="1"/>
    <col min="54" max="54" width="4" style="45" customWidth="1"/>
    <col min="55" max="55" width="5.140625" style="45" customWidth="1"/>
    <col min="56" max="56" width="3.7109375" style="45" customWidth="1"/>
    <col min="57" max="57" width="3.140625" style="45" customWidth="1"/>
    <col min="58" max="58" width="4.42578125" style="45" customWidth="1"/>
    <col min="59" max="59" width="4.140625" style="45" customWidth="1"/>
    <col min="60" max="60" width="3.7109375" style="45" customWidth="1"/>
    <col min="61" max="16384" width="9.140625" style="45"/>
  </cols>
  <sheetData>
    <row r="1" spans="1:62" s="6" customFormat="1" ht="33" customHeight="1" x14ac:dyDescent="0.2">
      <c r="A1" s="609" t="s">
        <v>56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  <c r="AL1" s="609"/>
      <c r="AM1" s="609"/>
      <c r="AN1" s="609"/>
      <c r="AO1" s="609"/>
      <c r="AP1" s="609"/>
      <c r="AQ1" s="609"/>
      <c r="AR1" s="609"/>
      <c r="AS1" s="609"/>
      <c r="AT1" s="609"/>
      <c r="AU1" s="609"/>
      <c r="AV1" s="609"/>
      <c r="AW1" s="609"/>
      <c r="AX1" s="609"/>
      <c r="AY1" s="609"/>
      <c r="AZ1" s="609"/>
      <c r="BA1" s="609"/>
      <c r="BB1" s="609"/>
      <c r="BC1" s="609"/>
      <c r="BD1" s="609"/>
      <c r="BE1" s="609"/>
      <c r="BF1" s="609"/>
      <c r="BG1" s="609"/>
      <c r="BH1" s="609"/>
      <c r="BI1" s="9"/>
    </row>
    <row r="2" spans="1:62" s="6" customFormat="1" ht="35.25" customHeight="1" x14ac:dyDescent="0.25">
      <c r="A2" s="612" t="s">
        <v>57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  <c r="AX2" s="612"/>
      <c r="AY2" s="612"/>
      <c r="AZ2" s="612"/>
      <c r="BA2" s="612"/>
      <c r="BB2" s="612"/>
      <c r="BC2" s="612"/>
      <c r="BD2" s="612"/>
      <c r="BE2" s="612"/>
      <c r="BF2" s="612"/>
      <c r="BG2" s="612"/>
      <c r="BH2" s="612"/>
      <c r="BI2" s="10"/>
    </row>
    <row r="3" spans="1:62" s="6" customFormat="1" ht="37.5" customHeight="1" x14ac:dyDescent="0.2">
      <c r="A3" s="613" t="s">
        <v>58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</row>
    <row r="4" spans="1:62" s="6" customFormat="1" ht="25.5" customHeight="1" x14ac:dyDescent="0.2">
      <c r="A4" s="611" t="s">
        <v>83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11"/>
      <c r="AX4" s="611"/>
      <c r="AY4" s="611"/>
      <c r="AZ4" s="611"/>
      <c r="BA4" s="611"/>
      <c r="BB4" s="611"/>
      <c r="BC4" s="611"/>
      <c r="BD4" s="611"/>
      <c r="BE4" s="611"/>
      <c r="BF4" s="611"/>
      <c r="BG4" s="611"/>
      <c r="BH4" s="611"/>
      <c r="BI4" s="11"/>
    </row>
    <row r="5" spans="1:62" s="6" customFormat="1" ht="14.25" customHeight="1" x14ac:dyDescent="0.2">
      <c r="A5" s="12"/>
      <c r="B5" s="12"/>
      <c r="C5" s="13"/>
      <c r="D5" s="12"/>
      <c r="E5" s="12"/>
      <c r="F5" s="12"/>
      <c r="G5" s="14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AS5" s="11"/>
      <c r="AT5" s="11"/>
      <c r="AU5" s="11"/>
      <c r="AV5" s="18"/>
      <c r="AW5" s="18"/>
      <c r="AX5" s="18"/>
      <c r="AY5" s="12"/>
      <c r="AZ5" s="12"/>
      <c r="BA5" s="12"/>
      <c r="BB5" s="19"/>
      <c r="BC5" s="19"/>
      <c r="BD5" s="19"/>
      <c r="BE5" s="19"/>
      <c r="BF5" s="19"/>
      <c r="BG5" s="19"/>
      <c r="BH5" s="19"/>
      <c r="BI5" s="11"/>
    </row>
    <row r="6" spans="1:62" s="6" customFormat="1" ht="16.5" customHeight="1" x14ac:dyDescent="0.2">
      <c r="A6" s="617" t="s">
        <v>195</v>
      </c>
      <c r="B6" s="617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5" t="s">
        <v>255</v>
      </c>
      <c r="AA6" s="615"/>
      <c r="AB6" s="615"/>
      <c r="AC6" s="615"/>
      <c r="AD6" s="615"/>
      <c r="AE6" s="615"/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15"/>
      <c r="AT6" s="615"/>
      <c r="AU6" s="615"/>
      <c r="AV6" s="615"/>
      <c r="AW6" s="615"/>
      <c r="AX6" s="615"/>
      <c r="AY6" s="615"/>
      <c r="BJ6" s="11"/>
    </row>
    <row r="7" spans="1:62" s="6" customFormat="1" ht="16.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616"/>
      <c r="AA7" s="616"/>
      <c r="AB7" s="616"/>
      <c r="AC7" s="616"/>
      <c r="AD7" s="616"/>
      <c r="AE7" s="616"/>
      <c r="AF7" s="616"/>
      <c r="AG7" s="616"/>
      <c r="AH7" s="616"/>
      <c r="AI7" s="616"/>
      <c r="AJ7" s="616"/>
      <c r="AK7" s="616"/>
      <c r="AL7" s="616"/>
      <c r="AM7" s="616"/>
      <c r="AN7" s="616"/>
      <c r="AO7" s="616"/>
      <c r="AP7" s="616"/>
      <c r="AQ7" s="616"/>
      <c r="AR7" s="616"/>
      <c r="AS7" s="616"/>
      <c r="AT7" s="616"/>
      <c r="AU7" s="616"/>
      <c r="AV7" s="616"/>
      <c r="AW7" s="616"/>
      <c r="AX7" s="616"/>
      <c r="AY7" s="616"/>
      <c r="BJ7" s="11"/>
    </row>
    <row r="8" spans="1:62" s="6" customFormat="1" ht="16.5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6"/>
      <c r="O8" s="24"/>
      <c r="P8" s="25"/>
      <c r="Q8" s="25"/>
      <c r="R8" s="25"/>
      <c r="S8" s="25"/>
      <c r="T8" s="25"/>
      <c r="U8" s="25"/>
      <c r="V8" s="25"/>
      <c r="W8" s="27"/>
      <c r="X8" s="25"/>
      <c r="Y8" s="25"/>
      <c r="Z8" s="618" t="s">
        <v>256</v>
      </c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J8" s="11"/>
    </row>
    <row r="9" spans="1:62" s="6" customFormat="1" ht="16.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  <c r="O9" s="24"/>
      <c r="P9" s="25"/>
      <c r="Q9" s="25"/>
      <c r="R9" s="25"/>
      <c r="S9" s="25"/>
      <c r="T9" s="25"/>
      <c r="U9" s="25"/>
      <c r="V9" s="25"/>
      <c r="W9" s="27"/>
      <c r="X9" s="25"/>
      <c r="Y9" s="25"/>
      <c r="Z9" s="619" t="s">
        <v>257</v>
      </c>
      <c r="AA9" s="619"/>
      <c r="AB9" s="619"/>
      <c r="AC9" s="619"/>
      <c r="AD9" s="619"/>
      <c r="AE9" s="619"/>
      <c r="AF9" s="619"/>
      <c r="AG9" s="619"/>
      <c r="AH9" s="619"/>
      <c r="AI9" s="619"/>
      <c r="AJ9" s="619"/>
      <c r="AK9" s="619"/>
      <c r="AL9" s="619"/>
      <c r="AM9" s="619"/>
      <c r="AN9" s="619"/>
      <c r="AO9" s="619"/>
      <c r="AP9" s="619"/>
      <c r="AQ9" s="619"/>
      <c r="AR9" s="619"/>
      <c r="AS9" s="619"/>
      <c r="AT9" s="619"/>
      <c r="AU9" s="619"/>
      <c r="AV9" s="619"/>
      <c r="AW9" s="619"/>
      <c r="AX9" s="619"/>
      <c r="AY9" s="619"/>
      <c r="AZ9" s="619"/>
      <c r="BA9" s="619"/>
      <c r="BB9" s="619"/>
      <c r="BC9" s="619"/>
      <c r="BD9" s="619"/>
      <c r="BE9" s="619"/>
      <c r="BF9" s="619"/>
      <c r="BJ9" s="11"/>
    </row>
    <row r="10" spans="1:62" s="6" customFormat="1" ht="16.5" customHeight="1" x14ac:dyDescent="0.2">
      <c r="A10" s="610" t="s">
        <v>245</v>
      </c>
      <c r="B10" s="610"/>
      <c r="C10" s="610"/>
      <c r="D10" s="610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20" t="s">
        <v>346</v>
      </c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0"/>
      <c r="BA10" s="620"/>
      <c r="BB10" s="620"/>
      <c r="BC10" s="620"/>
      <c r="BD10" s="620"/>
      <c r="BE10" s="620"/>
      <c r="BF10" s="620"/>
      <c r="BJ10" s="5"/>
    </row>
    <row r="11" spans="1:62" s="6" customFormat="1" ht="16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6"/>
      <c r="N11" s="26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620" t="s">
        <v>258</v>
      </c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J11" s="11"/>
    </row>
    <row r="12" spans="1:62" s="6" customFormat="1" ht="27" customHeight="1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26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620" t="s">
        <v>429</v>
      </c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0"/>
      <c r="AM12" s="620"/>
      <c r="AN12" s="620"/>
      <c r="AO12" s="620"/>
      <c r="AP12" s="620"/>
      <c r="AQ12" s="620"/>
      <c r="AR12" s="620"/>
      <c r="AS12" s="620"/>
      <c r="AT12" s="620"/>
      <c r="AU12" s="620"/>
      <c r="AV12" s="620"/>
      <c r="AW12" s="620"/>
      <c r="AX12" s="620"/>
      <c r="AY12" s="620"/>
      <c r="AZ12" s="620"/>
      <c r="BA12" s="620"/>
      <c r="BB12" s="620"/>
      <c r="BC12" s="620"/>
      <c r="BD12" s="620"/>
      <c r="BE12" s="620"/>
      <c r="BF12" s="620"/>
      <c r="BG12" s="620"/>
      <c r="BH12" s="620"/>
      <c r="BJ12" s="11"/>
    </row>
    <row r="13" spans="1:62" s="6" customFormat="1" ht="16.5" customHeight="1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6"/>
      <c r="N13" s="26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619" t="s">
        <v>305</v>
      </c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  <c r="AK13" s="619"/>
      <c r="AL13" s="619"/>
      <c r="AM13" s="619"/>
      <c r="AN13" s="619"/>
      <c r="AO13" s="619"/>
      <c r="AP13" s="619"/>
      <c r="AQ13" s="619"/>
      <c r="AR13" s="619"/>
      <c r="AS13" s="619"/>
      <c r="AT13" s="619"/>
      <c r="AU13" s="619"/>
      <c r="AV13" s="619"/>
      <c r="AW13" s="619"/>
      <c r="AX13" s="619"/>
      <c r="AY13" s="619"/>
      <c r="AZ13" s="619"/>
      <c r="BA13" s="619"/>
      <c r="BB13" s="619"/>
      <c r="BC13" s="619"/>
      <c r="BD13" s="619"/>
      <c r="BE13" s="619"/>
      <c r="BF13" s="619"/>
      <c r="BG13" s="619"/>
      <c r="BH13" s="619"/>
      <c r="BJ13" s="11"/>
    </row>
    <row r="14" spans="1:62" s="6" customFormat="1" ht="24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6"/>
      <c r="N14" s="26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601" t="s">
        <v>312</v>
      </c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1"/>
      <c r="BB14" s="601"/>
      <c r="BC14" s="601"/>
      <c r="BD14" s="601"/>
      <c r="BE14" s="601"/>
      <c r="BF14" s="601"/>
      <c r="BG14" s="601"/>
      <c r="BH14" s="601"/>
      <c r="BJ14" s="11"/>
    </row>
    <row r="15" spans="1:62" s="6" customFormat="1" ht="16.5" customHeight="1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/>
      <c r="N15" s="26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619" t="s">
        <v>306</v>
      </c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  <c r="AK15" s="619"/>
      <c r="AL15" s="619"/>
      <c r="AM15" s="619"/>
      <c r="AN15" s="619"/>
      <c r="AO15" s="619"/>
      <c r="AP15" s="619"/>
      <c r="AQ15" s="619"/>
      <c r="AR15" s="619"/>
      <c r="AS15" s="619"/>
      <c r="AT15" s="619"/>
      <c r="AU15" s="619"/>
      <c r="AV15" s="619"/>
      <c r="AW15" s="619"/>
      <c r="AX15" s="619"/>
      <c r="AY15" s="619"/>
      <c r="AZ15" s="619"/>
      <c r="BA15" s="619"/>
      <c r="BB15" s="619"/>
      <c r="BC15" s="619"/>
      <c r="BD15" s="619"/>
      <c r="BE15" s="619"/>
      <c r="BF15" s="619"/>
      <c r="BG15" s="619"/>
      <c r="BH15" s="619"/>
      <c r="BJ15" s="11"/>
    </row>
    <row r="16" spans="1:62" s="6" customFormat="1" ht="16.5" customHeight="1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/>
      <c r="N16" s="26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619" t="s">
        <v>537</v>
      </c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19"/>
      <c r="AU16" s="619"/>
      <c r="AV16" s="619"/>
      <c r="AW16" s="619"/>
      <c r="AX16" s="619"/>
      <c r="AY16" s="619"/>
      <c r="AZ16" s="619"/>
      <c r="BA16" s="619"/>
      <c r="BB16" s="619"/>
      <c r="BC16" s="619"/>
      <c r="BD16" s="619"/>
      <c r="BE16" s="619"/>
      <c r="BF16" s="619"/>
      <c r="BG16" s="619"/>
      <c r="BH16" s="619"/>
      <c r="BJ16" s="11"/>
    </row>
    <row r="17" spans="1:62" s="6" customFormat="1" ht="16.5" customHeight="1" x14ac:dyDescent="0.2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26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570" t="s">
        <v>488</v>
      </c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J17" s="11"/>
    </row>
    <row r="18" spans="1:62" s="6" customFormat="1" ht="18" customHeight="1" x14ac:dyDescent="0.25">
      <c r="A18" s="614" t="s">
        <v>137</v>
      </c>
      <c r="B18" s="610"/>
      <c r="C18" s="610"/>
      <c r="D18" s="610"/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107" t="s">
        <v>133</v>
      </c>
      <c r="AA18" s="108"/>
      <c r="AB18" s="108"/>
      <c r="AC18" s="31"/>
      <c r="AD18" s="31"/>
      <c r="AE18" s="32"/>
      <c r="AF18" s="32"/>
      <c r="AG18" s="32"/>
      <c r="AH18" s="32"/>
      <c r="AI18" s="32"/>
      <c r="AJ18" s="32"/>
      <c r="AK18" s="32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2"/>
      <c r="AW18" s="108"/>
      <c r="AX18" s="108"/>
      <c r="AY18" s="108"/>
      <c r="BJ18" s="11"/>
    </row>
    <row r="19" spans="1:62" s="6" customFormat="1" ht="27.75" customHeight="1" x14ac:dyDescent="0.25">
      <c r="A19" s="614" t="s">
        <v>84</v>
      </c>
      <c r="B19" s="614"/>
      <c r="C19" s="614"/>
      <c r="D19" s="614"/>
      <c r="E19" s="614"/>
      <c r="F19" s="614"/>
      <c r="G19" s="614"/>
      <c r="H19" s="614"/>
      <c r="I19" s="614"/>
      <c r="J19" s="614"/>
      <c r="K19" s="614"/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33" t="s">
        <v>134</v>
      </c>
      <c r="AA19" s="8"/>
      <c r="AB19" s="8"/>
      <c r="AC19" s="30"/>
      <c r="AD19" s="31"/>
      <c r="AE19" s="31"/>
      <c r="AF19" s="31"/>
      <c r="AG19" s="31"/>
      <c r="AH19" s="31"/>
      <c r="AI19" s="31"/>
      <c r="AJ19" s="31"/>
      <c r="AK19" s="31"/>
      <c r="AL19" s="29"/>
      <c r="AM19" s="29"/>
      <c r="AN19" s="29"/>
      <c r="AO19" s="29"/>
      <c r="AP19" s="29"/>
      <c r="AQ19" s="29"/>
      <c r="AR19" s="29"/>
      <c r="AS19" s="29"/>
      <c r="AT19" s="29"/>
      <c r="AU19" s="20"/>
      <c r="AV19" s="34"/>
      <c r="AW19" s="8"/>
      <c r="AX19" s="8"/>
      <c r="AY19" s="8"/>
      <c r="BJ19" s="11"/>
    </row>
    <row r="20" spans="1:62" s="6" customFormat="1" ht="16.5" customHeight="1" x14ac:dyDescent="0.25">
      <c r="A20" s="610" t="s">
        <v>73</v>
      </c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35" t="s">
        <v>135</v>
      </c>
      <c r="AA20" s="8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2" ht="12" customHeight="1" x14ac:dyDescent="0.4">
      <c r="A21" s="38"/>
      <c r="B21" s="38"/>
      <c r="C21" s="38"/>
      <c r="D21" s="38"/>
      <c r="E21" s="39"/>
      <c r="F21" s="40"/>
      <c r="G21" s="39"/>
      <c r="H21" s="38"/>
      <c r="I21" s="39"/>
      <c r="J21" s="39"/>
      <c r="K21" s="41"/>
      <c r="L21" s="42"/>
      <c r="M21" s="42"/>
      <c r="N21" s="42"/>
      <c r="O21" s="42"/>
      <c r="P21" s="38"/>
      <c r="Q21" s="38"/>
      <c r="R21" s="43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2" s="46" customFormat="1" ht="37.5" customHeight="1" x14ac:dyDescent="0.2">
      <c r="A22" s="625" t="s">
        <v>85</v>
      </c>
      <c r="B22" s="626"/>
      <c r="C22" s="62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  <c r="AN22" s="626"/>
      <c r="AO22" s="626"/>
      <c r="AP22" s="626"/>
      <c r="AQ22" s="626"/>
      <c r="AR22" s="626"/>
      <c r="AS22" s="626"/>
      <c r="AT22" s="626"/>
      <c r="AU22" s="626"/>
      <c r="AV22" s="626"/>
      <c r="AW22" s="626"/>
      <c r="AX22" s="626"/>
      <c r="AY22" s="626"/>
      <c r="AZ22" s="626"/>
      <c r="BA22" s="627"/>
      <c r="BB22" s="630" t="s">
        <v>90</v>
      </c>
      <c r="BC22" s="630"/>
      <c r="BD22" s="630"/>
      <c r="BE22" s="630"/>
      <c r="BF22" s="630"/>
      <c r="BG22" s="630"/>
      <c r="BH22" s="630"/>
    </row>
    <row r="23" spans="1:62" s="46" customFormat="1" ht="12.75" customHeight="1" x14ac:dyDescent="0.2">
      <c r="A23" s="631" t="s">
        <v>47</v>
      </c>
      <c r="B23" s="602" t="s">
        <v>59</v>
      </c>
      <c r="C23" s="603"/>
      <c r="D23" s="603"/>
      <c r="E23" s="603"/>
      <c r="F23" s="604"/>
      <c r="G23" s="602" t="s">
        <v>60</v>
      </c>
      <c r="H23" s="603"/>
      <c r="I23" s="603"/>
      <c r="J23" s="604"/>
      <c r="K23" s="602" t="s">
        <v>61</v>
      </c>
      <c r="L23" s="603"/>
      <c r="M23" s="603"/>
      <c r="N23" s="604"/>
      <c r="O23" s="602" t="s">
        <v>62</v>
      </c>
      <c r="P23" s="603"/>
      <c r="Q23" s="603"/>
      <c r="R23" s="603"/>
      <c r="S23" s="604"/>
      <c r="T23" s="602" t="s">
        <v>63</v>
      </c>
      <c r="U23" s="603"/>
      <c r="V23" s="603"/>
      <c r="W23" s="604"/>
      <c r="X23" s="602" t="s">
        <v>64</v>
      </c>
      <c r="Y23" s="603"/>
      <c r="Z23" s="603"/>
      <c r="AA23" s="604"/>
      <c r="AB23" s="602" t="s">
        <v>65</v>
      </c>
      <c r="AC23" s="603"/>
      <c r="AD23" s="603"/>
      <c r="AE23" s="603"/>
      <c r="AF23" s="604"/>
      <c r="AG23" s="602" t="s">
        <v>67</v>
      </c>
      <c r="AH23" s="603"/>
      <c r="AI23" s="603"/>
      <c r="AJ23" s="604"/>
      <c r="AK23" s="602" t="s">
        <v>66</v>
      </c>
      <c r="AL23" s="603"/>
      <c r="AM23" s="603"/>
      <c r="AN23" s="604"/>
      <c r="AO23" s="602" t="s">
        <v>68</v>
      </c>
      <c r="AP23" s="603"/>
      <c r="AQ23" s="603"/>
      <c r="AR23" s="604"/>
      <c r="AS23" s="602" t="s">
        <v>69</v>
      </c>
      <c r="AT23" s="603"/>
      <c r="AU23" s="603"/>
      <c r="AV23" s="603"/>
      <c r="AW23" s="604"/>
      <c r="AX23" s="602" t="s">
        <v>70</v>
      </c>
      <c r="AY23" s="603"/>
      <c r="AZ23" s="603"/>
      <c r="BA23" s="604"/>
      <c r="BB23" s="605" t="s">
        <v>79</v>
      </c>
      <c r="BC23" s="606" t="s">
        <v>92</v>
      </c>
      <c r="BD23" s="605" t="s">
        <v>80</v>
      </c>
      <c r="BE23" s="605" t="s">
        <v>81</v>
      </c>
      <c r="BF23" s="605" t="s">
        <v>93</v>
      </c>
      <c r="BG23" s="605" t="s">
        <v>91</v>
      </c>
      <c r="BH23" s="605" t="s">
        <v>82</v>
      </c>
    </row>
    <row r="24" spans="1:62" s="46" customFormat="1" x14ac:dyDescent="0.2">
      <c r="A24" s="632"/>
      <c r="B24" s="47" t="s">
        <v>0</v>
      </c>
      <c r="C24" s="47" t="s">
        <v>3</v>
      </c>
      <c r="D24" s="47" t="s">
        <v>4</v>
      </c>
      <c r="E24" s="47" t="s">
        <v>5</v>
      </c>
      <c r="F24" s="47" t="s">
        <v>6</v>
      </c>
      <c r="G24" s="47" t="s">
        <v>7</v>
      </c>
      <c r="H24" s="47" t="s">
        <v>8</v>
      </c>
      <c r="I24" s="47" t="s">
        <v>9</v>
      </c>
      <c r="J24" s="47" t="s">
        <v>10</v>
      </c>
      <c r="K24" s="47" t="s">
        <v>11</v>
      </c>
      <c r="L24" s="47" t="s">
        <v>12</v>
      </c>
      <c r="M24" s="47" t="s">
        <v>13</v>
      </c>
      <c r="N24" s="47" t="s">
        <v>14</v>
      </c>
      <c r="O24" s="47" t="s">
        <v>0</v>
      </c>
      <c r="P24" s="47" t="s">
        <v>3</v>
      </c>
      <c r="Q24" s="47" t="s">
        <v>4</v>
      </c>
      <c r="R24" s="47" t="s">
        <v>5</v>
      </c>
      <c r="S24" s="47" t="s">
        <v>6</v>
      </c>
      <c r="T24" s="47" t="s">
        <v>15</v>
      </c>
      <c r="U24" s="47" t="s">
        <v>16</v>
      </c>
      <c r="V24" s="47" t="s">
        <v>17</v>
      </c>
      <c r="W24" s="47" t="s">
        <v>18</v>
      </c>
      <c r="X24" s="47" t="s">
        <v>2</v>
      </c>
      <c r="Y24" s="47" t="s">
        <v>19</v>
      </c>
      <c r="Z24" s="47" t="s">
        <v>20</v>
      </c>
      <c r="AA24" s="47" t="s">
        <v>21</v>
      </c>
      <c r="AB24" s="47" t="s">
        <v>2</v>
      </c>
      <c r="AC24" s="47" t="s">
        <v>19</v>
      </c>
      <c r="AD24" s="47" t="s">
        <v>20</v>
      </c>
      <c r="AE24" s="47" t="s">
        <v>21</v>
      </c>
      <c r="AF24" s="47" t="s">
        <v>22</v>
      </c>
      <c r="AG24" s="47" t="s">
        <v>7</v>
      </c>
      <c r="AH24" s="47" t="s">
        <v>8</v>
      </c>
      <c r="AI24" s="47" t="s">
        <v>9</v>
      </c>
      <c r="AJ24" s="47" t="s">
        <v>10</v>
      </c>
      <c r="AK24" s="47">
        <v>4</v>
      </c>
      <c r="AL24" s="47" t="s">
        <v>23</v>
      </c>
      <c r="AM24" s="47" t="s">
        <v>24</v>
      </c>
      <c r="AN24" s="47" t="s">
        <v>25</v>
      </c>
      <c r="AO24" s="47" t="s">
        <v>0</v>
      </c>
      <c r="AP24" s="47" t="s">
        <v>3</v>
      </c>
      <c r="AQ24" s="47" t="s">
        <v>4</v>
      </c>
      <c r="AR24" s="47" t="s">
        <v>5</v>
      </c>
      <c r="AS24" s="47" t="s">
        <v>6</v>
      </c>
      <c r="AT24" s="47" t="s">
        <v>7</v>
      </c>
      <c r="AU24" s="47" t="s">
        <v>8</v>
      </c>
      <c r="AV24" s="47" t="s">
        <v>9</v>
      </c>
      <c r="AW24" s="47" t="s">
        <v>10</v>
      </c>
      <c r="AX24" s="47">
        <v>3</v>
      </c>
      <c r="AY24" s="47">
        <v>7</v>
      </c>
      <c r="AZ24" s="47">
        <v>14</v>
      </c>
      <c r="BA24" s="47">
        <v>21</v>
      </c>
      <c r="BB24" s="605"/>
      <c r="BC24" s="607"/>
      <c r="BD24" s="605"/>
      <c r="BE24" s="605"/>
      <c r="BF24" s="605"/>
      <c r="BG24" s="605"/>
      <c r="BH24" s="605"/>
    </row>
    <row r="25" spans="1:62" s="46" customFormat="1" x14ac:dyDescent="0.2">
      <c r="A25" s="632"/>
      <c r="B25" s="47" t="s">
        <v>26</v>
      </c>
      <c r="C25" s="47" t="s">
        <v>27</v>
      </c>
      <c r="D25" s="47" t="s">
        <v>28</v>
      </c>
      <c r="E25" s="47" t="s">
        <v>29</v>
      </c>
      <c r="F25" s="47" t="s">
        <v>15</v>
      </c>
      <c r="G25" s="47" t="s">
        <v>16</v>
      </c>
      <c r="H25" s="47" t="s">
        <v>17</v>
      </c>
      <c r="I25" s="47" t="s">
        <v>18</v>
      </c>
      <c r="J25" s="47" t="s">
        <v>2</v>
      </c>
      <c r="K25" s="47" t="s">
        <v>19</v>
      </c>
      <c r="L25" s="47" t="s">
        <v>20</v>
      </c>
      <c r="M25" s="47" t="s">
        <v>21</v>
      </c>
      <c r="N25" s="47" t="s">
        <v>22</v>
      </c>
      <c r="O25" s="47" t="s">
        <v>26</v>
      </c>
      <c r="P25" s="47" t="s">
        <v>27</v>
      </c>
      <c r="Q25" s="47" t="s">
        <v>28</v>
      </c>
      <c r="R25" s="47" t="s">
        <v>29</v>
      </c>
      <c r="S25" s="47" t="s">
        <v>30</v>
      </c>
      <c r="T25" s="47" t="s">
        <v>23</v>
      </c>
      <c r="U25" s="47" t="s">
        <v>24</v>
      </c>
      <c r="V25" s="47" t="s">
        <v>25</v>
      </c>
      <c r="W25" s="47" t="s">
        <v>0</v>
      </c>
      <c r="X25" s="47" t="s">
        <v>3</v>
      </c>
      <c r="Y25" s="47" t="s">
        <v>4</v>
      </c>
      <c r="Z25" s="47" t="s">
        <v>5</v>
      </c>
      <c r="AA25" s="47" t="s">
        <v>0</v>
      </c>
      <c r="AB25" s="47" t="s">
        <v>3</v>
      </c>
      <c r="AC25" s="47" t="s">
        <v>4</v>
      </c>
      <c r="AD25" s="47" t="s">
        <v>5</v>
      </c>
      <c r="AE25" s="47" t="s">
        <v>6</v>
      </c>
      <c r="AF25" s="47" t="s">
        <v>15</v>
      </c>
      <c r="AG25" s="47" t="s">
        <v>16</v>
      </c>
      <c r="AH25" s="47" t="s">
        <v>17</v>
      </c>
      <c r="AI25" s="47" t="s">
        <v>18</v>
      </c>
      <c r="AJ25" s="47" t="s">
        <v>11</v>
      </c>
      <c r="AK25" s="47" t="s">
        <v>12</v>
      </c>
      <c r="AL25" s="47" t="s">
        <v>13</v>
      </c>
      <c r="AM25" s="47" t="s">
        <v>14</v>
      </c>
      <c r="AN25" s="47" t="s">
        <v>31</v>
      </c>
      <c r="AO25" s="47" t="s">
        <v>26</v>
      </c>
      <c r="AP25" s="47" t="s">
        <v>27</v>
      </c>
      <c r="AQ25" s="47" t="s">
        <v>28</v>
      </c>
      <c r="AR25" s="47" t="s">
        <v>29</v>
      </c>
      <c r="AS25" s="47" t="s">
        <v>15</v>
      </c>
      <c r="AT25" s="47" t="s">
        <v>16</v>
      </c>
      <c r="AU25" s="47" t="s">
        <v>17</v>
      </c>
      <c r="AV25" s="47" t="s">
        <v>18</v>
      </c>
      <c r="AW25" s="47">
        <v>2</v>
      </c>
      <c r="AX25" s="47">
        <v>6</v>
      </c>
      <c r="AY25" s="47">
        <v>13</v>
      </c>
      <c r="AZ25" s="47">
        <v>20</v>
      </c>
      <c r="BA25" s="47">
        <v>27</v>
      </c>
      <c r="BB25" s="605"/>
      <c r="BC25" s="607"/>
      <c r="BD25" s="605"/>
      <c r="BE25" s="605"/>
      <c r="BF25" s="605"/>
      <c r="BG25" s="605"/>
      <c r="BH25" s="605"/>
    </row>
    <row r="26" spans="1:62" s="46" customFormat="1" ht="30.75" customHeight="1" x14ac:dyDescent="0.15">
      <c r="A26" s="633"/>
      <c r="B26" s="48">
        <v>1</v>
      </c>
      <c r="C26" s="48">
        <v>2</v>
      </c>
      <c r="D26" s="48">
        <v>3</v>
      </c>
      <c r="E26" s="48">
        <v>4</v>
      </c>
      <c r="F26" s="48">
        <v>5</v>
      </c>
      <c r="G26" s="48">
        <v>6</v>
      </c>
      <c r="H26" s="49">
        <v>7</v>
      </c>
      <c r="I26" s="48">
        <v>8</v>
      </c>
      <c r="J26" s="48">
        <v>9</v>
      </c>
      <c r="K26" s="48">
        <v>10</v>
      </c>
      <c r="L26" s="48">
        <v>11</v>
      </c>
      <c r="M26" s="48">
        <v>12</v>
      </c>
      <c r="N26" s="48">
        <v>13</v>
      </c>
      <c r="O26" s="48">
        <v>14</v>
      </c>
      <c r="P26" s="48">
        <v>15</v>
      </c>
      <c r="Q26" s="48">
        <v>16</v>
      </c>
      <c r="R26" s="48">
        <v>17</v>
      </c>
      <c r="S26" s="48">
        <v>18</v>
      </c>
      <c r="T26" s="48">
        <v>19</v>
      </c>
      <c r="U26" s="48">
        <v>20</v>
      </c>
      <c r="V26" s="48">
        <v>21</v>
      </c>
      <c r="W26" s="48">
        <v>22</v>
      </c>
      <c r="X26" s="48">
        <v>23</v>
      </c>
      <c r="Y26" s="48">
        <v>24</v>
      </c>
      <c r="Z26" s="48">
        <v>25</v>
      </c>
      <c r="AA26" s="48">
        <v>26</v>
      </c>
      <c r="AB26" s="48">
        <v>27</v>
      </c>
      <c r="AC26" s="48">
        <v>28</v>
      </c>
      <c r="AD26" s="48">
        <v>29</v>
      </c>
      <c r="AE26" s="48">
        <v>30</v>
      </c>
      <c r="AF26" s="48">
        <v>31</v>
      </c>
      <c r="AG26" s="48">
        <v>32</v>
      </c>
      <c r="AH26" s="48">
        <v>33</v>
      </c>
      <c r="AI26" s="48">
        <v>34</v>
      </c>
      <c r="AJ26" s="48">
        <v>35</v>
      </c>
      <c r="AK26" s="48">
        <v>36</v>
      </c>
      <c r="AL26" s="48">
        <v>37</v>
      </c>
      <c r="AM26" s="48">
        <v>38</v>
      </c>
      <c r="AN26" s="48">
        <v>39</v>
      </c>
      <c r="AO26" s="48">
        <v>40</v>
      </c>
      <c r="AP26" s="48">
        <v>41</v>
      </c>
      <c r="AQ26" s="48">
        <v>42</v>
      </c>
      <c r="AR26" s="48">
        <v>43</v>
      </c>
      <c r="AS26" s="48">
        <v>44</v>
      </c>
      <c r="AT26" s="48">
        <v>45</v>
      </c>
      <c r="AU26" s="48">
        <v>46</v>
      </c>
      <c r="AV26" s="48">
        <v>47</v>
      </c>
      <c r="AW26" s="48">
        <v>48</v>
      </c>
      <c r="AX26" s="48">
        <v>49</v>
      </c>
      <c r="AY26" s="48">
        <v>50</v>
      </c>
      <c r="AZ26" s="48">
        <v>51</v>
      </c>
      <c r="BA26" s="48">
        <v>52</v>
      </c>
      <c r="BB26" s="605"/>
      <c r="BC26" s="608"/>
      <c r="BD26" s="605"/>
      <c r="BE26" s="605"/>
      <c r="BF26" s="605"/>
      <c r="BG26" s="605"/>
      <c r="BH26" s="605"/>
    </row>
    <row r="27" spans="1:62" s="46" customFormat="1" ht="13.5" customHeight="1" x14ac:dyDescent="0.2">
      <c r="A27" s="50">
        <v>1</v>
      </c>
      <c r="B27" s="126"/>
      <c r="C27" s="126"/>
      <c r="D27" s="124"/>
      <c r="E27" s="124"/>
      <c r="F27" s="124"/>
      <c r="G27" s="124"/>
      <c r="H27" s="124"/>
      <c r="I27" s="125" t="s">
        <v>40</v>
      </c>
      <c r="J27" s="47"/>
      <c r="K27" s="124"/>
      <c r="L27" s="124"/>
      <c r="M27" s="124"/>
      <c r="N27" s="124"/>
      <c r="O27" s="124"/>
      <c r="P27" s="124"/>
      <c r="Q27" s="124"/>
      <c r="R27" s="122"/>
      <c r="S27" s="122"/>
      <c r="T27" s="126" t="s">
        <v>32</v>
      </c>
      <c r="U27" s="126" t="s">
        <v>32</v>
      </c>
      <c r="V27" s="126"/>
      <c r="W27" s="126"/>
      <c r="X27" s="126"/>
      <c r="Y27" s="126"/>
      <c r="Z27" s="126"/>
      <c r="AA27" s="124"/>
      <c r="AB27" s="124"/>
      <c r="AC27" s="125" t="s">
        <v>40</v>
      </c>
      <c r="AD27" s="125"/>
      <c r="AE27" s="47"/>
      <c r="AF27" s="124"/>
      <c r="AG27" s="47"/>
      <c r="AH27" s="47"/>
      <c r="AI27" s="47"/>
      <c r="AJ27" s="47"/>
      <c r="AK27" s="124"/>
      <c r="AL27" s="122"/>
      <c r="AM27" s="122"/>
      <c r="AN27" s="126" t="s">
        <v>32</v>
      </c>
      <c r="AO27" s="126" t="s">
        <v>32</v>
      </c>
      <c r="AP27" s="126" t="s">
        <v>32</v>
      </c>
      <c r="AQ27" s="126" t="s">
        <v>32</v>
      </c>
      <c r="AR27" s="126" t="s">
        <v>32</v>
      </c>
      <c r="AS27" s="126" t="s">
        <v>32</v>
      </c>
      <c r="AT27" s="126" t="s">
        <v>32</v>
      </c>
      <c r="AU27" s="126" t="s">
        <v>32</v>
      </c>
      <c r="AV27" s="126" t="s">
        <v>32</v>
      </c>
      <c r="AW27" s="126" t="s">
        <v>32</v>
      </c>
      <c r="AX27" s="126" t="s">
        <v>32</v>
      </c>
      <c r="AY27" s="126" t="s">
        <v>32</v>
      </c>
      <c r="AZ27" s="126" t="s">
        <v>32</v>
      </c>
      <c r="BA27" s="126" t="s">
        <v>32</v>
      </c>
      <c r="BB27" s="110">
        <f>SUM(BC27:BH27)</f>
        <v>52</v>
      </c>
      <c r="BC27" s="51">
        <v>32</v>
      </c>
      <c r="BD27" s="51">
        <v>4</v>
      </c>
      <c r="BE27" s="51"/>
      <c r="BF27" s="51"/>
      <c r="BG27" s="51"/>
      <c r="BH27" s="51">
        <v>16</v>
      </c>
    </row>
    <row r="28" spans="1:62" s="46" customFormat="1" x14ac:dyDescent="0.2">
      <c r="A28" s="50">
        <v>2</v>
      </c>
      <c r="B28" s="126"/>
      <c r="C28" s="126"/>
      <c r="D28" s="124"/>
      <c r="E28" s="124"/>
      <c r="F28" s="124"/>
      <c r="G28" s="124"/>
      <c r="H28" s="124"/>
      <c r="I28" s="125" t="s">
        <v>40</v>
      </c>
      <c r="J28" s="47"/>
      <c r="K28" s="124"/>
      <c r="L28" s="124"/>
      <c r="M28" s="124"/>
      <c r="N28" s="124"/>
      <c r="O28" s="124"/>
      <c r="P28" s="124"/>
      <c r="Q28" s="124"/>
      <c r="R28" s="122"/>
      <c r="S28" s="122"/>
      <c r="T28" s="126" t="s">
        <v>32</v>
      </c>
      <c r="U28" s="126" t="s">
        <v>32</v>
      </c>
      <c r="V28" s="126"/>
      <c r="W28" s="126"/>
      <c r="X28" s="128" t="s">
        <v>536</v>
      </c>
      <c r="Y28" s="126"/>
      <c r="Z28" s="126"/>
      <c r="AA28" s="123"/>
      <c r="AB28" s="124"/>
      <c r="AC28" s="125" t="s">
        <v>40</v>
      </c>
      <c r="AD28" s="125"/>
      <c r="AE28" s="47"/>
      <c r="AF28" s="124"/>
      <c r="AG28" s="47"/>
      <c r="AH28" s="47"/>
      <c r="AI28" s="124"/>
      <c r="AJ28" s="47"/>
      <c r="AK28" s="124"/>
      <c r="AL28" s="122"/>
      <c r="AM28" s="122"/>
      <c r="AN28" s="128" t="s">
        <v>32</v>
      </c>
      <c r="AO28" s="128" t="s">
        <v>32</v>
      </c>
      <c r="AP28" s="128" t="s">
        <v>32</v>
      </c>
      <c r="AQ28" s="128" t="s">
        <v>32</v>
      </c>
      <c r="AR28" s="128" t="s">
        <v>32</v>
      </c>
      <c r="AS28" s="126" t="s">
        <v>32</v>
      </c>
      <c r="AT28" s="126" t="s">
        <v>32</v>
      </c>
      <c r="AU28" s="126" t="s">
        <v>32</v>
      </c>
      <c r="AV28" s="126" t="s">
        <v>32</v>
      </c>
      <c r="AW28" s="126" t="s">
        <v>32</v>
      </c>
      <c r="AX28" s="126" t="s">
        <v>32</v>
      </c>
      <c r="AY28" s="126" t="s">
        <v>32</v>
      </c>
      <c r="AZ28" s="126" t="s">
        <v>32</v>
      </c>
      <c r="BA28" s="126" t="s">
        <v>32</v>
      </c>
      <c r="BB28" s="110">
        <f t="shared" ref="BB28:BB30" si="0">SUM(BC28:BH28)</f>
        <v>52</v>
      </c>
      <c r="BC28" s="51">
        <v>32</v>
      </c>
      <c r="BD28" s="51">
        <v>4</v>
      </c>
      <c r="BE28" s="51"/>
      <c r="BF28" s="51"/>
      <c r="BG28" s="51"/>
      <c r="BH28" s="51">
        <v>16</v>
      </c>
    </row>
    <row r="29" spans="1:62" s="46" customFormat="1" x14ac:dyDescent="0.2">
      <c r="A29" s="50">
        <v>3</v>
      </c>
      <c r="B29" s="126"/>
      <c r="C29" s="126"/>
      <c r="D29" s="124"/>
      <c r="E29" s="124"/>
      <c r="F29" s="124"/>
      <c r="G29" s="124"/>
      <c r="H29" s="124"/>
      <c r="I29" s="125" t="s">
        <v>40</v>
      </c>
      <c r="J29" s="47"/>
      <c r="K29" s="124"/>
      <c r="L29" s="124"/>
      <c r="M29" s="124"/>
      <c r="N29" s="124"/>
      <c r="O29" s="124"/>
      <c r="P29" s="124"/>
      <c r="Q29" s="124"/>
      <c r="R29" s="122"/>
      <c r="S29" s="122"/>
      <c r="T29" s="126" t="s">
        <v>32</v>
      </c>
      <c r="U29" s="126" t="s">
        <v>32</v>
      </c>
      <c r="V29" s="126"/>
      <c r="W29" s="126"/>
      <c r="X29" s="126"/>
      <c r="Y29" s="126"/>
      <c r="Z29" s="126"/>
      <c r="AA29" s="129"/>
      <c r="AB29" s="129"/>
      <c r="AC29" s="125" t="s">
        <v>40</v>
      </c>
      <c r="AD29" s="125"/>
      <c r="AE29" s="47"/>
      <c r="AF29" s="124"/>
      <c r="AG29" s="47"/>
      <c r="AH29" s="47"/>
      <c r="AI29" s="124"/>
      <c r="AJ29" s="47"/>
      <c r="AK29" s="124"/>
      <c r="AL29" s="122"/>
      <c r="AM29" s="122"/>
      <c r="AN29" s="128" t="s">
        <v>33</v>
      </c>
      <c r="AO29" s="130" t="s">
        <v>33</v>
      </c>
      <c r="AP29" s="128" t="s">
        <v>33</v>
      </c>
      <c r="AQ29" s="128" t="s">
        <v>33</v>
      </c>
      <c r="AR29" s="128" t="s">
        <v>33</v>
      </c>
      <c r="AS29" s="126" t="s">
        <v>32</v>
      </c>
      <c r="AT29" s="126" t="s">
        <v>32</v>
      </c>
      <c r="AU29" s="126" t="s">
        <v>32</v>
      </c>
      <c r="AV29" s="126" t="s">
        <v>32</v>
      </c>
      <c r="AW29" s="126" t="s">
        <v>32</v>
      </c>
      <c r="AX29" s="126" t="s">
        <v>32</v>
      </c>
      <c r="AY29" s="126" t="s">
        <v>32</v>
      </c>
      <c r="AZ29" s="126" t="s">
        <v>32</v>
      </c>
      <c r="BA29" s="126" t="s">
        <v>32</v>
      </c>
      <c r="BB29" s="110">
        <f t="shared" si="0"/>
        <v>52</v>
      </c>
      <c r="BC29" s="51">
        <v>32</v>
      </c>
      <c r="BD29" s="51">
        <v>4</v>
      </c>
      <c r="BE29" s="51">
        <v>5</v>
      </c>
      <c r="BF29" s="51"/>
      <c r="BG29" s="51"/>
      <c r="BH29" s="51">
        <v>11</v>
      </c>
    </row>
    <row r="30" spans="1:62" s="46" customFormat="1" x14ac:dyDescent="0.2">
      <c r="A30" s="50">
        <v>4</v>
      </c>
      <c r="B30" s="126"/>
      <c r="C30" s="126"/>
      <c r="D30" s="124"/>
      <c r="E30" s="124"/>
      <c r="F30" s="124"/>
      <c r="G30" s="124"/>
      <c r="H30" s="124"/>
      <c r="I30" s="125" t="s">
        <v>40</v>
      </c>
      <c r="J30" s="47"/>
      <c r="K30" s="124"/>
      <c r="L30" s="124"/>
      <c r="M30" s="124"/>
      <c r="N30" s="124"/>
      <c r="O30" s="127"/>
      <c r="P30" s="47"/>
      <c r="Q30" s="124"/>
      <c r="R30" s="122"/>
      <c r="S30" s="122"/>
      <c r="T30" s="126" t="s">
        <v>32</v>
      </c>
      <c r="U30" s="126" t="s">
        <v>32</v>
      </c>
      <c r="V30" s="124" t="s">
        <v>34</v>
      </c>
      <c r="W30" s="124" t="s">
        <v>34</v>
      </c>
      <c r="X30" s="124" t="s">
        <v>34</v>
      </c>
      <c r="Y30" s="124" t="s">
        <v>34</v>
      </c>
      <c r="Z30" s="124" t="s">
        <v>34</v>
      </c>
      <c r="AA30" s="124" t="s">
        <v>34</v>
      </c>
      <c r="AB30" s="124" t="s">
        <v>34</v>
      </c>
      <c r="AC30" s="124" t="s">
        <v>34</v>
      </c>
      <c r="AD30" s="131" t="s">
        <v>34</v>
      </c>
      <c r="AE30" s="131" t="s">
        <v>34</v>
      </c>
      <c r="AF30" s="132" t="s">
        <v>35</v>
      </c>
      <c r="AG30" s="132" t="s">
        <v>35</v>
      </c>
      <c r="AH30" s="132" t="s">
        <v>35</v>
      </c>
      <c r="AI30" s="132" t="s">
        <v>35</v>
      </c>
      <c r="AJ30" s="132" t="s">
        <v>35</v>
      </c>
      <c r="AK30" s="132" t="s">
        <v>35</v>
      </c>
      <c r="AL30" s="132" t="s">
        <v>35</v>
      </c>
      <c r="AM30" s="132" t="s">
        <v>35</v>
      </c>
      <c r="AN30" s="132" t="s">
        <v>35</v>
      </c>
      <c r="AO30" s="132" t="s">
        <v>35</v>
      </c>
      <c r="AP30" s="132" t="s">
        <v>35</v>
      </c>
      <c r="AQ30" s="124" t="s">
        <v>38</v>
      </c>
      <c r="AR30" s="124" t="s">
        <v>38</v>
      </c>
      <c r="AS30" s="126" t="s">
        <v>32</v>
      </c>
      <c r="AT30" s="126" t="s">
        <v>32</v>
      </c>
      <c r="AU30" s="126" t="s">
        <v>32</v>
      </c>
      <c r="AV30" s="126" t="s">
        <v>32</v>
      </c>
      <c r="AW30" s="126" t="s">
        <v>32</v>
      </c>
      <c r="AX30" s="126" t="s">
        <v>32</v>
      </c>
      <c r="AY30" s="126" t="s">
        <v>32</v>
      </c>
      <c r="AZ30" s="126" t="s">
        <v>32</v>
      </c>
      <c r="BA30" s="126" t="s">
        <v>32</v>
      </c>
      <c r="BB30" s="110">
        <f t="shared" si="0"/>
        <v>52</v>
      </c>
      <c r="BC30" s="51">
        <v>16</v>
      </c>
      <c r="BD30" s="51">
        <v>2</v>
      </c>
      <c r="BE30" s="51">
        <v>10</v>
      </c>
      <c r="BF30" s="51">
        <v>11</v>
      </c>
      <c r="BG30" s="51">
        <v>2</v>
      </c>
      <c r="BH30" s="51">
        <v>11</v>
      </c>
    </row>
    <row r="31" spans="1:62" s="54" customFormat="1" ht="15" x14ac:dyDescent="0.25">
      <c r="A31" s="7"/>
      <c r="B31" s="5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09" t="s">
        <v>78</v>
      </c>
      <c r="AU31" s="55"/>
      <c r="AW31" s="7"/>
      <c r="AX31" s="7"/>
      <c r="AZ31" s="7"/>
      <c r="BA31" s="7"/>
      <c r="BB31" s="56">
        <f>SUM(BC31:BH31)</f>
        <v>208</v>
      </c>
      <c r="BC31" s="56">
        <f t="shared" ref="BC31:BH31" si="1">SUM(BC27:BC30)</f>
        <v>112</v>
      </c>
      <c r="BD31" s="56">
        <f t="shared" si="1"/>
        <v>14</v>
      </c>
      <c r="BE31" s="56">
        <f t="shared" si="1"/>
        <v>15</v>
      </c>
      <c r="BF31" s="56">
        <f t="shared" si="1"/>
        <v>11</v>
      </c>
      <c r="BG31" s="56">
        <f t="shared" si="1"/>
        <v>2</v>
      </c>
      <c r="BH31" s="56">
        <f t="shared" si="1"/>
        <v>54</v>
      </c>
    </row>
    <row r="32" spans="1:62" s="54" customFormat="1" ht="15" x14ac:dyDescent="0.2">
      <c r="A32" s="600" t="s">
        <v>374</v>
      </c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600"/>
      <c r="V32" s="600"/>
      <c r="W32" s="600"/>
      <c r="X32" s="600"/>
      <c r="Y32" s="600"/>
      <c r="Z32" s="600"/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0"/>
      <c r="AO32" s="600"/>
      <c r="AP32" s="600"/>
      <c r="AQ32" s="600"/>
      <c r="AR32" s="600"/>
      <c r="AS32" s="600"/>
      <c r="AT32" s="600"/>
      <c r="AU32" s="600"/>
      <c r="AV32" s="600"/>
      <c r="AW32" s="600"/>
      <c r="AX32" s="600"/>
      <c r="AY32" s="600"/>
      <c r="AZ32" s="600"/>
      <c r="BA32" s="600"/>
      <c r="BB32" s="57"/>
      <c r="BC32" s="57"/>
      <c r="BD32" s="57"/>
      <c r="BE32" s="57"/>
      <c r="BF32" s="57"/>
      <c r="BG32" s="57"/>
      <c r="BH32" s="57"/>
    </row>
    <row r="33" spans="1:60" s="54" customFormat="1" ht="15" x14ac:dyDescent="0.25">
      <c r="A33" s="50">
        <v>4</v>
      </c>
      <c r="B33" s="436"/>
      <c r="C33" s="435"/>
      <c r="D33" s="435"/>
      <c r="E33" s="435"/>
      <c r="F33" s="435"/>
      <c r="G33" s="435"/>
      <c r="H33" s="435"/>
      <c r="I33" s="124" t="s">
        <v>40</v>
      </c>
      <c r="J33" s="435"/>
      <c r="K33" s="435"/>
      <c r="L33" s="435"/>
      <c r="M33" s="435"/>
      <c r="N33" s="435"/>
      <c r="O33" s="437"/>
      <c r="P33" s="435"/>
      <c r="Q33" s="435"/>
      <c r="R33" s="122"/>
      <c r="S33" s="122"/>
      <c r="T33" s="124" t="s">
        <v>373</v>
      </c>
      <c r="U33" s="124" t="s">
        <v>373</v>
      </c>
      <c r="V33" s="435"/>
      <c r="W33" s="435"/>
      <c r="X33" s="435"/>
      <c r="Y33" s="435"/>
      <c r="Z33" s="435"/>
      <c r="AA33" s="435"/>
      <c r="AB33" s="435"/>
      <c r="AC33" s="124" t="s">
        <v>40</v>
      </c>
      <c r="AD33" s="435"/>
      <c r="AE33" s="435"/>
      <c r="AF33" s="435"/>
      <c r="AG33" s="435"/>
      <c r="AH33" s="435"/>
      <c r="AI33" s="435"/>
      <c r="AJ33" s="435"/>
      <c r="AK33" s="435"/>
      <c r="AL33" s="122"/>
      <c r="AM33" s="122"/>
      <c r="AN33" s="124" t="s">
        <v>373</v>
      </c>
      <c r="AO33" s="124" t="s">
        <v>373</v>
      </c>
      <c r="AP33" s="124" t="s">
        <v>373</v>
      </c>
      <c r="AQ33" s="124" t="s">
        <v>373</v>
      </c>
      <c r="AR33" s="124" t="s">
        <v>373</v>
      </c>
      <c r="AS33" s="124" t="s">
        <v>373</v>
      </c>
      <c r="AT33" s="124" t="s">
        <v>373</v>
      </c>
      <c r="AU33" s="124" t="s">
        <v>373</v>
      </c>
      <c r="AV33" s="124" t="s">
        <v>373</v>
      </c>
      <c r="AW33" s="124" t="s">
        <v>373</v>
      </c>
      <c r="AX33" s="124" t="s">
        <v>373</v>
      </c>
      <c r="AY33" s="124" t="s">
        <v>373</v>
      </c>
      <c r="AZ33" s="124" t="s">
        <v>373</v>
      </c>
      <c r="BA33" s="124" t="s">
        <v>373</v>
      </c>
      <c r="BB33" s="51">
        <f>BC33+BD33+BH33</f>
        <v>52</v>
      </c>
      <c r="BC33" s="51">
        <v>32</v>
      </c>
      <c r="BD33" s="51">
        <v>4</v>
      </c>
      <c r="BE33" s="51"/>
      <c r="BF33" s="51"/>
      <c r="BG33" s="51"/>
      <c r="BH33" s="51">
        <v>16</v>
      </c>
    </row>
    <row r="34" spans="1:60" s="54" customFormat="1" ht="15" x14ac:dyDescent="0.2">
      <c r="A34" s="50">
        <v>5</v>
      </c>
      <c r="B34" s="124" t="s">
        <v>34</v>
      </c>
      <c r="C34" s="124" t="s">
        <v>34</v>
      </c>
      <c r="D34" s="124" t="s">
        <v>34</v>
      </c>
      <c r="E34" s="124" t="s">
        <v>34</v>
      </c>
      <c r="F34" s="124" t="s">
        <v>34</v>
      </c>
      <c r="G34" s="124" t="s">
        <v>34</v>
      </c>
      <c r="H34" s="124" t="s">
        <v>34</v>
      </c>
      <c r="I34" s="124" t="s">
        <v>34</v>
      </c>
      <c r="J34" s="124" t="s">
        <v>34</v>
      </c>
      <c r="K34" s="124" t="s">
        <v>34</v>
      </c>
      <c r="L34" s="124" t="s">
        <v>36</v>
      </c>
      <c r="M34" s="124" t="s">
        <v>36</v>
      </c>
      <c r="N34" s="124" t="s">
        <v>36</v>
      </c>
      <c r="O34" s="438" t="s">
        <v>36</v>
      </c>
      <c r="P34" s="124" t="s">
        <v>36</v>
      </c>
      <c r="Q34" s="124" t="s">
        <v>36</v>
      </c>
      <c r="R34" s="124" t="s">
        <v>36</v>
      </c>
      <c r="S34" s="124" t="s">
        <v>36</v>
      </c>
      <c r="T34" s="124" t="s">
        <v>36</v>
      </c>
      <c r="U34" s="124" t="s">
        <v>36</v>
      </c>
      <c r="V34" s="124" t="s">
        <v>36</v>
      </c>
      <c r="W34" s="124" t="s">
        <v>38</v>
      </c>
      <c r="X34" s="124" t="s">
        <v>38</v>
      </c>
      <c r="Y34" s="124" t="s">
        <v>373</v>
      </c>
      <c r="Z34" s="124" t="s">
        <v>373</v>
      </c>
      <c r="AA34" s="124" t="s">
        <v>373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63">
        <v>0</v>
      </c>
      <c r="AT34" s="464">
        <v>0</v>
      </c>
      <c r="AU34" s="438">
        <v>0</v>
      </c>
      <c r="AV34" s="464">
        <v>0</v>
      </c>
      <c r="AW34" s="47">
        <v>0</v>
      </c>
      <c r="AX34" s="47">
        <v>0</v>
      </c>
      <c r="AY34" s="464">
        <v>0</v>
      </c>
      <c r="AZ34" s="47">
        <v>0</v>
      </c>
      <c r="BA34" s="47">
        <v>0</v>
      </c>
      <c r="BB34" s="51">
        <f>BE34+BF34+BG34+BH34</f>
        <v>26</v>
      </c>
      <c r="BC34" s="51"/>
      <c r="BD34" s="51"/>
      <c r="BE34" s="51">
        <v>10</v>
      </c>
      <c r="BF34" s="51">
        <v>11</v>
      </c>
      <c r="BG34" s="51">
        <v>2</v>
      </c>
      <c r="BH34" s="51">
        <v>3</v>
      </c>
    </row>
    <row r="35" spans="1:60" s="46" customFormat="1" ht="13.5" thickBot="1" x14ac:dyDescent="0.25">
      <c r="A35" s="622" t="s">
        <v>48</v>
      </c>
      <c r="B35" s="622"/>
      <c r="C35" s="622"/>
      <c r="D35" s="622"/>
      <c r="E35" s="622"/>
      <c r="F35" s="622"/>
      <c r="G35" s="57"/>
      <c r="H35" s="57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9"/>
      <c r="AT35" s="60"/>
      <c r="AU35" s="59"/>
      <c r="AV35" s="57"/>
      <c r="AW35" s="57"/>
      <c r="AX35" s="57"/>
      <c r="AY35" s="57"/>
      <c r="AZ35" s="57"/>
      <c r="BA35" s="57"/>
      <c r="BB35" s="56">
        <f>BB34+BB33+BB27+BB28+BB29</f>
        <v>234</v>
      </c>
      <c r="BC35" s="56">
        <f>BC33+BC29+BC28+BC27</f>
        <v>128</v>
      </c>
      <c r="BD35" s="56">
        <f>BD33+BD29+BD28+BD27</f>
        <v>16</v>
      </c>
      <c r="BE35" s="56">
        <f>BE34+BE29</f>
        <v>15</v>
      </c>
      <c r="BF35" s="56">
        <f>BF34</f>
        <v>11</v>
      </c>
      <c r="BG35" s="56">
        <f>BG34</f>
        <v>2</v>
      </c>
      <c r="BH35" s="56">
        <f>BH34+BH33+BH27+BH28+BH29</f>
        <v>62</v>
      </c>
    </row>
    <row r="36" spans="1:60" s="62" customFormat="1" ht="15" customHeight="1" thickBot="1" x14ac:dyDescent="0.25">
      <c r="A36" s="622" t="s">
        <v>39</v>
      </c>
      <c r="B36" s="622"/>
      <c r="C36" s="622"/>
      <c r="D36" s="622"/>
      <c r="E36" s="622"/>
      <c r="F36" s="622"/>
      <c r="H36" s="63"/>
      <c r="I36" s="623" t="s">
        <v>53</v>
      </c>
      <c r="J36" s="624"/>
      <c r="K36" s="624"/>
      <c r="L36" s="624"/>
      <c r="M36" s="624"/>
      <c r="N36" s="624"/>
      <c r="O36" s="624"/>
      <c r="P36" s="624"/>
      <c r="Q36" s="624"/>
      <c r="R36" s="624"/>
      <c r="S36" s="624"/>
      <c r="T36" s="624"/>
      <c r="U36" s="624"/>
      <c r="V36" s="64"/>
      <c r="W36" s="70"/>
      <c r="X36" s="628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M36" s="67"/>
      <c r="AN36" s="65"/>
      <c r="AQ36" s="70"/>
      <c r="AR36" s="67"/>
      <c r="AS36" s="67"/>
      <c r="AT36" s="67"/>
      <c r="AV36" s="67"/>
      <c r="AW36" s="67"/>
    </row>
    <row r="37" spans="1:60" s="62" customFormat="1" thickBot="1" x14ac:dyDescent="0.25">
      <c r="A37" s="68" t="s">
        <v>86</v>
      </c>
      <c r="B37" s="69"/>
      <c r="C37" s="69"/>
      <c r="D37" s="69"/>
      <c r="E37" s="69"/>
      <c r="F37" s="69"/>
      <c r="H37" s="70"/>
      <c r="I37" s="71" t="s">
        <v>87</v>
      </c>
      <c r="J37" s="70"/>
      <c r="K37" s="70"/>
      <c r="N37" s="70"/>
      <c r="O37" s="70"/>
      <c r="P37" s="70"/>
      <c r="Q37" s="70"/>
      <c r="R37" s="70"/>
      <c r="S37" s="70"/>
      <c r="T37" s="70"/>
      <c r="U37" s="72"/>
      <c r="V37" s="72"/>
      <c r="W37" s="65" t="s">
        <v>1</v>
      </c>
      <c r="X37" s="65"/>
      <c r="Y37" s="65"/>
      <c r="Z37" s="65"/>
      <c r="AB37" s="65"/>
      <c r="AC37" s="65"/>
      <c r="AD37" s="73"/>
      <c r="AE37" s="65"/>
      <c r="AK37" s="65"/>
      <c r="AL37" s="65"/>
      <c r="AM37" s="65"/>
      <c r="AN37" s="65"/>
      <c r="AO37" s="65"/>
      <c r="AP37" s="65"/>
      <c r="AQ37" s="65"/>
      <c r="AR37" s="621"/>
      <c r="AS37" s="621"/>
      <c r="AT37" s="621"/>
      <c r="AU37" s="621"/>
      <c r="AV37" s="621"/>
      <c r="AW37" s="621"/>
      <c r="AX37" s="621"/>
      <c r="AY37" s="621"/>
      <c r="AZ37" s="621"/>
      <c r="BC37" s="65"/>
    </row>
    <row r="38" spans="1:60" s="62" customFormat="1" thickBot="1" x14ac:dyDescent="0.25">
      <c r="A38" s="65"/>
      <c r="B38" s="65"/>
      <c r="C38" s="65"/>
      <c r="D38" s="65"/>
      <c r="E38" s="65"/>
      <c r="F38" s="65"/>
      <c r="H38" s="74" t="s">
        <v>40</v>
      </c>
      <c r="I38" s="65" t="s">
        <v>74</v>
      </c>
      <c r="J38" s="65"/>
      <c r="K38" s="72"/>
      <c r="N38" s="65"/>
      <c r="O38" s="65"/>
      <c r="P38" s="65"/>
      <c r="Q38" s="65"/>
      <c r="R38" s="65"/>
      <c r="S38" s="65"/>
      <c r="T38" s="65"/>
      <c r="U38" s="65"/>
      <c r="V38" s="65"/>
      <c r="W38" s="63" t="s">
        <v>33</v>
      </c>
      <c r="X38" s="65" t="s">
        <v>54</v>
      </c>
      <c r="Y38" s="65"/>
      <c r="Z38" s="72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70"/>
      <c r="AR38" s="63" t="s">
        <v>36</v>
      </c>
      <c r="AS38" s="67" t="s">
        <v>77</v>
      </c>
      <c r="AT38" s="67"/>
      <c r="AU38" s="67"/>
      <c r="AW38" s="67"/>
      <c r="AX38" s="67"/>
      <c r="BD38" s="599" t="s">
        <v>518</v>
      </c>
      <c r="BE38" s="65" t="s">
        <v>531</v>
      </c>
      <c r="BH38" s="65"/>
    </row>
    <row r="39" spans="1:60" s="62" customFormat="1" thickBot="1" x14ac:dyDescent="0.25">
      <c r="A39" s="65"/>
      <c r="B39" s="65"/>
      <c r="H39" s="65" t="s">
        <v>1</v>
      </c>
      <c r="I39" s="65" t="s">
        <v>88</v>
      </c>
      <c r="J39" s="65"/>
      <c r="K39" s="65"/>
      <c r="R39" s="72"/>
      <c r="S39" s="65"/>
      <c r="W39" s="65" t="s">
        <v>1</v>
      </c>
      <c r="X39" s="65" t="s">
        <v>71</v>
      </c>
      <c r="Y39" s="65"/>
      <c r="Z39" s="65"/>
      <c r="AC39" s="65"/>
      <c r="AJ39" s="65"/>
      <c r="AK39" s="65"/>
      <c r="AL39" s="65"/>
      <c r="AQ39" s="70"/>
      <c r="AR39" s="65"/>
      <c r="AS39" s="353" t="s">
        <v>89</v>
      </c>
      <c r="AT39" s="353"/>
      <c r="AU39" s="353"/>
      <c r="AV39" s="353"/>
      <c r="AW39" s="353"/>
      <c r="AX39" s="353"/>
      <c r="AY39" s="353"/>
      <c r="AZ39" s="353"/>
      <c r="BA39" s="353"/>
      <c r="BE39" s="62" t="s">
        <v>533</v>
      </c>
      <c r="BH39" s="65"/>
    </row>
    <row r="40" spans="1:60" s="62" customFormat="1" ht="15.75" thickBot="1" x14ac:dyDescent="0.25">
      <c r="A40" s="65"/>
      <c r="B40" s="65"/>
      <c r="H40" s="122"/>
      <c r="I40" s="72" t="s">
        <v>75</v>
      </c>
      <c r="J40" s="72"/>
      <c r="K40" s="72"/>
      <c r="N40" s="72"/>
      <c r="O40" s="72"/>
      <c r="R40" s="65"/>
      <c r="S40" s="65"/>
      <c r="W40" s="75" t="s">
        <v>34</v>
      </c>
      <c r="X40" s="67" t="s">
        <v>55</v>
      </c>
      <c r="Y40" s="67"/>
      <c r="Z40" s="67"/>
      <c r="AB40" s="67"/>
      <c r="AC40" s="67"/>
      <c r="AD40" s="67"/>
      <c r="AE40" s="67"/>
      <c r="AF40" s="65"/>
      <c r="AG40" s="76"/>
      <c r="AJ40" s="65"/>
      <c r="AK40" s="65"/>
      <c r="AL40" s="67"/>
      <c r="AM40" s="67"/>
      <c r="AN40" s="77"/>
      <c r="AO40" s="77"/>
      <c r="AP40" s="77"/>
      <c r="AQ40" s="54"/>
      <c r="AR40" s="63" t="s">
        <v>38</v>
      </c>
      <c r="AS40" s="67" t="s">
        <v>534</v>
      </c>
      <c r="AT40" s="67"/>
      <c r="AV40" s="72"/>
      <c r="BE40" s="66" t="s">
        <v>532</v>
      </c>
      <c r="BF40" s="65"/>
      <c r="BG40" s="65"/>
      <c r="BH40" s="65"/>
    </row>
    <row r="41" spans="1:60" s="62" customFormat="1" thickBot="1" x14ac:dyDescent="0.25">
      <c r="I41" s="62" t="s">
        <v>49</v>
      </c>
      <c r="X41" s="62" t="s">
        <v>72</v>
      </c>
      <c r="AR41" s="70"/>
      <c r="AS41" s="67"/>
      <c r="AT41" s="67"/>
      <c r="AV41" s="72"/>
      <c r="BD41" s="65"/>
    </row>
    <row r="42" spans="1:60" s="62" customFormat="1" thickBot="1" x14ac:dyDescent="0.25">
      <c r="H42" s="75" t="s">
        <v>32</v>
      </c>
      <c r="I42" s="78" t="s">
        <v>76</v>
      </c>
      <c r="J42" s="67"/>
      <c r="K42" s="67"/>
      <c r="W42" s="70"/>
      <c r="X42" s="67"/>
      <c r="Y42" s="67"/>
      <c r="Z42" s="67"/>
      <c r="AB42" s="67"/>
      <c r="AC42" s="67"/>
      <c r="AQ42" s="70"/>
      <c r="AR42" s="74">
        <v>0</v>
      </c>
      <c r="AS42" s="475" t="s">
        <v>470</v>
      </c>
      <c r="AU42" s="65"/>
      <c r="AV42" s="65"/>
    </row>
    <row r="43" spans="1:60" s="54" customFormat="1" ht="15" x14ac:dyDescent="0.2">
      <c r="X43" s="621"/>
      <c r="Y43" s="621"/>
      <c r="Z43" s="621"/>
      <c r="AA43" s="621"/>
      <c r="AB43" s="621"/>
      <c r="AC43" s="621"/>
      <c r="AD43" s="621"/>
      <c r="AE43" s="621"/>
      <c r="AF43" s="621"/>
      <c r="AJ43" s="62"/>
      <c r="AR43" s="70"/>
      <c r="AS43" s="67"/>
      <c r="AT43" s="67"/>
      <c r="AU43" s="62"/>
      <c r="AV43" s="72"/>
      <c r="AW43" s="62"/>
      <c r="AX43" s="62"/>
      <c r="AY43" s="62"/>
      <c r="AZ43" s="62"/>
      <c r="BA43" s="62"/>
      <c r="BB43" s="62"/>
      <c r="BC43" s="62"/>
      <c r="BD43" s="62"/>
    </row>
    <row r="44" spans="1:60" s="79" customFormat="1" ht="22.5" customHeight="1" x14ac:dyDescent="0.2">
      <c r="B44" s="80"/>
      <c r="O44" s="81"/>
      <c r="P44" s="81"/>
      <c r="AE44" s="80"/>
      <c r="AT44" s="80"/>
    </row>
    <row r="45" spans="1:60" s="79" customFormat="1" ht="22.5" customHeight="1" x14ac:dyDescent="0.2"/>
    <row r="46" spans="1:60" s="79" customFormat="1" ht="24.75" customHeight="1" x14ac:dyDescent="0.2">
      <c r="O46" s="46"/>
      <c r="P46" s="46"/>
      <c r="Q46" s="46"/>
      <c r="R46" s="46"/>
      <c r="S46" s="46"/>
      <c r="T46" s="46"/>
      <c r="U46" s="46"/>
      <c r="V46" s="46"/>
      <c r="W46" s="82"/>
      <c r="AT46" s="80"/>
      <c r="BF46" s="46"/>
    </row>
    <row r="47" spans="1:60" s="79" customFormat="1" ht="27.75" customHeight="1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3"/>
      <c r="Y47" s="84"/>
      <c r="Z47" s="84"/>
      <c r="AA47" s="84"/>
      <c r="AB47" s="58"/>
      <c r="AC47" s="58"/>
      <c r="AD47" s="58"/>
      <c r="AH47" s="58"/>
      <c r="AI47" s="59"/>
      <c r="AJ47" s="58"/>
      <c r="AK47" s="58"/>
      <c r="AT47" s="80"/>
    </row>
    <row r="48" spans="1:60" s="79" customFormat="1" ht="24.75" customHeight="1" x14ac:dyDescent="0.2">
      <c r="P48" s="46"/>
      <c r="Q48" s="46"/>
      <c r="R48" s="61"/>
      <c r="S48" s="85"/>
      <c r="T48" s="85"/>
      <c r="U48" s="85"/>
      <c r="V48" s="85"/>
      <c r="W48" s="85"/>
      <c r="AE48" s="80"/>
      <c r="AT48" s="86"/>
    </row>
    <row r="49" spans="5:35" s="79" customFormat="1" x14ac:dyDescent="0.2"/>
    <row r="50" spans="5:35" s="79" customFormat="1" ht="24.75" customHeight="1" x14ac:dyDescent="0.2">
      <c r="E50" s="80"/>
      <c r="AD50" s="83"/>
      <c r="AE50" s="83"/>
      <c r="AF50" s="83"/>
      <c r="AG50" s="83"/>
      <c r="AH50" s="83"/>
      <c r="AI50" s="46"/>
    </row>
  </sheetData>
  <mergeCells count="48">
    <mergeCell ref="Z12:BH12"/>
    <mergeCell ref="Z15:BH15"/>
    <mergeCell ref="Z16:BH16"/>
    <mergeCell ref="X43:AF43"/>
    <mergeCell ref="A35:F35"/>
    <mergeCell ref="A36:F36"/>
    <mergeCell ref="I36:U36"/>
    <mergeCell ref="A22:BA22"/>
    <mergeCell ref="X36:AI36"/>
    <mergeCell ref="AR37:AZ37"/>
    <mergeCell ref="BB22:BH22"/>
    <mergeCell ref="A23:A26"/>
    <mergeCell ref="B23:F23"/>
    <mergeCell ref="G23:J23"/>
    <mergeCell ref="K23:N23"/>
    <mergeCell ref="O23:S23"/>
    <mergeCell ref="T23:W23"/>
    <mergeCell ref="A1:BH1"/>
    <mergeCell ref="A10:Y10"/>
    <mergeCell ref="A4:BH4"/>
    <mergeCell ref="A20:Y20"/>
    <mergeCell ref="A2:BH2"/>
    <mergeCell ref="A3:BH3"/>
    <mergeCell ref="A19:Y19"/>
    <mergeCell ref="A18:Y18"/>
    <mergeCell ref="Z6:AY7"/>
    <mergeCell ref="A6:Y6"/>
    <mergeCell ref="Z8:BG8"/>
    <mergeCell ref="Z9:BF9"/>
    <mergeCell ref="Z10:BF10"/>
    <mergeCell ref="Z11:BH11"/>
    <mergeCell ref="Z13:BH13"/>
    <mergeCell ref="A32:BA32"/>
    <mergeCell ref="Z14:BH14"/>
    <mergeCell ref="X23:AA23"/>
    <mergeCell ref="AB23:AF23"/>
    <mergeCell ref="AG23:AJ23"/>
    <mergeCell ref="AK23:AN23"/>
    <mergeCell ref="AO23:AR23"/>
    <mergeCell ref="AS23:AW23"/>
    <mergeCell ref="AX23:BA23"/>
    <mergeCell ref="BB23:BB26"/>
    <mergeCell ref="BH23:BH26"/>
    <mergeCell ref="BC23:BC26"/>
    <mergeCell ref="BD23:BD26"/>
    <mergeCell ref="BE23:BE26"/>
    <mergeCell ref="BF23:BF26"/>
    <mergeCell ref="BG23:BG26"/>
  </mergeCells>
  <printOptions horizontalCentered="1"/>
  <pageMargins left="0.19685039370078741" right="0.19685039370078741" top="0.78740157480314965" bottom="0.19685039370078741" header="0" footer="0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5"/>
  <sheetViews>
    <sheetView showGridLines="0" view="pageBreakPreview" zoomScale="70" zoomScaleNormal="50" zoomScaleSheetLayoutView="70" workbookViewId="0">
      <pane xSplit="45" ySplit="2" topLeftCell="AV33" activePane="bottomRight" state="frozen"/>
      <selection pane="topRight" activeCell="AT1" sqref="AT1"/>
      <selection pane="bottomLeft" activeCell="A3" sqref="A3"/>
      <selection pane="bottomRight" activeCell="B18" sqref="B18"/>
    </sheetView>
  </sheetViews>
  <sheetFormatPr defaultRowHeight="12.75" x14ac:dyDescent="0.2"/>
  <cols>
    <col min="1" max="1" width="11.42578125" style="87" customWidth="1"/>
    <col min="2" max="2" width="80.7109375" style="87" customWidth="1"/>
    <col min="3" max="3" width="14.7109375" style="87" customWidth="1"/>
    <col min="4" max="4" width="7.7109375" style="87" customWidth="1"/>
    <col min="5" max="5" width="8.42578125" style="87" customWidth="1"/>
    <col min="6" max="10" width="6.7109375" style="87" customWidth="1"/>
    <col min="11" max="42" width="4.7109375" style="87" customWidth="1"/>
    <col min="43" max="43" width="7.5703125" style="87" customWidth="1"/>
    <col min="44" max="45" width="5.7109375" style="87" customWidth="1"/>
    <col min="46" max="46" width="13.140625" style="87" customWidth="1"/>
    <col min="47" max="16384" width="9.140625" style="87"/>
  </cols>
  <sheetData>
    <row r="1" spans="1:45" s="89" customFormat="1" ht="55.5" customHeight="1" thickBot="1" x14ac:dyDescent="0.3">
      <c r="A1" s="708" t="s">
        <v>106</v>
      </c>
      <c r="B1" s="715" t="s">
        <v>162</v>
      </c>
      <c r="C1" s="676" t="s">
        <v>50</v>
      </c>
      <c r="D1" s="695" t="s">
        <v>94</v>
      </c>
      <c r="E1" s="696"/>
      <c r="F1" s="701" t="s">
        <v>95</v>
      </c>
      <c r="G1" s="702"/>
      <c r="H1" s="702"/>
      <c r="I1" s="702"/>
      <c r="J1" s="703"/>
      <c r="K1" s="680" t="s">
        <v>100</v>
      </c>
      <c r="L1" s="681"/>
      <c r="M1" s="681"/>
      <c r="N1" s="681"/>
      <c r="O1" s="681"/>
      <c r="P1" s="681"/>
      <c r="Q1" s="681"/>
      <c r="R1" s="682"/>
      <c r="S1" s="680" t="s">
        <v>101</v>
      </c>
      <c r="T1" s="681"/>
      <c r="U1" s="681"/>
      <c r="V1" s="681"/>
      <c r="W1" s="681"/>
      <c r="X1" s="681"/>
      <c r="Y1" s="681"/>
      <c r="Z1" s="682"/>
      <c r="AA1" s="680" t="s">
        <v>102</v>
      </c>
      <c r="AB1" s="681"/>
      <c r="AC1" s="681"/>
      <c r="AD1" s="681"/>
      <c r="AE1" s="681"/>
      <c r="AF1" s="681"/>
      <c r="AG1" s="681"/>
      <c r="AH1" s="682"/>
      <c r="AI1" s="680" t="s">
        <v>103</v>
      </c>
      <c r="AJ1" s="681"/>
      <c r="AK1" s="681"/>
      <c r="AL1" s="681"/>
      <c r="AM1" s="681"/>
      <c r="AN1" s="681"/>
      <c r="AO1" s="681"/>
      <c r="AP1" s="682"/>
      <c r="AQ1" s="680" t="s">
        <v>121</v>
      </c>
      <c r="AR1" s="681"/>
      <c r="AS1" s="711"/>
    </row>
    <row r="2" spans="1:45" s="89" customFormat="1" ht="52.5" customHeight="1" thickBot="1" x14ac:dyDescent="0.3">
      <c r="A2" s="709"/>
      <c r="B2" s="716"/>
      <c r="C2" s="677"/>
      <c r="D2" s="697"/>
      <c r="E2" s="698"/>
      <c r="F2" s="704" t="s">
        <v>105</v>
      </c>
      <c r="G2" s="706" t="s">
        <v>96</v>
      </c>
      <c r="H2" s="707"/>
      <c r="I2" s="707"/>
      <c r="J2" s="692" t="s">
        <v>98</v>
      </c>
      <c r="K2" s="687" t="s">
        <v>113</v>
      </c>
      <c r="L2" s="687"/>
      <c r="M2" s="687"/>
      <c r="N2" s="688"/>
      <c r="O2" s="687" t="s">
        <v>117</v>
      </c>
      <c r="P2" s="687"/>
      <c r="Q2" s="687"/>
      <c r="R2" s="688"/>
      <c r="S2" s="687" t="s">
        <v>114</v>
      </c>
      <c r="T2" s="687"/>
      <c r="U2" s="687"/>
      <c r="V2" s="688"/>
      <c r="W2" s="687" t="s">
        <v>118</v>
      </c>
      <c r="X2" s="687"/>
      <c r="Y2" s="687"/>
      <c r="Z2" s="688"/>
      <c r="AA2" s="687" t="s">
        <v>115</v>
      </c>
      <c r="AB2" s="687"/>
      <c r="AC2" s="687"/>
      <c r="AD2" s="688"/>
      <c r="AE2" s="687" t="s">
        <v>119</v>
      </c>
      <c r="AF2" s="687"/>
      <c r="AG2" s="687"/>
      <c r="AH2" s="688"/>
      <c r="AI2" s="687" t="s">
        <v>116</v>
      </c>
      <c r="AJ2" s="687"/>
      <c r="AK2" s="687"/>
      <c r="AL2" s="688"/>
      <c r="AM2" s="687" t="s">
        <v>120</v>
      </c>
      <c r="AN2" s="687"/>
      <c r="AO2" s="687"/>
      <c r="AP2" s="688"/>
      <c r="AQ2" s="712"/>
      <c r="AR2" s="713"/>
      <c r="AS2" s="714"/>
    </row>
    <row r="3" spans="1:45" s="89" customFormat="1" ht="32.25" customHeight="1" thickBot="1" x14ac:dyDescent="0.3">
      <c r="A3" s="709"/>
      <c r="B3" s="716"/>
      <c r="C3" s="677"/>
      <c r="D3" s="699"/>
      <c r="E3" s="700"/>
      <c r="F3" s="704"/>
      <c r="G3" s="678" t="s">
        <v>97</v>
      </c>
      <c r="H3" s="685" t="s">
        <v>104</v>
      </c>
      <c r="I3" s="678" t="s">
        <v>99</v>
      </c>
      <c r="J3" s="693"/>
      <c r="K3" s="678" t="s">
        <v>110</v>
      </c>
      <c r="L3" s="685" t="s">
        <v>111</v>
      </c>
      <c r="M3" s="678" t="s">
        <v>112</v>
      </c>
      <c r="N3" s="683" t="s">
        <v>239</v>
      </c>
      <c r="O3" s="678" t="s">
        <v>110</v>
      </c>
      <c r="P3" s="685" t="s">
        <v>111</v>
      </c>
      <c r="Q3" s="678" t="s">
        <v>112</v>
      </c>
      <c r="R3" s="683" t="s">
        <v>239</v>
      </c>
      <c r="S3" s="678" t="s">
        <v>110</v>
      </c>
      <c r="T3" s="685" t="s">
        <v>111</v>
      </c>
      <c r="U3" s="678" t="s">
        <v>112</v>
      </c>
      <c r="V3" s="683" t="s">
        <v>239</v>
      </c>
      <c r="W3" s="678" t="s">
        <v>110</v>
      </c>
      <c r="X3" s="685" t="s">
        <v>111</v>
      </c>
      <c r="Y3" s="678" t="s">
        <v>112</v>
      </c>
      <c r="Z3" s="683" t="s">
        <v>239</v>
      </c>
      <c r="AA3" s="678" t="s">
        <v>110</v>
      </c>
      <c r="AB3" s="685" t="s">
        <v>111</v>
      </c>
      <c r="AC3" s="678" t="s">
        <v>112</v>
      </c>
      <c r="AD3" s="683" t="s">
        <v>239</v>
      </c>
      <c r="AE3" s="678" t="s">
        <v>110</v>
      </c>
      <c r="AF3" s="685" t="s">
        <v>111</v>
      </c>
      <c r="AG3" s="678" t="s">
        <v>112</v>
      </c>
      <c r="AH3" s="683" t="s">
        <v>239</v>
      </c>
      <c r="AI3" s="678" t="s">
        <v>110</v>
      </c>
      <c r="AJ3" s="685" t="s">
        <v>111</v>
      </c>
      <c r="AK3" s="678" t="s">
        <v>112</v>
      </c>
      <c r="AL3" s="683" t="s">
        <v>239</v>
      </c>
      <c r="AM3" s="678" t="s">
        <v>110</v>
      </c>
      <c r="AN3" s="685" t="s">
        <v>111</v>
      </c>
      <c r="AO3" s="678" t="s">
        <v>112</v>
      </c>
      <c r="AP3" s="683" t="s">
        <v>239</v>
      </c>
      <c r="AQ3" s="677" t="s">
        <v>122</v>
      </c>
      <c r="AR3" s="676" t="s">
        <v>123</v>
      </c>
      <c r="AS3" s="677" t="s">
        <v>124</v>
      </c>
    </row>
    <row r="4" spans="1:45" s="89" customFormat="1" ht="136.5" customHeight="1" thickBot="1" x14ac:dyDescent="0.3">
      <c r="A4" s="710"/>
      <c r="B4" s="716"/>
      <c r="C4" s="677"/>
      <c r="D4" s="133" t="s">
        <v>259</v>
      </c>
      <c r="E4" s="133" t="s">
        <v>108</v>
      </c>
      <c r="F4" s="705"/>
      <c r="G4" s="679"/>
      <c r="H4" s="686"/>
      <c r="I4" s="679"/>
      <c r="J4" s="694"/>
      <c r="K4" s="679"/>
      <c r="L4" s="686"/>
      <c r="M4" s="679"/>
      <c r="N4" s="684"/>
      <c r="O4" s="679"/>
      <c r="P4" s="686"/>
      <c r="Q4" s="679"/>
      <c r="R4" s="684"/>
      <c r="S4" s="679"/>
      <c r="T4" s="686"/>
      <c r="U4" s="679"/>
      <c r="V4" s="684"/>
      <c r="W4" s="679"/>
      <c r="X4" s="686"/>
      <c r="Y4" s="679"/>
      <c r="Z4" s="684"/>
      <c r="AA4" s="679"/>
      <c r="AB4" s="686"/>
      <c r="AC4" s="679"/>
      <c r="AD4" s="684"/>
      <c r="AE4" s="679"/>
      <c r="AF4" s="686"/>
      <c r="AG4" s="679"/>
      <c r="AH4" s="684"/>
      <c r="AI4" s="679"/>
      <c r="AJ4" s="686"/>
      <c r="AK4" s="679"/>
      <c r="AL4" s="684"/>
      <c r="AM4" s="679"/>
      <c r="AN4" s="686"/>
      <c r="AO4" s="679"/>
      <c r="AP4" s="684"/>
      <c r="AQ4" s="677"/>
      <c r="AR4" s="677"/>
      <c r="AS4" s="677"/>
    </row>
    <row r="5" spans="1:45" s="89" customFormat="1" ht="19.5" customHeight="1" thickBot="1" x14ac:dyDescent="0.35">
      <c r="A5" s="369" t="s">
        <v>190</v>
      </c>
      <c r="B5" s="370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1"/>
      <c r="P5" s="371"/>
      <c r="Q5" s="371"/>
      <c r="R5" s="372"/>
      <c r="S5" s="371"/>
      <c r="T5" s="371"/>
      <c r="U5" s="371"/>
      <c r="V5" s="372"/>
      <c r="W5" s="371"/>
      <c r="X5" s="371"/>
      <c r="Y5" s="371"/>
      <c r="Z5" s="372"/>
      <c r="AA5" s="371"/>
      <c r="AB5" s="371"/>
      <c r="AC5" s="371"/>
      <c r="AD5" s="372"/>
      <c r="AE5" s="371"/>
      <c r="AF5" s="371"/>
      <c r="AG5" s="371"/>
      <c r="AH5" s="372"/>
      <c r="AI5" s="371"/>
      <c r="AJ5" s="371"/>
      <c r="AK5" s="371"/>
      <c r="AL5" s="372"/>
      <c r="AM5" s="371"/>
      <c r="AN5" s="371"/>
      <c r="AO5" s="371"/>
      <c r="AP5" s="372"/>
      <c r="AQ5" s="371"/>
      <c r="AR5" s="371"/>
      <c r="AS5" s="373"/>
    </row>
    <row r="6" spans="1:45" s="1" customFormat="1" ht="23.25" customHeight="1" thickBot="1" x14ac:dyDescent="0.35">
      <c r="A6" s="120" t="s">
        <v>138</v>
      </c>
      <c r="B6" s="670" t="s">
        <v>125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2"/>
    </row>
    <row r="7" spans="1:45" s="1" customFormat="1" ht="30" customHeight="1" thickBot="1" x14ac:dyDescent="0.35">
      <c r="A7" s="691" t="s">
        <v>196</v>
      </c>
      <c r="B7" s="674"/>
      <c r="C7" s="354"/>
      <c r="D7" s="354">
        <f>N7+R7+V7+Z7+AD7+AH7+AL7+AP7</f>
        <v>13</v>
      </c>
      <c r="E7" s="354">
        <f>D7*30</f>
        <v>390</v>
      </c>
      <c r="F7" s="354"/>
      <c r="G7" s="355"/>
      <c r="H7" s="354"/>
      <c r="I7" s="355"/>
      <c r="J7" s="354"/>
      <c r="K7" s="638"/>
      <c r="L7" s="639"/>
      <c r="M7" s="640"/>
      <c r="N7" s="356">
        <f>SUM(N8:N11)</f>
        <v>0</v>
      </c>
      <c r="O7" s="638">
        <f>SUM(O8:Q11)</f>
        <v>7</v>
      </c>
      <c r="P7" s="639"/>
      <c r="Q7" s="640"/>
      <c r="R7" s="356">
        <f>SUM(R8:R11)</f>
        <v>8</v>
      </c>
      <c r="S7" s="638">
        <f>SUM(S8:U11)</f>
        <v>0</v>
      </c>
      <c r="T7" s="639"/>
      <c r="U7" s="640"/>
      <c r="V7" s="356">
        <f>SUM(V8:V11)</f>
        <v>0</v>
      </c>
      <c r="W7" s="638">
        <f>SUM(W8:Y11)</f>
        <v>4</v>
      </c>
      <c r="X7" s="639"/>
      <c r="Y7" s="640"/>
      <c r="Z7" s="356">
        <f>SUM(Z8:Z11)</f>
        <v>5</v>
      </c>
      <c r="AA7" s="638">
        <f>SUM(AA8:AC11)</f>
        <v>0</v>
      </c>
      <c r="AB7" s="639"/>
      <c r="AC7" s="640"/>
      <c r="AD7" s="356">
        <f>SUM(AD8:AD11)</f>
        <v>0</v>
      </c>
      <c r="AE7" s="638">
        <f>SUM(AE8:AG11)</f>
        <v>0</v>
      </c>
      <c r="AF7" s="639"/>
      <c r="AG7" s="640"/>
      <c r="AH7" s="356">
        <f>SUM(AH8:AH11)</f>
        <v>0</v>
      </c>
      <c r="AI7" s="638">
        <f>SUM(AI8:AK11)</f>
        <v>0</v>
      </c>
      <c r="AJ7" s="639"/>
      <c r="AK7" s="640"/>
      <c r="AL7" s="356">
        <f>SUM(AL8:AL11)</f>
        <v>0</v>
      </c>
      <c r="AM7" s="638">
        <f>SUM(AM8:AO11)</f>
        <v>0</v>
      </c>
      <c r="AN7" s="639"/>
      <c r="AO7" s="640"/>
      <c r="AP7" s="356">
        <f>SUM(AP8:AP11)</f>
        <v>0</v>
      </c>
      <c r="AQ7" s="354"/>
      <c r="AR7" s="357"/>
      <c r="AS7" s="354"/>
    </row>
    <row r="8" spans="1:45" s="3" customFormat="1" ht="55.5" customHeight="1" x14ac:dyDescent="0.3">
      <c r="A8" s="334" t="s">
        <v>139</v>
      </c>
      <c r="B8" s="368" t="s">
        <v>516</v>
      </c>
      <c r="C8" s="116" t="s">
        <v>43</v>
      </c>
      <c r="D8" s="576">
        <v>3</v>
      </c>
      <c r="E8" s="580">
        <f>D8*30</f>
        <v>90</v>
      </c>
      <c r="F8" s="580">
        <v>48</v>
      </c>
      <c r="G8" s="580"/>
      <c r="H8" s="580"/>
      <c r="I8" s="580">
        <v>48</v>
      </c>
      <c r="J8" s="580">
        <f t="shared" ref="J8:J11" si="0">E8-F8</f>
        <v>42</v>
      </c>
      <c r="K8" s="115"/>
      <c r="L8" s="114"/>
      <c r="M8" s="719"/>
      <c r="N8" s="717"/>
      <c r="O8" s="115"/>
      <c r="P8" s="114"/>
      <c r="Q8" s="578">
        <v>3</v>
      </c>
      <c r="R8" s="577">
        <v>3</v>
      </c>
      <c r="S8" s="137"/>
      <c r="T8" s="114"/>
      <c r="U8" s="138"/>
      <c r="V8" s="136"/>
      <c r="W8" s="115"/>
      <c r="X8" s="114"/>
      <c r="Y8" s="135"/>
      <c r="Z8" s="136"/>
      <c r="AA8" s="137"/>
      <c r="AB8" s="114"/>
      <c r="AC8" s="138"/>
      <c r="AD8" s="136"/>
      <c r="AE8" s="139"/>
      <c r="AF8" s="114"/>
      <c r="AG8" s="138"/>
      <c r="AH8" s="136"/>
      <c r="AI8" s="139"/>
      <c r="AJ8" s="114"/>
      <c r="AK8" s="138"/>
      <c r="AL8" s="136"/>
      <c r="AM8" s="137"/>
      <c r="AN8" s="114"/>
      <c r="AO8" s="138"/>
      <c r="AP8" s="136"/>
      <c r="AQ8" s="576">
        <v>2</v>
      </c>
      <c r="AR8" s="140"/>
      <c r="AS8" s="162" t="s">
        <v>518</v>
      </c>
    </row>
    <row r="9" spans="1:45" s="3" customFormat="1" ht="44.25" customHeight="1" x14ac:dyDescent="0.3">
      <c r="A9" s="335" t="s">
        <v>140</v>
      </c>
      <c r="B9" s="368" t="s">
        <v>517</v>
      </c>
      <c r="C9" s="142" t="s">
        <v>44</v>
      </c>
      <c r="D9" s="162">
        <v>2</v>
      </c>
      <c r="E9" s="160">
        <v>60</v>
      </c>
      <c r="F9" s="160">
        <v>32</v>
      </c>
      <c r="G9" s="579"/>
      <c r="H9" s="160"/>
      <c r="I9" s="160">
        <v>32</v>
      </c>
      <c r="J9" s="160">
        <v>28</v>
      </c>
      <c r="K9" s="137"/>
      <c r="L9" s="137"/>
      <c r="M9" s="720"/>
      <c r="N9" s="718"/>
      <c r="O9" s="144"/>
      <c r="P9" s="134"/>
      <c r="Q9" s="381">
        <v>2</v>
      </c>
      <c r="R9" s="136">
        <v>2</v>
      </c>
      <c r="S9" s="139"/>
      <c r="T9" s="137"/>
      <c r="U9" s="147"/>
      <c r="V9" s="136"/>
      <c r="W9" s="137"/>
      <c r="X9" s="137"/>
      <c r="Y9" s="148"/>
      <c r="Z9" s="136"/>
      <c r="AA9" s="137"/>
      <c r="AB9" s="137"/>
      <c r="AC9" s="148"/>
      <c r="AD9" s="136"/>
      <c r="AE9" s="149"/>
      <c r="AF9" s="134"/>
      <c r="AG9" s="150"/>
      <c r="AH9" s="151"/>
      <c r="AI9" s="149"/>
      <c r="AJ9" s="134"/>
      <c r="AK9" s="150"/>
      <c r="AL9" s="151"/>
      <c r="AM9" s="137"/>
      <c r="AN9" s="137"/>
      <c r="AO9" s="148"/>
      <c r="AP9" s="136"/>
      <c r="AQ9" s="162">
        <v>2</v>
      </c>
      <c r="AR9" s="152"/>
      <c r="AS9" s="224"/>
    </row>
    <row r="10" spans="1:45" s="3" customFormat="1" ht="44.25" customHeight="1" x14ac:dyDescent="0.3">
      <c r="A10" s="335" t="s">
        <v>141</v>
      </c>
      <c r="B10" s="367" t="s">
        <v>519</v>
      </c>
      <c r="C10" s="142" t="s">
        <v>45</v>
      </c>
      <c r="D10" s="153">
        <v>3</v>
      </c>
      <c r="E10" s="153">
        <f t="shared" ref="E10:E12" si="1">D10*30</f>
        <v>90</v>
      </c>
      <c r="F10" s="153">
        <v>32</v>
      </c>
      <c r="G10" s="154"/>
      <c r="H10" s="153"/>
      <c r="I10" s="154">
        <v>32</v>
      </c>
      <c r="J10" s="153">
        <f t="shared" si="0"/>
        <v>58</v>
      </c>
      <c r="K10" s="144"/>
      <c r="L10" s="134"/>
      <c r="M10" s="155"/>
      <c r="N10" s="146"/>
      <c r="O10" s="144"/>
      <c r="P10" s="134"/>
      <c r="Q10" s="145">
        <v>2</v>
      </c>
      <c r="R10" s="146">
        <v>3</v>
      </c>
      <c r="S10" s="156"/>
      <c r="T10" s="134"/>
      <c r="U10" s="150"/>
      <c r="V10" s="151"/>
      <c r="W10" s="156"/>
      <c r="X10" s="134"/>
      <c r="Y10" s="150"/>
      <c r="Z10" s="151"/>
      <c r="AA10" s="156"/>
      <c r="AB10" s="134"/>
      <c r="AC10" s="150"/>
      <c r="AD10" s="151"/>
      <c r="AE10" s="149"/>
      <c r="AF10" s="134"/>
      <c r="AG10" s="150"/>
      <c r="AH10" s="151"/>
      <c r="AI10" s="149"/>
      <c r="AJ10" s="134"/>
      <c r="AK10" s="150"/>
      <c r="AL10" s="151"/>
      <c r="AM10" s="156"/>
      <c r="AN10" s="134"/>
      <c r="AO10" s="150"/>
      <c r="AP10" s="151"/>
      <c r="AQ10" s="153">
        <v>2</v>
      </c>
      <c r="AR10" s="157"/>
      <c r="AS10" s="158"/>
    </row>
    <row r="11" spans="1:45" s="102" customFormat="1" ht="47.25" customHeight="1" thickBot="1" x14ac:dyDescent="0.35">
      <c r="A11" s="336" t="s">
        <v>227</v>
      </c>
      <c r="B11" s="367" t="s">
        <v>246</v>
      </c>
      <c r="C11" s="142" t="s">
        <v>199</v>
      </c>
      <c r="D11" s="158">
        <v>5</v>
      </c>
      <c r="E11" s="153">
        <f t="shared" si="1"/>
        <v>150</v>
      </c>
      <c r="F11" s="153">
        <f t="shared" ref="F11" si="2">G11+H11+I11</f>
        <v>64</v>
      </c>
      <c r="G11" s="154">
        <v>32</v>
      </c>
      <c r="H11" s="153"/>
      <c r="I11" s="154">
        <v>32</v>
      </c>
      <c r="J11" s="153">
        <f t="shared" si="0"/>
        <v>86</v>
      </c>
      <c r="K11" s="156"/>
      <c r="L11" s="134"/>
      <c r="M11" s="145"/>
      <c r="N11" s="146"/>
      <c r="O11" s="144"/>
      <c r="P11" s="134"/>
      <c r="Q11" s="145"/>
      <c r="R11" s="146"/>
      <c r="S11" s="156"/>
      <c r="T11" s="134"/>
      <c r="U11" s="145"/>
      <c r="V11" s="146"/>
      <c r="W11" s="156">
        <v>2</v>
      </c>
      <c r="X11" s="134"/>
      <c r="Y11" s="145">
        <v>2</v>
      </c>
      <c r="Z11" s="146">
        <v>5</v>
      </c>
      <c r="AA11" s="156"/>
      <c r="AB11" s="134"/>
      <c r="AC11" s="145"/>
      <c r="AD11" s="146"/>
      <c r="AE11" s="156"/>
      <c r="AF11" s="134"/>
      <c r="AG11" s="145"/>
      <c r="AH11" s="146"/>
      <c r="AI11" s="149"/>
      <c r="AJ11" s="134"/>
      <c r="AK11" s="150"/>
      <c r="AL11" s="151"/>
      <c r="AM11" s="156"/>
      <c r="AN11" s="134"/>
      <c r="AO11" s="150"/>
      <c r="AP11" s="151"/>
      <c r="AQ11" s="160">
        <v>4</v>
      </c>
      <c r="AR11" s="159"/>
      <c r="AS11" s="153"/>
    </row>
    <row r="12" spans="1:45" s="3" customFormat="1" ht="48.75" customHeight="1" thickBot="1" x14ac:dyDescent="0.35">
      <c r="A12" s="673" t="s">
        <v>126</v>
      </c>
      <c r="B12" s="674"/>
      <c r="C12" s="358"/>
      <c r="D12" s="356">
        <f>N12+R12+V12+Z12+AD12+AH12+AL12+AP12</f>
        <v>12</v>
      </c>
      <c r="E12" s="354">
        <f t="shared" si="1"/>
        <v>360</v>
      </c>
      <c r="F12" s="354"/>
      <c r="G12" s="354"/>
      <c r="H12" s="354"/>
      <c r="I12" s="354"/>
      <c r="J12" s="354"/>
      <c r="K12" s="641">
        <f>1*ПГС!K10:M10</f>
        <v>3.5</v>
      </c>
      <c r="L12" s="642"/>
      <c r="M12" s="643"/>
      <c r="N12" s="354">
        <f>1*ПГС!N10</f>
        <v>5</v>
      </c>
      <c r="O12" s="641">
        <f>1*ПГС!O10:Q10</f>
        <v>1.5</v>
      </c>
      <c r="P12" s="642"/>
      <c r="Q12" s="643"/>
      <c r="R12" s="354">
        <f>1*ПГС!R10</f>
        <v>2</v>
      </c>
      <c r="S12" s="641">
        <f>1*ПГС!S10:U10</f>
        <v>3.5</v>
      </c>
      <c r="T12" s="642"/>
      <c r="U12" s="643"/>
      <c r="V12" s="354">
        <f>1*ПГС!V10</f>
        <v>5</v>
      </c>
      <c r="W12" s="641">
        <f>1*ПГС!W10:Y10</f>
        <v>0</v>
      </c>
      <c r="X12" s="642"/>
      <c r="Y12" s="643"/>
      <c r="Z12" s="354">
        <f>1*ПГС!Z10</f>
        <v>0</v>
      </c>
      <c r="AA12" s="641">
        <f>1*ПГС!AA10:AC10</f>
        <v>0</v>
      </c>
      <c r="AB12" s="642"/>
      <c r="AC12" s="643"/>
      <c r="AD12" s="354">
        <f>1*ПГС!AD10</f>
        <v>0</v>
      </c>
      <c r="AE12" s="641">
        <f>1*ПГС!AE10:AG10</f>
        <v>0</v>
      </c>
      <c r="AF12" s="642"/>
      <c r="AG12" s="643"/>
      <c r="AH12" s="354">
        <f>1*ПГС!AH10</f>
        <v>0</v>
      </c>
      <c r="AI12" s="641">
        <f>1*ПГС!AI10:AK10</f>
        <v>0</v>
      </c>
      <c r="AJ12" s="642"/>
      <c r="AK12" s="643"/>
      <c r="AL12" s="354">
        <f>1*ПГС!AL10</f>
        <v>0</v>
      </c>
      <c r="AM12" s="641">
        <f>1*ПГС!AM10:AO10</f>
        <v>0</v>
      </c>
      <c r="AN12" s="642"/>
      <c r="AO12" s="643"/>
      <c r="AP12" s="354">
        <f>1*ПГС!AP10</f>
        <v>0</v>
      </c>
      <c r="AQ12" s="354"/>
      <c r="AR12" s="359"/>
      <c r="AS12" s="356"/>
    </row>
    <row r="13" spans="1:45" s="1" customFormat="1" ht="46.5" customHeight="1" thickBot="1" x14ac:dyDescent="0.35">
      <c r="A13" s="177"/>
      <c r="B13" s="294" t="s">
        <v>142</v>
      </c>
      <c r="C13" s="178"/>
      <c r="D13" s="179">
        <f>D7+D12</f>
        <v>25</v>
      </c>
      <c r="E13" s="179">
        <f>E7+E12</f>
        <v>750</v>
      </c>
      <c r="F13" s="118">
        <f>SUM(F8:F12)</f>
        <v>176</v>
      </c>
      <c r="G13" s="118">
        <f>SUM(G8:G12)</f>
        <v>32</v>
      </c>
      <c r="H13" s="118">
        <f>SUM(H8:H12)</f>
        <v>0</v>
      </c>
      <c r="I13" s="118">
        <f>SUM(I8:I12)</f>
        <v>144</v>
      </c>
      <c r="J13" s="118">
        <f>SUM(J8:J12)</f>
        <v>214</v>
      </c>
      <c r="K13" s="668">
        <f>K7+K12</f>
        <v>3.5</v>
      </c>
      <c r="L13" s="668"/>
      <c r="M13" s="669"/>
      <c r="N13" s="118">
        <f>N7+N12</f>
        <v>5</v>
      </c>
      <c r="O13" s="668">
        <f>O7+O12</f>
        <v>8.5</v>
      </c>
      <c r="P13" s="668"/>
      <c r="Q13" s="669"/>
      <c r="R13" s="118">
        <f>R7+R12</f>
        <v>10</v>
      </c>
      <c r="S13" s="668">
        <f>S7+S12</f>
        <v>3.5</v>
      </c>
      <c r="T13" s="668"/>
      <c r="U13" s="669"/>
      <c r="V13" s="118">
        <f>V7+V12</f>
        <v>5</v>
      </c>
      <c r="W13" s="668">
        <f>W7+W12</f>
        <v>4</v>
      </c>
      <c r="X13" s="668"/>
      <c r="Y13" s="669"/>
      <c r="Z13" s="118">
        <f>Z7+Z12</f>
        <v>5</v>
      </c>
      <c r="AA13" s="668">
        <f>AA7+AA12</f>
        <v>0</v>
      </c>
      <c r="AB13" s="668"/>
      <c r="AC13" s="669"/>
      <c r="AD13" s="118">
        <f>AD7+AD12</f>
        <v>0</v>
      </c>
      <c r="AE13" s="668">
        <f>AE7+AE12</f>
        <v>0</v>
      </c>
      <c r="AF13" s="668"/>
      <c r="AG13" s="669"/>
      <c r="AH13" s="118">
        <f>AH7+AH12</f>
        <v>0</v>
      </c>
      <c r="AI13" s="668">
        <f>AI7+AI12</f>
        <v>0</v>
      </c>
      <c r="AJ13" s="668"/>
      <c r="AK13" s="669"/>
      <c r="AL13" s="118">
        <f>AL7+AL12</f>
        <v>0</v>
      </c>
      <c r="AM13" s="668">
        <f>AM7+AM12</f>
        <v>0</v>
      </c>
      <c r="AN13" s="668"/>
      <c r="AO13" s="669"/>
      <c r="AP13" s="118">
        <f>AP7+AP12</f>
        <v>0</v>
      </c>
      <c r="AQ13" s="181"/>
      <c r="AR13" s="181"/>
      <c r="AS13" s="118"/>
    </row>
    <row r="14" spans="1:45" s="237" customFormat="1" ht="21.75" customHeight="1" thickBot="1" x14ac:dyDescent="0.35">
      <c r="A14" s="236" t="s">
        <v>143</v>
      </c>
      <c r="B14" s="670" t="s">
        <v>127</v>
      </c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2"/>
    </row>
    <row r="15" spans="1:45" s="237" customFormat="1" ht="21.95" customHeight="1" thickBot="1" x14ac:dyDescent="0.35">
      <c r="A15" s="675" t="s">
        <v>196</v>
      </c>
      <c r="B15" s="674"/>
      <c r="C15" s="354"/>
      <c r="D15" s="354">
        <f>SUM(D16:D18)</f>
        <v>15</v>
      </c>
      <c r="E15" s="354">
        <f t="shared" ref="E15:E20" si="3">D15*30</f>
        <v>450</v>
      </c>
      <c r="F15" s="355"/>
      <c r="G15" s="354"/>
      <c r="H15" s="354"/>
      <c r="I15" s="354"/>
      <c r="J15" s="360"/>
      <c r="K15" s="638">
        <f>SUM(K16:M18)</f>
        <v>12</v>
      </c>
      <c r="L15" s="639"/>
      <c r="M15" s="640"/>
      <c r="N15" s="356">
        <f>SUM(N16:N18)</f>
        <v>15</v>
      </c>
      <c r="O15" s="638">
        <f>SUM(O16:Q18)</f>
        <v>0</v>
      </c>
      <c r="P15" s="639"/>
      <c r="Q15" s="640"/>
      <c r="R15" s="356">
        <f>SUM(R16:R18)</f>
        <v>0</v>
      </c>
      <c r="S15" s="638">
        <f>SUM(S16:U18)</f>
        <v>0</v>
      </c>
      <c r="T15" s="639"/>
      <c r="U15" s="640"/>
      <c r="V15" s="356">
        <f>SUM(V16:V18)</f>
        <v>0</v>
      </c>
      <c r="W15" s="638">
        <f>SUM(W16:Y18)</f>
        <v>0</v>
      </c>
      <c r="X15" s="639"/>
      <c r="Y15" s="640"/>
      <c r="Z15" s="356">
        <f>SUM(Z16:Z18)</f>
        <v>0</v>
      </c>
      <c r="AA15" s="638">
        <f>SUM(AA16:AC18)</f>
        <v>0</v>
      </c>
      <c r="AB15" s="639"/>
      <c r="AC15" s="640"/>
      <c r="AD15" s="356">
        <f>SUM(AD16:AD18)</f>
        <v>0</v>
      </c>
      <c r="AE15" s="638">
        <f>SUM(AE16:AG18)</f>
        <v>0</v>
      </c>
      <c r="AF15" s="639"/>
      <c r="AG15" s="640"/>
      <c r="AH15" s="356">
        <f>SUM(AH16:AH18)</f>
        <v>0</v>
      </c>
      <c r="AI15" s="638">
        <f>SUM(AI16:AK18)</f>
        <v>0</v>
      </c>
      <c r="AJ15" s="639"/>
      <c r="AK15" s="640"/>
      <c r="AL15" s="356">
        <f>SUM(AL16:AL18)</f>
        <v>0</v>
      </c>
      <c r="AM15" s="638">
        <f>SUM(AM16:AO18)</f>
        <v>0</v>
      </c>
      <c r="AN15" s="639"/>
      <c r="AO15" s="640"/>
      <c r="AP15" s="356">
        <f>SUM(AP16:AP18)</f>
        <v>0</v>
      </c>
      <c r="AQ15" s="354"/>
      <c r="AR15" s="357"/>
      <c r="AS15" s="354"/>
    </row>
    <row r="16" spans="1:45" s="187" customFormat="1" ht="33.75" customHeight="1" x14ac:dyDescent="0.3">
      <c r="A16" s="238" t="s">
        <v>144</v>
      </c>
      <c r="B16" s="239" t="s">
        <v>247</v>
      </c>
      <c r="C16" s="240" t="s">
        <v>207</v>
      </c>
      <c r="D16" s="160">
        <v>5</v>
      </c>
      <c r="E16" s="148">
        <f t="shared" si="3"/>
        <v>150</v>
      </c>
      <c r="F16" s="241">
        <v>64</v>
      </c>
      <c r="G16" s="160">
        <v>32</v>
      </c>
      <c r="H16" s="160"/>
      <c r="I16" s="160">
        <v>32</v>
      </c>
      <c r="J16" s="147">
        <f>E16-F16</f>
        <v>86</v>
      </c>
      <c r="K16" s="137">
        <v>2</v>
      </c>
      <c r="L16" s="114"/>
      <c r="M16" s="138">
        <v>2</v>
      </c>
      <c r="N16" s="136">
        <v>5</v>
      </c>
      <c r="O16" s="137"/>
      <c r="P16" s="114"/>
      <c r="Q16" s="138"/>
      <c r="R16" s="136"/>
      <c r="S16" s="137"/>
      <c r="T16" s="114"/>
      <c r="U16" s="138"/>
      <c r="V16" s="136"/>
      <c r="W16" s="115"/>
      <c r="X16" s="114"/>
      <c r="Y16" s="135"/>
      <c r="Z16" s="136"/>
      <c r="AA16" s="137"/>
      <c r="AB16" s="114"/>
      <c r="AC16" s="138"/>
      <c r="AD16" s="136"/>
      <c r="AE16" s="139"/>
      <c r="AF16" s="114"/>
      <c r="AG16" s="138"/>
      <c r="AH16" s="136"/>
      <c r="AI16" s="139"/>
      <c r="AJ16" s="114"/>
      <c r="AK16" s="138"/>
      <c r="AL16" s="136"/>
      <c r="AM16" s="137"/>
      <c r="AN16" s="114"/>
      <c r="AO16" s="138"/>
      <c r="AP16" s="136"/>
      <c r="AQ16" s="162">
        <v>1</v>
      </c>
      <c r="AR16" s="140"/>
      <c r="AS16" s="162"/>
    </row>
    <row r="17" spans="1:45" s="187" customFormat="1" ht="30.75" customHeight="1" x14ac:dyDescent="0.3">
      <c r="A17" s="242" t="s">
        <v>145</v>
      </c>
      <c r="B17" s="243" t="s">
        <v>248</v>
      </c>
      <c r="C17" s="244" t="s">
        <v>211</v>
      </c>
      <c r="D17" s="153">
        <v>5</v>
      </c>
      <c r="E17" s="154">
        <f t="shared" si="3"/>
        <v>150</v>
      </c>
      <c r="F17" s="159">
        <v>64</v>
      </c>
      <c r="G17" s="153">
        <v>32</v>
      </c>
      <c r="H17" s="153">
        <v>16</v>
      </c>
      <c r="I17" s="153">
        <v>16</v>
      </c>
      <c r="J17" s="245">
        <f>E17-F17</f>
        <v>86</v>
      </c>
      <c r="K17" s="156">
        <v>2</v>
      </c>
      <c r="L17" s="134">
        <v>1</v>
      </c>
      <c r="M17" s="150">
        <v>1</v>
      </c>
      <c r="N17" s="151">
        <v>5</v>
      </c>
      <c r="O17" s="156"/>
      <c r="P17" s="134"/>
      <c r="Q17" s="150"/>
      <c r="R17" s="151"/>
      <c r="S17" s="139"/>
      <c r="T17" s="137"/>
      <c r="U17" s="147"/>
      <c r="V17" s="136"/>
      <c r="W17" s="137"/>
      <c r="X17" s="137"/>
      <c r="Y17" s="148"/>
      <c r="Z17" s="136"/>
      <c r="AA17" s="137"/>
      <c r="AB17" s="137"/>
      <c r="AC17" s="148"/>
      <c r="AD17" s="136"/>
      <c r="AE17" s="149"/>
      <c r="AF17" s="134"/>
      <c r="AG17" s="150"/>
      <c r="AH17" s="151"/>
      <c r="AI17" s="149"/>
      <c r="AJ17" s="134"/>
      <c r="AK17" s="150"/>
      <c r="AL17" s="151"/>
      <c r="AM17" s="137"/>
      <c r="AN17" s="137"/>
      <c r="AO17" s="148"/>
      <c r="AP17" s="136"/>
      <c r="AQ17" s="162">
        <v>1</v>
      </c>
      <c r="AR17" s="152"/>
      <c r="AS17" s="224"/>
    </row>
    <row r="18" spans="1:45" s="187" customFormat="1" ht="38.25" customHeight="1" thickBot="1" x14ac:dyDescent="0.35">
      <c r="A18" s="246" t="s">
        <v>146</v>
      </c>
      <c r="B18" s="247" t="s">
        <v>249</v>
      </c>
      <c r="C18" s="248" t="s">
        <v>505</v>
      </c>
      <c r="D18" s="164">
        <v>5</v>
      </c>
      <c r="E18" s="165">
        <f t="shared" si="3"/>
        <v>150</v>
      </c>
      <c r="F18" s="249">
        <v>64</v>
      </c>
      <c r="G18" s="164">
        <v>32</v>
      </c>
      <c r="H18" s="164"/>
      <c r="I18" s="164">
        <v>32</v>
      </c>
      <c r="J18" s="250">
        <f>E18-F18</f>
        <v>86</v>
      </c>
      <c r="K18" s="166">
        <v>2</v>
      </c>
      <c r="L18" s="167"/>
      <c r="M18" s="171">
        <v>2</v>
      </c>
      <c r="N18" s="172">
        <v>5</v>
      </c>
      <c r="O18" s="170"/>
      <c r="P18" s="167"/>
      <c r="Q18" s="168"/>
      <c r="R18" s="169"/>
      <c r="S18" s="166"/>
      <c r="T18" s="167"/>
      <c r="U18" s="171"/>
      <c r="V18" s="172"/>
      <c r="W18" s="166"/>
      <c r="X18" s="167"/>
      <c r="Y18" s="171"/>
      <c r="Z18" s="172"/>
      <c r="AA18" s="166"/>
      <c r="AB18" s="167"/>
      <c r="AC18" s="171"/>
      <c r="AD18" s="172"/>
      <c r="AE18" s="173"/>
      <c r="AF18" s="167"/>
      <c r="AG18" s="171"/>
      <c r="AH18" s="172"/>
      <c r="AI18" s="173"/>
      <c r="AJ18" s="167"/>
      <c r="AK18" s="171"/>
      <c r="AL18" s="172"/>
      <c r="AM18" s="166"/>
      <c r="AN18" s="167"/>
      <c r="AO18" s="171"/>
      <c r="AP18" s="172"/>
      <c r="AQ18" s="162">
        <v>1</v>
      </c>
      <c r="AR18" s="163"/>
      <c r="AS18" s="251"/>
    </row>
    <row r="19" spans="1:45" s="187" customFormat="1" ht="45.75" customHeight="1" thickBot="1" x14ac:dyDescent="0.35">
      <c r="A19" s="675" t="s">
        <v>126</v>
      </c>
      <c r="B19" s="674"/>
      <c r="C19" s="358"/>
      <c r="D19" s="356">
        <f>ПГС!D24</f>
        <v>25</v>
      </c>
      <c r="E19" s="354">
        <f t="shared" si="3"/>
        <v>750</v>
      </c>
      <c r="F19" s="355"/>
      <c r="G19" s="354"/>
      <c r="H19" s="354"/>
      <c r="I19" s="354"/>
      <c r="J19" s="355"/>
      <c r="K19" s="641">
        <f>ПГС!K24:M24</f>
        <v>4</v>
      </c>
      <c r="L19" s="642"/>
      <c r="M19" s="643"/>
      <c r="N19" s="354">
        <f>ПГС!N24</f>
        <v>5</v>
      </c>
      <c r="O19" s="641">
        <f>ПГС!O24:Q24</f>
        <v>16</v>
      </c>
      <c r="P19" s="642"/>
      <c r="Q19" s="643"/>
      <c r="R19" s="354">
        <f>ПГС!R24</f>
        <v>20</v>
      </c>
      <c r="S19" s="641">
        <f>ПГС!S24:U24</f>
        <v>0</v>
      </c>
      <c r="T19" s="642"/>
      <c r="U19" s="643"/>
      <c r="V19" s="354">
        <f>ПГС!V24</f>
        <v>0</v>
      </c>
      <c r="W19" s="641">
        <f>ПГС!W24:Y24</f>
        <v>0</v>
      </c>
      <c r="X19" s="642"/>
      <c r="Y19" s="643"/>
      <c r="Z19" s="354">
        <f>ПГС!Z24</f>
        <v>0</v>
      </c>
      <c r="AA19" s="641">
        <f>ПГС!AA24:AC24</f>
        <v>0</v>
      </c>
      <c r="AB19" s="642"/>
      <c r="AC19" s="643"/>
      <c r="AD19" s="354">
        <f>ПГС!AD24</f>
        <v>0</v>
      </c>
      <c r="AE19" s="641">
        <f>ПГС!AE24:AG24</f>
        <v>0</v>
      </c>
      <c r="AF19" s="642"/>
      <c r="AG19" s="643"/>
      <c r="AH19" s="354">
        <f>ПГС!AH24</f>
        <v>0</v>
      </c>
      <c r="AI19" s="641">
        <f>ПГС!AI24:AK24</f>
        <v>0</v>
      </c>
      <c r="AJ19" s="642"/>
      <c r="AK19" s="643"/>
      <c r="AL19" s="354">
        <f>ПГС!AL24</f>
        <v>0</v>
      </c>
      <c r="AM19" s="641">
        <f>ПГС!AM24:AO24</f>
        <v>0</v>
      </c>
      <c r="AN19" s="642"/>
      <c r="AO19" s="643"/>
      <c r="AP19" s="354">
        <f>ПГС!AP24</f>
        <v>0</v>
      </c>
      <c r="AQ19" s="354"/>
      <c r="AR19" s="359"/>
      <c r="AS19" s="356"/>
    </row>
    <row r="20" spans="1:45" s="237" customFormat="1" ht="42.75" customHeight="1" thickBot="1" x14ac:dyDescent="0.35">
      <c r="A20" s="177"/>
      <c r="B20" s="294" t="s">
        <v>147</v>
      </c>
      <c r="C20" s="178"/>
      <c r="D20" s="179">
        <f>D15+D19</f>
        <v>40</v>
      </c>
      <c r="E20" s="252">
        <f t="shared" si="3"/>
        <v>1200</v>
      </c>
      <c r="F20" s="180"/>
      <c r="G20" s="186"/>
      <c r="H20" s="186"/>
      <c r="I20" s="186"/>
      <c r="J20" s="253"/>
      <c r="K20" s="667">
        <f>K15+K19</f>
        <v>16</v>
      </c>
      <c r="L20" s="668"/>
      <c r="M20" s="669"/>
      <c r="N20" s="179">
        <f>N15+N19</f>
        <v>20</v>
      </c>
      <c r="O20" s="667">
        <f>O15+O19</f>
        <v>16</v>
      </c>
      <c r="P20" s="668"/>
      <c r="Q20" s="669"/>
      <c r="R20" s="179">
        <f>R15+R19</f>
        <v>20</v>
      </c>
      <c r="S20" s="667">
        <f>S15+S19</f>
        <v>0</v>
      </c>
      <c r="T20" s="668"/>
      <c r="U20" s="669"/>
      <c r="V20" s="179">
        <f>V15+V19</f>
        <v>0</v>
      </c>
      <c r="W20" s="667">
        <f>W15+W19</f>
        <v>0</v>
      </c>
      <c r="X20" s="668"/>
      <c r="Y20" s="669"/>
      <c r="Z20" s="179">
        <f>Z15+Z19</f>
        <v>0</v>
      </c>
      <c r="AA20" s="667">
        <f>AA15+AA19</f>
        <v>0</v>
      </c>
      <c r="AB20" s="668"/>
      <c r="AC20" s="669"/>
      <c r="AD20" s="179">
        <f>AD15+AD19</f>
        <v>0</v>
      </c>
      <c r="AE20" s="667">
        <f>AE15+AE19</f>
        <v>0</v>
      </c>
      <c r="AF20" s="668"/>
      <c r="AG20" s="669"/>
      <c r="AH20" s="179">
        <f>AH15+AH19</f>
        <v>0</v>
      </c>
      <c r="AI20" s="667">
        <f>AI15+AI19</f>
        <v>0</v>
      </c>
      <c r="AJ20" s="668"/>
      <c r="AK20" s="669"/>
      <c r="AL20" s="179">
        <f>AL15+AL19</f>
        <v>0</v>
      </c>
      <c r="AM20" s="667">
        <f>AM15+AM19</f>
        <v>0</v>
      </c>
      <c r="AN20" s="668"/>
      <c r="AO20" s="669"/>
      <c r="AP20" s="179">
        <f>AP15+AP19</f>
        <v>0</v>
      </c>
      <c r="AQ20" s="179"/>
      <c r="AR20" s="179"/>
      <c r="AS20" s="118"/>
    </row>
    <row r="21" spans="1:45" s="1" customFormat="1" ht="23.25" customHeight="1" thickBot="1" x14ac:dyDescent="0.35">
      <c r="A21" s="120" t="s">
        <v>148</v>
      </c>
      <c r="B21" s="670" t="s">
        <v>51</v>
      </c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P21" s="671"/>
      <c r="AQ21" s="671"/>
      <c r="AR21" s="671"/>
      <c r="AS21" s="672"/>
    </row>
    <row r="22" spans="1:45" s="1" customFormat="1" ht="21.95" customHeight="1" thickBot="1" x14ac:dyDescent="0.35">
      <c r="A22" s="675" t="s">
        <v>196</v>
      </c>
      <c r="B22" s="674"/>
      <c r="C22" s="354"/>
      <c r="D22" s="357">
        <f>SUM(D23:D28)</f>
        <v>30</v>
      </c>
      <c r="E22" s="354">
        <f>D22*30</f>
        <v>900</v>
      </c>
      <c r="F22" s="354"/>
      <c r="G22" s="355"/>
      <c r="H22" s="354"/>
      <c r="I22" s="354"/>
      <c r="J22" s="354"/>
      <c r="K22" s="638">
        <f>SUM(K23:M28)</f>
        <v>4</v>
      </c>
      <c r="L22" s="639"/>
      <c r="M22" s="640"/>
      <c r="N22" s="356">
        <f>SUM(N23:N28)</f>
        <v>5</v>
      </c>
      <c r="O22" s="641">
        <f>SUM(O23:Q28)</f>
        <v>0</v>
      </c>
      <c r="P22" s="642"/>
      <c r="Q22" s="643"/>
      <c r="R22" s="354">
        <f>SUM(R23:R28)</f>
        <v>0</v>
      </c>
      <c r="S22" s="641">
        <f>SUM(S23:U28)</f>
        <v>8</v>
      </c>
      <c r="T22" s="642"/>
      <c r="U22" s="643"/>
      <c r="V22" s="354">
        <f>SUM(V23:V28)</f>
        <v>10</v>
      </c>
      <c r="W22" s="641">
        <f>SUM(W23:Y28)</f>
        <v>0</v>
      </c>
      <c r="X22" s="642"/>
      <c r="Y22" s="643"/>
      <c r="Z22" s="361">
        <f>SUM(Z23:Z28)</f>
        <v>0</v>
      </c>
      <c r="AA22" s="641">
        <f>SUM(AA23:AC28)</f>
        <v>8</v>
      </c>
      <c r="AB22" s="642"/>
      <c r="AC22" s="643"/>
      <c r="AD22" s="354">
        <f>SUM(AD23:AD28)</f>
        <v>10</v>
      </c>
      <c r="AE22" s="641">
        <f>SUM(AE23:AG28)</f>
        <v>4</v>
      </c>
      <c r="AF22" s="642"/>
      <c r="AG22" s="643"/>
      <c r="AH22" s="354">
        <f>SUM(AH23:AH28)</f>
        <v>5</v>
      </c>
      <c r="AI22" s="641">
        <f>SUM(AI23:AK28)</f>
        <v>0</v>
      </c>
      <c r="AJ22" s="642"/>
      <c r="AK22" s="643"/>
      <c r="AL22" s="354">
        <f>SUM(AL23:AL28)</f>
        <v>0</v>
      </c>
      <c r="AM22" s="641">
        <f>SUM(AM23:AO28)</f>
        <v>0</v>
      </c>
      <c r="AN22" s="642"/>
      <c r="AO22" s="643"/>
      <c r="AP22" s="354">
        <f>SUM(AP23:AP28)</f>
        <v>0</v>
      </c>
      <c r="AQ22" s="354"/>
      <c r="AR22" s="357"/>
      <c r="AS22" s="354"/>
    </row>
    <row r="23" spans="1:45" s="3" customFormat="1" ht="69.75" customHeight="1" x14ac:dyDescent="0.3">
      <c r="A23" s="141" t="s">
        <v>149</v>
      </c>
      <c r="B23" s="276" t="s">
        <v>260</v>
      </c>
      <c r="C23" s="277" t="s">
        <v>261</v>
      </c>
      <c r="D23" s="241">
        <v>5</v>
      </c>
      <c r="E23" s="160">
        <f t="shared" ref="E23:E28" si="4">D23*30</f>
        <v>150</v>
      </c>
      <c r="F23" s="160">
        <f t="shared" ref="F23:F28" si="5">G23+H23+I23</f>
        <v>64</v>
      </c>
      <c r="G23" s="148">
        <v>16</v>
      </c>
      <c r="H23" s="160"/>
      <c r="I23" s="148">
        <v>48</v>
      </c>
      <c r="J23" s="160">
        <f t="shared" ref="J23:J28" si="6">E23-F23</f>
        <v>86</v>
      </c>
      <c r="K23" s="137">
        <v>1</v>
      </c>
      <c r="L23" s="114"/>
      <c r="M23" s="138">
        <v>3</v>
      </c>
      <c r="N23" s="136">
        <v>5</v>
      </c>
      <c r="O23" s="137"/>
      <c r="P23" s="114"/>
      <c r="Q23" s="138"/>
      <c r="R23" s="278"/>
      <c r="S23" s="137"/>
      <c r="T23" s="114"/>
      <c r="U23" s="138"/>
      <c r="V23" s="136"/>
      <c r="W23" s="115"/>
      <c r="X23" s="114"/>
      <c r="Y23" s="135"/>
      <c r="Z23" s="278"/>
      <c r="AA23" s="137"/>
      <c r="AB23" s="114"/>
      <c r="AC23" s="138"/>
      <c r="AD23" s="136"/>
      <c r="AE23" s="139"/>
      <c r="AF23" s="114"/>
      <c r="AG23" s="138"/>
      <c r="AH23" s="136"/>
      <c r="AI23" s="139"/>
      <c r="AJ23" s="114"/>
      <c r="AK23" s="138"/>
      <c r="AL23" s="136"/>
      <c r="AM23" s="137"/>
      <c r="AN23" s="114"/>
      <c r="AO23" s="138"/>
      <c r="AP23" s="136"/>
      <c r="AQ23" s="162">
        <v>1</v>
      </c>
      <c r="AR23" s="140"/>
      <c r="AS23" s="162"/>
    </row>
    <row r="24" spans="1:45" s="3" customFormat="1" ht="54" customHeight="1" x14ac:dyDescent="0.3">
      <c r="A24" s="141" t="s">
        <v>217</v>
      </c>
      <c r="B24" s="295" t="s">
        <v>262</v>
      </c>
      <c r="C24" s="189" t="s">
        <v>263</v>
      </c>
      <c r="D24" s="279">
        <v>5</v>
      </c>
      <c r="E24" s="160">
        <f t="shared" si="4"/>
        <v>150</v>
      </c>
      <c r="F24" s="160">
        <v>64</v>
      </c>
      <c r="G24" s="154">
        <v>32</v>
      </c>
      <c r="H24" s="153"/>
      <c r="I24" s="154">
        <v>32</v>
      </c>
      <c r="J24" s="160">
        <f t="shared" si="6"/>
        <v>86</v>
      </c>
      <c r="K24" s="280"/>
      <c r="L24" s="281"/>
      <c r="M24" s="282"/>
      <c r="N24" s="151"/>
      <c r="O24" s="280"/>
      <c r="P24" s="281"/>
      <c r="Q24" s="282"/>
      <c r="R24" s="283"/>
      <c r="S24" s="280">
        <v>2</v>
      </c>
      <c r="T24" s="281"/>
      <c r="U24" s="282">
        <v>2</v>
      </c>
      <c r="V24" s="151">
        <v>5</v>
      </c>
      <c r="W24" s="156"/>
      <c r="X24" s="134"/>
      <c r="Y24" s="150"/>
      <c r="Z24" s="151"/>
      <c r="AA24" s="156"/>
      <c r="AB24" s="134"/>
      <c r="AC24" s="150"/>
      <c r="AD24" s="151"/>
      <c r="AE24" s="149"/>
      <c r="AF24" s="134"/>
      <c r="AG24" s="150"/>
      <c r="AH24" s="151"/>
      <c r="AI24" s="149"/>
      <c r="AJ24" s="134"/>
      <c r="AK24" s="150"/>
      <c r="AL24" s="151"/>
      <c r="AM24" s="156"/>
      <c r="AN24" s="134"/>
      <c r="AO24" s="150"/>
      <c r="AP24" s="151"/>
      <c r="AQ24" s="153">
        <v>3</v>
      </c>
      <c r="AR24" s="157"/>
      <c r="AS24" s="158"/>
    </row>
    <row r="25" spans="1:45" s="3" customFormat="1" ht="50.25" customHeight="1" x14ac:dyDescent="0.3">
      <c r="A25" s="141" t="s">
        <v>218</v>
      </c>
      <c r="B25" s="284" t="s">
        <v>264</v>
      </c>
      <c r="C25" s="205" t="s">
        <v>311</v>
      </c>
      <c r="D25" s="279">
        <v>5</v>
      </c>
      <c r="E25" s="160">
        <f t="shared" si="4"/>
        <v>150</v>
      </c>
      <c r="F25" s="160">
        <v>64</v>
      </c>
      <c r="G25" s="154">
        <v>32</v>
      </c>
      <c r="H25" s="153">
        <v>16</v>
      </c>
      <c r="I25" s="154">
        <v>16</v>
      </c>
      <c r="J25" s="160">
        <f t="shared" si="6"/>
        <v>86</v>
      </c>
      <c r="K25" s="280"/>
      <c r="L25" s="281"/>
      <c r="M25" s="282"/>
      <c r="N25" s="151"/>
      <c r="O25" s="280"/>
      <c r="P25" s="281"/>
      <c r="Q25" s="282"/>
      <c r="R25" s="283"/>
      <c r="S25" s="156">
        <v>2</v>
      </c>
      <c r="T25" s="134">
        <v>1</v>
      </c>
      <c r="U25" s="145">
        <v>1</v>
      </c>
      <c r="V25" s="158">
        <v>5</v>
      </c>
      <c r="W25" s="156"/>
      <c r="X25" s="134"/>
      <c r="Y25" s="145"/>
      <c r="Z25" s="158"/>
      <c r="AA25" s="156"/>
      <c r="AB25" s="134"/>
      <c r="AC25" s="150"/>
      <c r="AD25" s="151"/>
      <c r="AE25" s="149"/>
      <c r="AF25" s="134"/>
      <c r="AG25" s="150"/>
      <c r="AH25" s="151"/>
      <c r="AI25" s="149"/>
      <c r="AJ25" s="134"/>
      <c r="AK25" s="150"/>
      <c r="AL25" s="151"/>
      <c r="AM25" s="156"/>
      <c r="AN25" s="134"/>
      <c r="AO25" s="150"/>
      <c r="AP25" s="151"/>
      <c r="AQ25" s="153">
        <v>3</v>
      </c>
      <c r="AR25" s="159"/>
      <c r="AS25" s="153"/>
    </row>
    <row r="26" spans="1:45" s="3" customFormat="1" ht="72.75" customHeight="1" x14ac:dyDescent="0.3">
      <c r="A26" s="141" t="s">
        <v>219</v>
      </c>
      <c r="B26" s="285" t="s">
        <v>265</v>
      </c>
      <c r="C26" s="189" t="s">
        <v>266</v>
      </c>
      <c r="D26" s="279">
        <v>5</v>
      </c>
      <c r="E26" s="160">
        <f t="shared" si="4"/>
        <v>150</v>
      </c>
      <c r="F26" s="160">
        <f t="shared" si="5"/>
        <v>64</v>
      </c>
      <c r="G26" s="154">
        <v>32</v>
      </c>
      <c r="H26" s="153">
        <v>16</v>
      </c>
      <c r="I26" s="154">
        <v>16</v>
      </c>
      <c r="J26" s="160">
        <f t="shared" si="6"/>
        <v>86</v>
      </c>
      <c r="K26" s="280"/>
      <c r="L26" s="281"/>
      <c r="M26" s="282"/>
      <c r="N26" s="151"/>
      <c r="O26" s="280"/>
      <c r="P26" s="281"/>
      <c r="Q26" s="282"/>
      <c r="R26" s="283"/>
      <c r="S26" s="280"/>
      <c r="T26" s="281"/>
      <c r="U26" s="282"/>
      <c r="V26" s="151"/>
      <c r="W26" s="156"/>
      <c r="X26" s="260"/>
      <c r="Y26" s="150"/>
      <c r="Z26" s="146"/>
      <c r="AA26" s="280">
        <v>2</v>
      </c>
      <c r="AB26" s="281">
        <v>1</v>
      </c>
      <c r="AC26" s="282">
        <v>1</v>
      </c>
      <c r="AD26" s="151">
        <v>5</v>
      </c>
      <c r="AE26" s="149"/>
      <c r="AF26" s="134"/>
      <c r="AG26" s="150"/>
      <c r="AH26" s="151"/>
      <c r="AI26" s="149"/>
      <c r="AJ26" s="134"/>
      <c r="AK26" s="150"/>
      <c r="AL26" s="151"/>
      <c r="AM26" s="156"/>
      <c r="AN26" s="134"/>
      <c r="AO26" s="150"/>
      <c r="AP26" s="151"/>
      <c r="AQ26" s="160">
        <v>5</v>
      </c>
      <c r="AR26" s="159"/>
      <c r="AS26" s="153"/>
    </row>
    <row r="27" spans="1:45" s="98" customFormat="1" ht="72.75" customHeight="1" x14ac:dyDescent="0.3">
      <c r="A27" s="141" t="s">
        <v>220</v>
      </c>
      <c r="B27" s="276" t="s">
        <v>221</v>
      </c>
      <c r="C27" s="189" t="s">
        <v>535</v>
      </c>
      <c r="D27" s="279">
        <v>5</v>
      </c>
      <c r="E27" s="160">
        <f t="shared" si="4"/>
        <v>150</v>
      </c>
      <c r="F27" s="160">
        <f t="shared" si="5"/>
        <v>64</v>
      </c>
      <c r="G27" s="287">
        <v>32</v>
      </c>
      <c r="H27" s="288">
        <v>16</v>
      </c>
      <c r="I27" s="287">
        <v>16</v>
      </c>
      <c r="J27" s="160">
        <f t="shared" si="6"/>
        <v>86</v>
      </c>
      <c r="K27" s="289"/>
      <c r="L27" s="290"/>
      <c r="M27" s="291"/>
      <c r="N27" s="136"/>
      <c r="O27" s="289"/>
      <c r="P27" s="290"/>
      <c r="Q27" s="291"/>
      <c r="R27" s="278"/>
      <c r="S27" s="289"/>
      <c r="T27" s="290"/>
      <c r="U27" s="291"/>
      <c r="V27" s="136"/>
      <c r="W27" s="289"/>
      <c r="X27" s="290"/>
      <c r="Y27" s="291"/>
      <c r="Z27" s="136"/>
      <c r="AA27" s="280"/>
      <c r="AB27" s="281"/>
      <c r="AC27" s="282"/>
      <c r="AD27" s="151"/>
      <c r="AE27" s="292">
        <v>2</v>
      </c>
      <c r="AF27" s="281">
        <v>1</v>
      </c>
      <c r="AG27" s="282">
        <v>1</v>
      </c>
      <c r="AH27" s="151">
        <v>5</v>
      </c>
      <c r="AI27" s="292"/>
      <c r="AJ27" s="281"/>
      <c r="AK27" s="282"/>
      <c r="AL27" s="151"/>
      <c r="AM27" s="280"/>
      <c r="AN27" s="281"/>
      <c r="AO27" s="282"/>
      <c r="AP27" s="151"/>
      <c r="AQ27" s="288">
        <v>6</v>
      </c>
      <c r="AR27" s="279"/>
      <c r="AS27" s="286"/>
    </row>
    <row r="28" spans="1:45" s="98" customFormat="1" ht="99.75" customHeight="1" thickBot="1" x14ac:dyDescent="0.35">
      <c r="A28" s="141" t="s">
        <v>222</v>
      </c>
      <c r="B28" s="276" t="s">
        <v>224</v>
      </c>
      <c r="C28" s="189" t="s">
        <v>223</v>
      </c>
      <c r="D28" s="293">
        <v>5</v>
      </c>
      <c r="E28" s="160">
        <f t="shared" si="4"/>
        <v>150</v>
      </c>
      <c r="F28" s="160">
        <f t="shared" si="5"/>
        <v>64</v>
      </c>
      <c r="G28" s="293">
        <v>32</v>
      </c>
      <c r="H28" s="286"/>
      <c r="I28" s="293">
        <v>32</v>
      </c>
      <c r="J28" s="160">
        <f t="shared" si="6"/>
        <v>86</v>
      </c>
      <c r="K28" s="280"/>
      <c r="L28" s="281"/>
      <c r="M28" s="282"/>
      <c r="N28" s="151"/>
      <c r="O28" s="280"/>
      <c r="P28" s="281"/>
      <c r="Q28" s="282"/>
      <c r="R28" s="283"/>
      <c r="S28" s="280"/>
      <c r="T28" s="281"/>
      <c r="U28" s="282"/>
      <c r="V28" s="151"/>
      <c r="W28" s="280"/>
      <c r="X28" s="281"/>
      <c r="Y28" s="282"/>
      <c r="Z28" s="151"/>
      <c r="AA28" s="280">
        <v>2</v>
      </c>
      <c r="AB28" s="281"/>
      <c r="AC28" s="282">
        <v>2</v>
      </c>
      <c r="AD28" s="151">
        <v>5</v>
      </c>
      <c r="AE28" s="280"/>
      <c r="AF28" s="281"/>
      <c r="AG28" s="282"/>
      <c r="AH28" s="151"/>
      <c r="AI28" s="292"/>
      <c r="AJ28" s="281"/>
      <c r="AK28" s="282"/>
      <c r="AL28" s="151"/>
      <c r="AM28" s="280"/>
      <c r="AN28" s="281"/>
      <c r="AO28" s="282"/>
      <c r="AP28" s="151"/>
      <c r="AQ28" s="288">
        <v>5</v>
      </c>
      <c r="AR28" s="279"/>
      <c r="AS28" s="286"/>
    </row>
    <row r="29" spans="1:45" s="187" customFormat="1" ht="47.25" customHeight="1" thickBot="1" x14ac:dyDescent="0.35">
      <c r="A29" s="675" t="s">
        <v>126</v>
      </c>
      <c r="B29" s="674"/>
      <c r="C29" s="358"/>
      <c r="D29" s="354">
        <v>110</v>
      </c>
      <c r="E29" s="354">
        <f>1*ПГС!E36</f>
        <v>3300</v>
      </c>
      <c r="F29" s="354"/>
      <c r="G29" s="354"/>
      <c r="H29" s="354"/>
      <c r="I29" s="354"/>
      <c r="J29" s="354"/>
      <c r="K29" s="641">
        <f>1*ПГС!K36:M36</f>
        <v>0</v>
      </c>
      <c r="L29" s="642"/>
      <c r="M29" s="643"/>
      <c r="N29" s="354">
        <f>1*ПГС!N36</f>
        <v>0</v>
      </c>
      <c r="O29" s="641">
        <f>1*ПГС!O36:Q36</f>
        <v>0</v>
      </c>
      <c r="P29" s="642"/>
      <c r="Q29" s="643"/>
      <c r="R29" s="361">
        <f>1*ПГС!R36</f>
        <v>0</v>
      </c>
      <c r="S29" s="641">
        <f>1*ПГС!S36:U36</f>
        <v>12</v>
      </c>
      <c r="T29" s="642"/>
      <c r="U29" s="643"/>
      <c r="V29" s="354">
        <f>1*ПГС!V36</f>
        <v>15</v>
      </c>
      <c r="W29" s="641">
        <f>1*ПГС!W36:Y36</f>
        <v>20</v>
      </c>
      <c r="X29" s="642"/>
      <c r="Y29" s="643"/>
      <c r="Z29" s="354">
        <f>1*ПГС!Z36</f>
        <v>25</v>
      </c>
      <c r="AA29" s="641">
        <f>1*ПГС!AA36:AC36</f>
        <v>16</v>
      </c>
      <c r="AB29" s="642"/>
      <c r="AC29" s="643"/>
      <c r="AD29" s="354">
        <f>1*ПГС!AD36</f>
        <v>20</v>
      </c>
      <c r="AE29" s="641">
        <f>1*ПГС!AE36:AG36</f>
        <v>16</v>
      </c>
      <c r="AF29" s="642"/>
      <c r="AG29" s="643"/>
      <c r="AH29" s="354">
        <f>1*ПГС!AH36</f>
        <v>20</v>
      </c>
      <c r="AI29" s="641">
        <f>1*ПГС!AI36:AK36</f>
        <v>24</v>
      </c>
      <c r="AJ29" s="642"/>
      <c r="AK29" s="643"/>
      <c r="AL29" s="354">
        <f>1*ПГС!AL36</f>
        <v>30</v>
      </c>
      <c r="AM29" s="641">
        <f>1*ПГС!AM36:AO36</f>
        <v>0</v>
      </c>
      <c r="AN29" s="642"/>
      <c r="AO29" s="643"/>
      <c r="AP29" s="354">
        <f>1*ПГС!AP36</f>
        <v>0</v>
      </c>
      <c r="AQ29" s="354"/>
      <c r="AR29" s="359"/>
      <c r="AS29" s="356"/>
    </row>
    <row r="30" spans="1:45" s="237" customFormat="1" ht="45.75" customHeight="1" thickBot="1" x14ac:dyDescent="0.35">
      <c r="A30" s="177"/>
      <c r="B30" s="294" t="s">
        <v>150</v>
      </c>
      <c r="C30" s="178"/>
      <c r="D30" s="179">
        <f>D29+D22</f>
        <v>140</v>
      </c>
      <c r="E30" s="178">
        <f>D30*30</f>
        <v>4200</v>
      </c>
      <c r="F30" s="118"/>
      <c r="G30" s="118"/>
      <c r="H30" s="118"/>
      <c r="I30" s="118"/>
      <c r="J30" s="118"/>
      <c r="K30" s="667">
        <f>SUM(K23:M29)</f>
        <v>4</v>
      </c>
      <c r="L30" s="668"/>
      <c r="M30" s="669"/>
      <c r="N30" s="179">
        <f>SUM(N23:N29)</f>
        <v>5</v>
      </c>
      <c r="O30" s="667">
        <f>SUM(O23:Q29)</f>
        <v>0</v>
      </c>
      <c r="P30" s="668"/>
      <c r="Q30" s="669"/>
      <c r="R30" s="180">
        <f>SUM(R23:R29)</f>
        <v>0</v>
      </c>
      <c r="S30" s="667">
        <f>SUM(S23:U29)</f>
        <v>20</v>
      </c>
      <c r="T30" s="668"/>
      <c r="U30" s="669"/>
      <c r="V30" s="179">
        <f>SUM(V23:V29)</f>
        <v>25</v>
      </c>
      <c r="W30" s="667">
        <f>SUM(W23:Y29)</f>
        <v>20</v>
      </c>
      <c r="X30" s="668"/>
      <c r="Y30" s="669"/>
      <c r="Z30" s="180">
        <f>SUM(Z23:Z29)</f>
        <v>25</v>
      </c>
      <c r="AA30" s="667">
        <f>SUM(AA23:AC29)</f>
        <v>24</v>
      </c>
      <c r="AB30" s="668"/>
      <c r="AC30" s="669"/>
      <c r="AD30" s="179">
        <f>SUM(AD23:AD29)</f>
        <v>30</v>
      </c>
      <c r="AE30" s="667">
        <f>SUM(AE23:AG29)</f>
        <v>20</v>
      </c>
      <c r="AF30" s="668"/>
      <c r="AG30" s="669"/>
      <c r="AH30" s="179">
        <f>SUM(AH23:AH29)</f>
        <v>25</v>
      </c>
      <c r="AI30" s="667">
        <f>SUM(AI23:AK29)</f>
        <v>24</v>
      </c>
      <c r="AJ30" s="668"/>
      <c r="AK30" s="669"/>
      <c r="AL30" s="179">
        <f>SUM(AL23:AL29)</f>
        <v>30</v>
      </c>
      <c r="AM30" s="667">
        <f>SUM(AM23:AO29)</f>
        <v>0</v>
      </c>
      <c r="AN30" s="668"/>
      <c r="AO30" s="669"/>
      <c r="AP30" s="179">
        <f>SUM(AP23:AP29)</f>
        <v>0</v>
      </c>
      <c r="AQ30" s="179"/>
      <c r="AR30" s="179"/>
      <c r="AS30" s="118"/>
    </row>
    <row r="31" spans="1:45" s="187" customFormat="1" ht="39" customHeight="1" thickBot="1" x14ac:dyDescent="0.35">
      <c r="A31" s="489"/>
      <c r="B31" s="490" t="s">
        <v>157</v>
      </c>
      <c r="C31" s="499" t="s">
        <v>41</v>
      </c>
      <c r="D31" s="401"/>
      <c r="E31" s="491"/>
      <c r="F31" s="402">
        <v>360</v>
      </c>
      <c r="G31" s="492"/>
      <c r="H31" s="402"/>
      <c r="I31" s="492"/>
      <c r="J31" s="402"/>
      <c r="K31" s="424"/>
      <c r="L31" s="430"/>
      <c r="M31" s="476">
        <v>4</v>
      </c>
      <c r="N31" s="493"/>
      <c r="O31" s="424"/>
      <c r="P31" s="430"/>
      <c r="Q31" s="476">
        <v>4</v>
      </c>
      <c r="R31" s="494"/>
      <c r="S31" s="424"/>
      <c r="T31" s="430"/>
      <c r="U31" s="476">
        <v>4</v>
      </c>
      <c r="V31" s="423"/>
      <c r="W31" s="424"/>
      <c r="X31" s="430"/>
      <c r="Y31" s="476">
        <v>4</v>
      </c>
      <c r="Z31" s="423"/>
      <c r="AA31" s="424"/>
      <c r="AB31" s="430"/>
      <c r="AC31" s="476"/>
      <c r="AD31" s="423"/>
      <c r="AE31" s="424"/>
      <c r="AF31" s="430"/>
      <c r="AG31" s="476"/>
      <c r="AH31" s="423"/>
      <c r="AI31" s="424"/>
      <c r="AJ31" s="430"/>
      <c r="AK31" s="476"/>
      <c r="AL31" s="423"/>
      <c r="AM31" s="424"/>
      <c r="AN31" s="430"/>
      <c r="AO31" s="476"/>
      <c r="AP31" s="423"/>
      <c r="AQ31" s="402"/>
      <c r="AR31" s="495" t="s">
        <v>42</v>
      </c>
      <c r="AS31" s="496"/>
    </row>
    <row r="32" spans="1:45" s="187" customFormat="1" ht="50.25" customHeight="1" thickBot="1" x14ac:dyDescent="0.35">
      <c r="A32" s="497" t="s">
        <v>151</v>
      </c>
      <c r="B32" s="498" t="s">
        <v>240</v>
      </c>
      <c r="C32" s="479"/>
      <c r="D32" s="488">
        <v>20</v>
      </c>
      <c r="E32" s="481">
        <f>D32*30</f>
        <v>600</v>
      </c>
      <c r="F32" s="480"/>
      <c r="G32" s="482"/>
      <c r="H32" s="480"/>
      <c r="I32" s="482"/>
      <c r="J32" s="480"/>
      <c r="K32" s="483"/>
      <c r="L32" s="484"/>
      <c r="M32" s="485"/>
      <c r="N32" s="486"/>
      <c r="O32" s="483"/>
      <c r="P32" s="484"/>
      <c r="Q32" s="485"/>
      <c r="R32" s="487"/>
      <c r="S32" s="483"/>
      <c r="T32" s="484"/>
      <c r="U32" s="485"/>
      <c r="V32" s="488"/>
      <c r="W32" s="483"/>
      <c r="X32" s="484"/>
      <c r="Y32" s="485"/>
      <c r="Z32" s="488"/>
      <c r="AA32" s="483"/>
      <c r="AB32" s="484"/>
      <c r="AC32" s="485"/>
      <c r="AD32" s="480"/>
      <c r="AE32" s="483"/>
      <c r="AF32" s="484"/>
      <c r="AG32" s="485"/>
      <c r="AH32" s="480">
        <v>5</v>
      </c>
      <c r="AI32" s="483"/>
      <c r="AJ32" s="484"/>
      <c r="AK32" s="485"/>
      <c r="AL32" s="480"/>
      <c r="AM32" s="483"/>
      <c r="AN32" s="484"/>
      <c r="AO32" s="485"/>
      <c r="AP32" s="480">
        <v>15</v>
      </c>
      <c r="AQ32" s="480"/>
      <c r="AR32" s="481"/>
      <c r="AS32" s="480"/>
    </row>
    <row r="33" spans="1:47" s="187" customFormat="1" ht="96.75" customHeight="1" thickBot="1" x14ac:dyDescent="0.35">
      <c r="A33" s="477" t="s">
        <v>152</v>
      </c>
      <c r="B33" s="478" t="s">
        <v>163</v>
      </c>
      <c r="C33" s="479"/>
      <c r="D33" s="480">
        <v>15</v>
      </c>
      <c r="E33" s="481">
        <f>D33*30</f>
        <v>450</v>
      </c>
      <c r="F33" s="480"/>
      <c r="G33" s="482"/>
      <c r="H33" s="480"/>
      <c r="I33" s="482"/>
      <c r="J33" s="480"/>
      <c r="K33" s="483"/>
      <c r="L33" s="484"/>
      <c r="M33" s="485"/>
      <c r="N33" s="486"/>
      <c r="O33" s="483"/>
      <c r="P33" s="484" t="s">
        <v>1</v>
      </c>
      <c r="Q33" s="485"/>
      <c r="R33" s="487"/>
      <c r="S33" s="483"/>
      <c r="T33" s="484"/>
      <c r="U33" s="485"/>
      <c r="V33" s="488"/>
      <c r="W33" s="483"/>
      <c r="X33" s="484"/>
      <c r="Y33" s="485"/>
      <c r="Z33" s="488"/>
      <c r="AA33" s="483"/>
      <c r="AB33" s="484"/>
      <c r="AC33" s="485"/>
      <c r="AD33" s="480"/>
      <c r="AE33" s="483"/>
      <c r="AF33" s="484"/>
      <c r="AG33" s="485"/>
      <c r="AH33" s="480"/>
      <c r="AI33" s="483"/>
      <c r="AJ33" s="484"/>
      <c r="AK33" s="485"/>
      <c r="AL33" s="480"/>
      <c r="AM33" s="483"/>
      <c r="AN33" s="484"/>
      <c r="AO33" s="485"/>
      <c r="AP33" s="480">
        <v>15</v>
      </c>
      <c r="AQ33" s="480"/>
      <c r="AR33" s="481"/>
      <c r="AS33" s="480"/>
    </row>
    <row r="34" spans="1:47" s="4" customFormat="1" ht="42.75" customHeight="1" thickBot="1" x14ac:dyDescent="0.35">
      <c r="A34" s="660" t="s">
        <v>241</v>
      </c>
      <c r="B34" s="661"/>
      <c r="C34" s="296"/>
      <c r="D34" s="297">
        <f>D30+D20+D13</f>
        <v>205</v>
      </c>
      <c r="E34" s="298">
        <f t="shared" ref="E34:J34" si="7">E30+E20+E13</f>
        <v>6150</v>
      </c>
      <c r="F34" s="299">
        <f t="shared" si="7"/>
        <v>176</v>
      </c>
      <c r="G34" s="298">
        <f t="shared" si="7"/>
        <v>32</v>
      </c>
      <c r="H34" s="299">
        <f t="shared" si="7"/>
        <v>0</v>
      </c>
      <c r="I34" s="298">
        <f t="shared" si="7"/>
        <v>144</v>
      </c>
      <c r="J34" s="299">
        <f t="shared" si="7"/>
        <v>214</v>
      </c>
      <c r="K34" s="300"/>
      <c r="L34" s="301"/>
      <c r="M34" s="302"/>
      <c r="N34" s="254"/>
      <c r="O34" s="300"/>
      <c r="P34" s="301"/>
      <c r="Q34" s="302"/>
      <c r="R34" s="254"/>
      <c r="S34" s="300"/>
      <c r="T34" s="301"/>
      <c r="U34" s="302"/>
      <c r="V34" s="254"/>
      <c r="W34" s="300"/>
      <c r="X34" s="301"/>
      <c r="Y34" s="302"/>
      <c r="Z34" s="254"/>
      <c r="AA34" s="300"/>
      <c r="AB34" s="301"/>
      <c r="AC34" s="302"/>
      <c r="AD34" s="254"/>
      <c r="AE34" s="300"/>
      <c r="AF34" s="301"/>
      <c r="AG34" s="302"/>
      <c r="AH34" s="254"/>
      <c r="AI34" s="300"/>
      <c r="AJ34" s="301"/>
      <c r="AK34" s="302"/>
      <c r="AL34" s="254"/>
      <c r="AM34" s="300"/>
      <c r="AN34" s="301"/>
      <c r="AO34" s="302"/>
      <c r="AP34" s="254"/>
      <c r="AQ34" s="297"/>
      <c r="AR34" s="303"/>
      <c r="AS34" s="119"/>
      <c r="AT34" s="304"/>
    </row>
    <row r="35" spans="1:47" s="4" customFormat="1" ht="73.5" customHeight="1" thickBot="1" x14ac:dyDescent="0.35">
      <c r="A35" s="662" t="s">
        <v>244</v>
      </c>
      <c r="B35" s="663"/>
      <c r="C35" s="362"/>
      <c r="D35" s="363">
        <f>N35+R35+V35+Z35+AD35+AH35+AL35+AP35</f>
        <v>240</v>
      </c>
      <c r="E35" s="364">
        <f t="shared" ref="E35:J35" si="8">E33+E32+E30+E20+E13</f>
        <v>7200</v>
      </c>
      <c r="F35" s="363">
        <f t="shared" si="8"/>
        <v>176</v>
      </c>
      <c r="G35" s="364">
        <f t="shared" si="8"/>
        <v>32</v>
      </c>
      <c r="H35" s="364">
        <f t="shared" si="8"/>
        <v>0</v>
      </c>
      <c r="I35" s="364">
        <f t="shared" si="8"/>
        <v>144</v>
      </c>
      <c r="J35" s="363">
        <f t="shared" si="8"/>
        <v>214</v>
      </c>
      <c r="K35" s="659">
        <f>K30+K20+K13</f>
        <v>23.5</v>
      </c>
      <c r="L35" s="639"/>
      <c r="M35" s="640"/>
      <c r="N35" s="365">
        <f>N33+N32+N30+N20+N13</f>
        <v>30</v>
      </c>
      <c r="O35" s="659">
        <f>O30+O20+O13</f>
        <v>24.5</v>
      </c>
      <c r="P35" s="639"/>
      <c r="Q35" s="640"/>
      <c r="R35" s="366">
        <f>R33+R32+R30+R20+R13</f>
        <v>30</v>
      </c>
      <c r="S35" s="659">
        <f>S30+S20+S13</f>
        <v>23.5</v>
      </c>
      <c r="T35" s="639"/>
      <c r="U35" s="640"/>
      <c r="V35" s="366">
        <f>V33+V32+V30+V20+V13</f>
        <v>30</v>
      </c>
      <c r="W35" s="659">
        <f>W30+W20+W13</f>
        <v>24</v>
      </c>
      <c r="X35" s="639"/>
      <c r="Y35" s="640"/>
      <c r="Z35" s="365">
        <f>Z33+Z32+Z30+Z20+Z13</f>
        <v>30</v>
      </c>
      <c r="AA35" s="659">
        <f>AA30+AA20+AA13</f>
        <v>24</v>
      </c>
      <c r="AB35" s="639"/>
      <c r="AC35" s="640"/>
      <c r="AD35" s="366">
        <f>AD33+AD32+AD30+AD20+AD13</f>
        <v>30</v>
      </c>
      <c r="AE35" s="659">
        <f>AE30+AE20+AE13</f>
        <v>20</v>
      </c>
      <c r="AF35" s="639"/>
      <c r="AG35" s="640"/>
      <c r="AH35" s="366">
        <f>AH33+AH32+AH30+AH20+AH13</f>
        <v>30</v>
      </c>
      <c r="AI35" s="659">
        <f>AI30+AI20+AI13</f>
        <v>24</v>
      </c>
      <c r="AJ35" s="639"/>
      <c r="AK35" s="640"/>
      <c r="AL35" s="366">
        <f>AL33+AL32+AL30+AL20+AL13</f>
        <v>30</v>
      </c>
      <c r="AM35" s="659">
        <f>AM30+AM20+AM13</f>
        <v>0</v>
      </c>
      <c r="AN35" s="639"/>
      <c r="AO35" s="640"/>
      <c r="AP35" s="366">
        <f>AP33+AP32+AP30+AP20+AP13</f>
        <v>30</v>
      </c>
      <c r="AQ35" s="364"/>
      <c r="AR35" s="355"/>
      <c r="AS35" s="354"/>
      <c r="AT35" s="304"/>
    </row>
    <row r="36" spans="1:47" s="4" customFormat="1" ht="19.5" customHeight="1" thickBot="1" x14ac:dyDescent="0.35">
      <c r="A36" s="305" t="s">
        <v>37</v>
      </c>
      <c r="B36" s="306" t="s">
        <v>128</v>
      </c>
      <c r="C36" s="307" t="s">
        <v>37</v>
      </c>
      <c r="D36" s="307"/>
      <c r="E36" s="307"/>
      <c r="F36" s="308"/>
      <c r="G36" s="308"/>
      <c r="H36" s="308"/>
      <c r="I36" s="308"/>
      <c r="J36" s="309"/>
      <c r="K36" s="689"/>
      <c r="L36" s="690"/>
      <c r="M36" s="690"/>
      <c r="N36" s="690"/>
      <c r="O36" s="690"/>
      <c r="P36" s="690"/>
      <c r="Q36" s="690"/>
      <c r="R36" s="690"/>
      <c r="S36" s="690"/>
      <c r="T36" s="690"/>
      <c r="U36" s="690"/>
      <c r="V36" s="690"/>
      <c r="W36" s="690"/>
      <c r="X36" s="690"/>
      <c r="Y36" s="690"/>
      <c r="Z36" s="690"/>
      <c r="AA36" s="690"/>
      <c r="AB36" s="690"/>
      <c r="AC36" s="690"/>
      <c r="AD36" s="690"/>
      <c r="AE36" s="690"/>
      <c r="AF36" s="690"/>
      <c r="AG36" s="690"/>
      <c r="AH36" s="690"/>
      <c r="AI36" s="690"/>
      <c r="AJ36" s="690"/>
      <c r="AK36" s="690"/>
      <c r="AL36" s="690"/>
      <c r="AM36" s="690"/>
      <c r="AN36" s="690"/>
      <c r="AO36" s="690"/>
      <c r="AP36" s="690"/>
      <c r="AQ36" s="690"/>
      <c r="AR36" s="690"/>
      <c r="AS36" s="690"/>
      <c r="AU36" s="310"/>
    </row>
    <row r="37" spans="1:47" s="313" customFormat="1" ht="51" customHeight="1" thickBot="1" x14ac:dyDescent="0.35">
      <c r="A37" s="581"/>
      <c r="B37" s="582" t="s">
        <v>520</v>
      </c>
      <c r="C37" s="583" t="s">
        <v>45</v>
      </c>
      <c r="D37" s="584">
        <v>15</v>
      </c>
      <c r="E37" s="585">
        <f>D37*30</f>
        <v>450</v>
      </c>
      <c r="F37" s="585">
        <f t="shared" ref="F37" si="9">G37+H37+I37</f>
        <v>192</v>
      </c>
      <c r="G37" s="586"/>
      <c r="H37" s="585"/>
      <c r="I37" s="586">
        <v>192</v>
      </c>
      <c r="J37" s="585">
        <f t="shared" ref="J37" si="10">E37-F37</f>
        <v>258</v>
      </c>
      <c r="K37" s="587"/>
      <c r="L37" s="588"/>
      <c r="M37" s="589"/>
      <c r="N37" s="590"/>
      <c r="O37" s="591"/>
      <c r="P37" s="588"/>
      <c r="Q37" s="589"/>
      <c r="R37" s="590"/>
      <c r="S37" s="592"/>
      <c r="T37" s="588"/>
      <c r="U37" s="593">
        <v>4</v>
      </c>
      <c r="V37" s="590">
        <v>5</v>
      </c>
      <c r="W37" s="592"/>
      <c r="X37" s="588"/>
      <c r="Y37" s="593">
        <v>4</v>
      </c>
      <c r="Z37" s="590">
        <v>5</v>
      </c>
      <c r="AA37" s="592"/>
      <c r="AB37" s="588"/>
      <c r="AC37" s="593">
        <v>4</v>
      </c>
      <c r="AD37" s="590">
        <v>5</v>
      </c>
      <c r="AE37" s="591"/>
      <c r="AF37" s="588"/>
      <c r="AG37" s="594"/>
      <c r="AH37" s="590"/>
      <c r="AI37" s="591"/>
      <c r="AJ37" s="588"/>
      <c r="AK37" s="593"/>
      <c r="AL37" s="590"/>
      <c r="AM37" s="592"/>
      <c r="AN37" s="595"/>
      <c r="AO37" s="593"/>
      <c r="AP37" s="585"/>
      <c r="AQ37" s="590" t="s">
        <v>205</v>
      </c>
      <c r="AR37" s="584"/>
      <c r="AS37" s="590"/>
    </row>
    <row r="38" spans="1:47" s="3" customFormat="1" ht="19.5" customHeight="1" thickBot="1" x14ac:dyDescent="0.35">
      <c r="A38" s="92"/>
      <c r="AM38" s="93"/>
      <c r="AO38" s="93"/>
    </row>
    <row r="39" spans="1:47" s="2" customFormat="1" ht="79.5" customHeight="1" thickBot="1" x14ac:dyDescent="0.35">
      <c r="A39" s="94" t="s">
        <v>160</v>
      </c>
      <c r="B39" s="95" t="s">
        <v>130</v>
      </c>
      <c r="C39" s="95" t="s">
        <v>52</v>
      </c>
      <c r="D39" s="664" t="s">
        <v>242</v>
      </c>
      <c r="E39" s="665"/>
      <c r="F39" s="666" t="s">
        <v>158</v>
      </c>
      <c r="G39" s="666"/>
      <c r="H39" s="665"/>
      <c r="J39" s="95" t="s">
        <v>161</v>
      </c>
      <c r="K39" s="664" t="s">
        <v>131</v>
      </c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AK39" s="665"/>
      <c r="AL39" s="656" t="s">
        <v>52</v>
      </c>
      <c r="AM39" s="658"/>
      <c r="AN39" s="656" t="s">
        <v>243</v>
      </c>
      <c r="AO39" s="657"/>
      <c r="AP39" s="658"/>
      <c r="AQ39" s="656" t="s">
        <v>159</v>
      </c>
      <c r="AR39" s="657"/>
      <c r="AS39" s="657"/>
    </row>
    <row r="40" spans="1:47" s="3" customFormat="1" ht="81" customHeight="1" thickBot="1" x14ac:dyDescent="0.35">
      <c r="A40" s="100">
        <v>2</v>
      </c>
      <c r="B40" s="103" t="s">
        <v>191</v>
      </c>
      <c r="C40" s="96">
        <v>6</v>
      </c>
      <c r="D40" s="648">
        <v>5</v>
      </c>
      <c r="E40" s="649"/>
      <c r="F40" s="648">
        <v>5</v>
      </c>
      <c r="G40" s="650"/>
      <c r="H40" s="649"/>
      <c r="J40" s="112">
        <v>1</v>
      </c>
      <c r="K40" s="651" t="s">
        <v>521</v>
      </c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3"/>
      <c r="AL40" s="648">
        <v>3</v>
      </c>
      <c r="AM40" s="649"/>
      <c r="AN40" s="648"/>
      <c r="AO40" s="650"/>
      <c r="AP40" s="649"/>
      <c r="AQ40" s="648">
        <v>1</v>
      </c>
      <c r="AR40" s="650"/>
      <c r="AS40" s="649"/>
    </row>
    <row r="41" spans="1:47" s="3" customFormat="1" ht="45.75" customHeight="1" thickBot="1" x14ac:dyDescent="0.35">
      <c r="A41" s="100">
        <v>3</v>
      </c>
      <c r="B41" s="104" t="s">
        <v>192</v>
      </c>
      <c r="C41" s="112">
        <v>8</v>
      </c>
      <c r="D41" s="645">
        <v>15</v>
      </c>
      <c r="E41" s="646"/>
      <c r="F41" s="645">
        <v>10</v>
      </c>
      <c r="G41" s="647"/>
      <c r="H41" s="646"/>
      <c r="J41" s="112">
        <v>2</v>
      </c>
      <c r="K41" s="651" t="s">
        <v>375</v>
      </c>
      <c r="L41" s="652"/>
      <c r="M41" s="652"/>
      <c r="N41" s="652"/>
      <c r="O41" s="652"/>
      <c r="P41" s="652"/>
      <c r="Q41" s="652"/>
      <c r="R41" s="652"/>
      <c r="S41" s="652"/>
      <c r="T41" s="652"/>
      <c r="U41" s="652"/>
      <c r="V41" s="652"/>
      <c r="W41" s="652"/>
      <c r="X41" s="652"/>
      <c r="Y41" s="652"/>
      <c r="Z41" s="652"/>
      <c r="AA41" s="652"/>
      <c r="AB41" s="652"/>
      <c r="AC41" s="652"/>
      <c r="AD41" s="652"/>
      <c r="AE41" s="652"/>
      <c r="AF41" s="652"/>
      <c r="AG41" s="652"/>
      <c r="AH41" s="652"/>
      <c r="AI41" s="652"/>
      <c r="AJ41" s="652"/>
      <c r="AK41" s="653"/>
      <c r="AL41" s="648">
        <v>8</v>
      </c>
      <c r="AM41" s="649"/>
      <c r="AN41" s="648">
        <v>15</v>
      </c>
      <c r="AO41" s="650"/>
      <c r="AP41" s="649"/>
      <c r="AQ41" s="648">
        <v>13</v>
      </c>
      <c r="AR41" s="650"/>
      <c r="AS41" s="649"/>
    </row>
    <row r="42" spans="1:47" s="3" customFormat="1" ht="19.5" customHeight="1" x14ac:dyDescent="0.3">
      <c r="B42" s="99"/>
      <c r="C42" s="99"/>
      <c r="D42" s="99"/>
      <c r="E42" s="99"/>
      <c r="F42" s="99"/>
      <c r="J42" s="596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6"/>
      <c r="AM42" s="596"/>
      <c r="AN42" s="596"/>
      <c r="AO42" s="596"/>
      <c r="AP42" s="596"/>
      <c r="AQ42" s="596"/>
      <c r="AR42" s="596"/>
      <c r="AS42" s="596"/>
    </row>
    <row r="43" spans="1:47" s="3" customFormat="1" ht="19.5" customHeight="1" x14ac:dyDescent="0.3">
      <c r="A43" s="644" t="s">
        <v>109</v>
      </c>
      <c r="B43" s="644"/>
      <c r="C43" s="644"/>
      <c r="D43" s="644"/>
      <c r="E43" s="644"/>
      <c r="F43" s="644"/>
      <c r="J43" s="636"/>
      <c r="K43" s="655"/>
      <c r="L43" s="655"/>
      <c r="M43" s="655"/>
      <c r="N43" s="655"/>
      <c r="O43" s="655"/>
      <c r="P43" s="655"/>
      <c r="Q43" s="655"/>
      <c r="R43" s="655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655"/>
      <c r="AL43" s="636"/>
      <c r="AM43" s="636"/>
      <c r="AN43" s="636"/>
      <c r="AO43" s="636"/>
      <c r="AP43" s="636"/>
      <c r="AQ43" s="636"/>
      <c r="AR43" s="636"/>
      <c r="AS43" s="636"/>
    </row>
    <row r="44" spans="1:47" s="3" customFormat="1" ht="19.5" customHeight="1" x14ac:dyDescent="0.3">
      <c r="A44" s="99" t="s">
        <v>164</v>
      </c>
      <c r="B44" s="87"/>
      <c r="C44" s="87"/>
      <c r="D44" s="87"/>
      <c r="E44" s="87"/>
      <c r="F44" s="87"/>
      <c r="J44" s="636"/>
      <c r="K44" s="655"/>
      <c r="L44" s="655"/>
      <c r="M44" s="655"/>
      <c r="N44" s="655"/>
      <c r="O44" s="655"/>
      <c r="P44" s="655"/>
      <c r="Q44" s="655"/>
      <c r="R44" s="655"/>
      <c r="S44" s="655"/>
      <c r="T44" s="655"/>
      <c r="U44" s="655"/>
      <c r="V44" s="655"/>
      <c r="W44" s="655"/>
      <c r="X44" s="655"/>
      <c r="Y44" s="655"/>
      <c r="Z44" s="655"/>
      <c r="AA44" s="655"/>
      <c r="AB44" s="655"/>
      <c r="AC44" s="655"/>
      <c r="AD44" s="655"/>
      <c r="AE44" s="655"/>
      <c r="AF44" s="655"/>
      <c r="AG44" s="655"/>
      <c r="AH44" s="655"/>
      <c r="AI44" s="655"/>
      <c r="AJ44" s="655"/>
      <c r="AK44" s="655"/>
      <c r="AL44" s="636"/>
      <c r="AM44" s="636"/>
      <c r="AN44" s="636"/>
      <c r="AO44" s="636"/>
      <c r="AP44" s="636"/>
      <c r="AQ44" s="636"/>
      <c r="AR44" s="636"/>
      <c r="AS44" s="636"/>
    </row>
    <row r="45" spans="1:47" s="3" customFormat="1" ht="19.5" customHeight="1" x14ac:dyDescent="0.3">
      <c r="A45" s="89" t="s">
        <v>165</v>
      </c>
      <c r="B45" s="87"/>
      <c r="C45" s="87"/>
      <c r="D45" s="87"/>
      <c r="E45" s="87"/>
      <c r="F45" s="87"/>
      <c r="J45" s="113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113"/>
      <c r="AM45" s="113"/>
      <c r="AN45" s="113"/>
      <c r="AO45" s="113"/>
      <c r="AP45" s="113"/>
      <c r="AQ45" s="113"/>
      <c r="AR45" s="113"/>
      <c r="AS45" s="113"/>
    </row>
    <row r="46" spans="1:47" s="3" customFormat="1" ht="19.5" customHeight="1" x14ac:dyDescent="0.3">
      <c r="A46" s="89" t="s">
        <v>166</v>
      </c>
      <c r="B46" s="87"/>
      <c r="C46" s="87"/>
      <c r="D46" s="87"/>
      <c r="E46" s="87"/>
      <c r="F46" s="87"/>
      <c r="J46" s="113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113"/>
      <c r="AM46" s="113"/>
      <c r="AN46" s="113"/>
      <c r="AO46" s="113"/>
      <c r="AP46" s="113"/>
      <c r="AQ46" s="113"/>
      <c r="AR46" s="113"/>
      <c r="AS46" s="113"/>
    </row>
    <row r="47" spans="1:47" ht="15.75" x14ac:dyDescent="0.25">
      <c r="A47" s="349" t="s">
        <v>237</v>
      </c>
    </row>
    <row r="48" spans="1:47" ht="85.5" customHeight="1" x14ac:dyDescent="0.2">
      <c r="A48" s="654" t="s">
        <v>235</v>
      </c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654"/>
      <c r="AN48" s="654"/>
      <c r="AO48" s="654"/>
      <c r="AP48" s="654"/>
      <c r="AQ48" s="654"/>
      <c r="AR48" s="654"/>
      <c r="AS48" s="654"/>
    </row>
    <row r="49" spans="1:45" ht="50.25" customHeight="1" x14ac:dyDescent="0.2">
      <c r="A49" s="654" t="s">
        <v>194</v>
      </c>
      <c r="B49" s="654"/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4"/>
      <c r="AR49" s="654"/>
      <c r="AS49" s="654"/>
    </row>
    <row r="50" spans="1:45" ht="35.2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</row>
    <row r="51" spans="1:45" ht="20.25" customHeight="1" x14ac:dyDescent="0.2">
      <c r="A51" s="634" t="s">
        <v>409</v>
      </c>
      <c r="B51" s="634"/>
      <c r="C51" s="634"/>
      <c r="D51" s="634" t="s">
        <v>193</v>
      </c>
      <c r="E51" s="634"/>
      <c r="F51" s="634"/>
      <c r="G51" s="634"/>
      <c r="H51" s="634"/>
      <c r="I51" s="634"/>
      <c r="J51" s="634"/>
      <c r="K51" s="634"/>
      <c r="L51" s="634"/>
      <c r="M51" s="101"/>
      <c r="N51" s="101"/>
      <c r="O51" s="101"/>
      <c r="P51" s="10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</row>
    <row r="52" spans="1:45" s="4" customFormat="1" ht="18.75" customHeight="1" x14ac:dyDescent="0.3">
      <c r="A52" s="635" t="s">
        <v>410</v>
      </c>
      <c r="B52" s="635"/>
      <c r="C52" s="635"/>
      <c r="D52" s="97" t="s">
        <v>371</v>
      </c>
      <c r="E52" s="97"/>
      <c r="F52" s="3"/>
      <c r="G52" s="3"/>
      <c r="I52" s="3"/>
      <c r="K52" s="3"/>
      <c r="L52" s="3"/>
      <c r="M52" s="88"/>
      <c r="O52" s="1"/>
      <c r="P52" s="97"/>
      <c r="Q52" s="97"/>
      <c r="U52" s="97" t="s">
        <v>364</v>
      </c>
      <c r="W52" s="97"/>
      <c r="X52" s="97"/>
      <c r="Y52" s="97"/>
      <c r="Z52" s="97"/>
      <c r="AA52" s="97"/>
      <c r="AB52" s="97"/>
      <c r="AC52" s="97"/>
      <c r="AD52" s="97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</row>
    <row r="53" spans="1:45" ht="32.25" customHeight="1" x14ac:dyDescent="0.3">
      <c r="H53" s="97"/>
      <c r="P53" s="97"/>
    </row>
    <row r="54" spans="1:45" ht="18.75" customHeight="1" x14ac:dyDescent="0.3">
      <c r="A54" s="637"/>
      <c r="B54" s="637"/>
      <c r="C54" s="637"/>
      <c r="D54" s="637"/>
      <c r="E54" s="637"/>
      <c r="F54" s="637"/>
      <c r="G54" s="637"/>
      <c r="H54" s="97"/>
    </row>
    <row r="55" spans="1:45" ht="19.5" customHeight="1" x14ac:dyDescent="0.3">
      <c r="A55" s="637"/>
      <c r="B55" s="637"/>
      <c r="C55" s="637"/>
      <c r="D55" s="637"/>
      <c r="E55" s="637"/>
      <c r="F55" s="637"/>
      <c r="G55" s="637"/>
      <c r="H55" s="637"/>
      <c r="I55" s="637"/>
      <c r="J55" s="637"/>
      <c r="Q55" s="97"/>
    </row>
  </sheetData>
  <dataConsolidate/>
  <mergeCells count="184">
    <mergeCell ref="AM15:AO15"/>
    <mergeCell ref="W13:Y13"/>
    <mergeCell ref="AA13:AC13"/>
    <mergeCell ref="K15:M15"/>
    <mergeCell ref="O15:Q15"/>
    <mergeCell ref="S15:U15"/>
    <mergeCell ref="W15:Y15"/>
    <mergeCell ref="AA15:AC15"/>
    <mergeCell ref="AE15:AG15"/>
    <mergeCell ref="AI15:AK15"/>
    <mergeCell ref="AI7:AK7"/>
    <mergeCell ref="AM7:AO7"/>
    <mergeCell ref="K12:M12"/>
    <mergeCell ref="O12:Q12"/>
    <mergeCell ref="S12:U12"/>
    <mergeCell ref="W12:Y12"/>
    <mergeCell ref="AA12:AC12"/>
    <mergeCell ref="N8:N9"/>
    <mergeCell ref="M8:M9"/>
    <mergeCell ref="AE12:AG12"/>
    <mergeCell ref="AI12:AK12"/>
    <mergeCell ref="AR3:AR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Q3:AQ4"/>
    <mergeCell ref="AI2:AL2"/>
    <mergeCell ref="S1:Z1"/>
    <mergeCell ref="AS3:AS4"/>
    <mergeCell ref="K36:AS36"/>
    <mergeCell ref="B6:AS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Q1:AS2"/>
    <mergeCell ref="AI3:AI4"/>
    <mergeCell ref="B1:B4"/>
    <mergeCell ref="S20:U20"/>
    <mergeCell ref="AA20:AC20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O7:Q7"/>
    <mergeCell ref="K7:M7"/>
    <mergeCell ref="S7:U7"/>
    <mergeCell ref="W7:Y7"/>
    <mergeCell ref="AA7:AC7"/>
    <mergeCell ref="AE7:AG7"/>
    <mergeCell ref="AE20:AG20"/>
    <mergeCell ref="A22:B22"/>
    <mergeCell ref="A29:B29"/>
    <mergeCell ref="B21:AS21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AI20:AK20"/>
    <mergeCell ref="AM12:AO12"/>
    <mergeCell ref="K19:M19"/>
    <mergeCell ref="O19:Q19"/>
    <mergeCell ref="S19:U19"/>
    <mergeCell ref="W19:Y19"/>
    <mergeCell ref="AA19:AC19"/>
    <mergeCell ref="AE19:AG19"/>
    <mergeCell ref="AI19:AK19"/>
    <mergeCell ref="AM19:AO19"/>
    <mergeCell ref="AM20:AO20"/>
    <mergeCell ref="K13:M13"/>
    <mergeCell ref="O13:Q13"/>
    <mergeCell ref="S13:U13"/>
    <mergeCell ref="AI13:AK13"/>
    <mergeCell ref="AM13:AO13"/>
    <mergeCell ref="AE13:AG13"/>
    <mergeCell ref="B14:AS14"/>
    <mergeCell ref="W20:Y20"/>
    <mergeCell ref="A12:B12"/>
    <mergeCell ref="A15:B15"/>
    <mergeCell ref="A19:B19"/>
    <mergeCell ref="K20:M20"/>
    <mergeCell ref="O20:Q20"/>
    <mergeCell ref="K41:AK41"/>
    <mergeCell ref="AL41:AM41"/>
    <mergeCell ref="AN41:AP41"/>
    <mergeCell ref="AQ41:AS41"/>
    <mergeCell ref="AQ43:AS44"/>
    <mergeCell ref="AN40:AP40"/>
    <mergeCell ref="AM30:AO30"/>
    <mergeCell ref="AI22:AK22"/>
    <mergeCell ref="S35:U35"/>
    <mergeCell ref="W35:Y35"/>
    <mergeCell ref="AA35:AC35"/>
    <mergeCell ref="AE35:AG35"/>
    <mergeCell ref="AI35:AK35"/>
    <mergeCell ref="W30:Y30"/>
    <mergeCell ref="AA30:AC30"/>
    <mergeCell ref="AE30:AG30"/>
    <mergeCell ref="AI30:AK30"/>
    <mergeCell ref="K39:AK39"/>
    <mergeCell ref="AL39:AM39"/>
    <mergeCell ref="AM22:AO22"/>
    <mergeCell ref="K30:M30"/>
    <mergeCell ref="O30:Q30"/>
    <mergeCell ref="S30:U30"/>
    <mergeCell ref="AQ40:AS40"/>
    <mergeCell ref="AN39:AP39"/>
    <mergeCell ref="AM35:AO35"/>
    <mergeCell ref="A34:B34"/>
    <mergeCell ref="A35:B35"/>
    <mergeCell ref="AQ39:AS39"/>
    <mergeCell ref="D39:E39"/>
    <mergeCell ref="F39:H39"/>
    <mergeCell ref="O35:Q35"/>
    <mergeCell ref="K35:M35"/>
    <mergeCell ref="A51:C51"/>
    <mergeCell ref="A52:C52"/>
    <mergeCell ref="D51:L51"/>
    <mergeCell ref="AN43:AP44"/>
    <mergeCell ref="A55:J55"/>
    <mergeCell ref="K22:M22"/>
    <mergeCell ref="O22:Q22"/>
    <mergeCell ref="S22:U22"/>
    <mergeCell ref="W22:Y22"/>
    <mergeCell ref="AA22:AC22"/>
    <mergeCell ref="AE22:AG22"/>
    <mergeCell ref="A43:F43"/>
    <mergeCell ref="A54:G54"/>
    <mergeCell ref="D41:E41"/>
    <mergeCell ref="F41:H41"/>
    <mergeCell ref="D40:E40"/>
    <mergeCell ref="F40:H40"/>
    <mergeCell ref="K40:AK40"/>
    <mergeCell ref="A48:AS48"/>
    <mergeCell ref="A49:AS49"/>
    <mergeCell ref="K43:AK44"/>
    <mergeCell ref="J43:J44"/>
    <mergeCell ref="AL43:AM44"/>
    <mergeCell ref="AL40:AM40"/>
  </mergeCells>
  <phoneticPr fontId="0" type="noConversion"/>
  <printOptions horizontalCentered="1" gridLinesSet="0"/>
  <pageMargins left="0" right="0" top="0.59055118110236227" bottom="0" header="0.19685039370078741" footer="0"/>
  <pageSetup paperSize="9" scale="37" fitToWidth="420" fitToHeight="297" orientation="landscape" blackAndWhite="1" r:id="rId1"/>
  <headerFooter alignWithMargins="0">
    <oddFooter>&amp;R&amp;P</oddFooter>
  </headerFooter>
  <rowBreaks count="1" manualBreakCount="1">
    <brk id="28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74"/>
  <sheetViews>
    <sheetView showGridLines="0" view="pageBreakPreview" zoomScale="70" zoomScaleNormal="50" zoomScaleSheetLayoutView="70" zoomScalePageLayoutView="50" workbookViewId="0">
      <selection activeCell="C30" sqref="C30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6.285156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506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thickBot="1" x14ac:dyDescent="0.25">
      <c r="U4" s="28"/>
    </row>
    <row r="5" spans="1:45" s="89" customFormat="1" ht="55.5" customHeight="1" thickBot="1" x14ac:dyDescent="0.3">
      <c r="A5" s="708" t="s">
        <v>106</v>
      </c>
      <c r="B5" s="715" t="s">
        <v>129</v>
      </c>
      <c r="C5" s="676" t="s">
        <v>50</v>
      </c>
      <c r="D5" s="695" t="s">
        <v>136</v>
      </c>
      <c r="E5" s="696"/>
      <c r="F5" s="701" t="s">
        <v>95</v>
      </c>
      <c r="G5" s="702"/>
      <c r="H5" s="702"/>
      <c r="I5" s="702"/>
      <c r="J5" s="703"/>
      <c r="K5" s="680" t="s">
        <v>100</v>
      </c>
      <c r="L5" s="681"/>
      <c r="M5" s="681"/>
      <c r="N5" s="681"/>
      <c r="O5" s="681"/>
      <c r="P5" s="681"/>
      <c r="Q5" s="681"/>
      <c r="R5" s="682"/>
      <c r="S5" s="680" t="s">
        <v>101</v>
      </c>
      <c r="T5" s="681"/>
      <c r="U5" s="681"/>
      <c r="V5" s="681"/>
      <c r="W5" s="681"/>
      <c r="X5" s="681"/>
      <c r="Y5" s="681"/>
      <c r="Z5" s="682"/>
      <c r="AA5" s="680" t="s">
        <v>102</v>
      </c>
      <c r="AB5" s="681"/>
      <c r="AC5" s="681"/>
      <c r="AD5" s="681"/>
      <c r="AE5" s="681"/>
      <c r="AF5" s="681"/>
      <c r="AG5" s="681"/>
      <c r="AH5" s="682"/>
      <c r="AI5" s="680" t="s">
        <v>103</v>
      </c>
      <c r="AJ5" s="681"/>
      <c r="AK5" s="681"/>
      <c r="AL5" s="681"/>
      <c r="AM5" s="681"/>
      <c r="AN5" s="681"/>
      <c r="AO5" s="681"/>
      <c r="AP5" s="682"/>
      <c r="AQ5" s="680" t="s">
        <v>121</v>
      </c>
      <c r="AR5" s="681"/>
      <c r="AS5" s="711"/>
    </row>
    <row r="6" spans="1:45" s="89" customFormat="1" ht="52.5" customHeight="1" thickBot="1" x14ac:dyDescent="0.3">
      <c r="A6" s="709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714"/>
    </row>
    <row r="7" spans="1:45" s="89" customFormat="1" ht="32.25" customHeight="1" thickBot="1" x14ac:dyDescent="0.3">
      <c r="A7" s="709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677" t="s">
        <v>124</v>
      </c>
    </row>
    <row r="8" spans="1:45" s="89" customFormat="1" ht="136.5" customHeight="1" thickBot="1" x14ac:dyDescent="0.3">
      <c r="A8" s="710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677"/>
    </row>
    <row r="9" spans="1:45" s="1" customFormat="1" ht="23.25" customHeight="1" thickBot="1" x14ac:dyDescent="0.35">
      <c r="A9" s="374" t="s">
        <v>138</v>
      </c>
      <c r="B9" s="823" t="s">
        <v>125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825"/>
    </row>
    <row r="10" spans="1:45" s="3" customFormat="1" ht="45.75" customHeight="1" thickBot="1" x14ac:dyDescent="0.35">
      <c r="A10" s="830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197"/>
    </row>
    <row r="11" spans="1:45" s="3" customFormat="1" ht="48" customHeight="1" thickBot="1" x14ac:dyDescent="0.35">
      <c r="A11" s="198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197"/>
    </row>
    <row r="12" spans="1:45" s="3" customFormat="1" ht="49.5" customHeight="1" x14ac:dyDescent="0.3">
      <c r="A12" s="218" t="s">
        <v>202</v>
      </c>
      <c r="B12" s="367" t="s">
        <v>515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3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13">
        <v>1</v>
      </c>
      <c r="T12" s="220"/>
      <c r="U12" s="221">
        <v>1</v>
      </c>
      <c r="V12" s="206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06" t="s">
        <v>518</v>
      </c>
    </row>
    <row r="13" spans="1:45" s="3" customFormat="1" ht="31.5" customHeight="1" x14ac:dyDescent="0.3">
      <c r="A13" s="218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13">
        <v>1</v>
      </c>
      <c r="T13" s="220"/>
      <c r="U13" s="340">
        <v>0.5</v>
      </c>
      <c r="V13" s="206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06"/>
    </row>
    <row r="14" spans="1:45" s="3" customFormat="1" ht="49.5" customHeight="1" thickBot="1" x14ac:dyDescent="0.35">
      <c r="A14" s="218" t="s">
        <v>236</v>
      </c>
      <c r="B14" s="382" t="s">
        <v>522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ref="J14" si="2">E14-F14</f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06" t="s">
        <v>518</v>
      </c>
    </row>
    <row r="15" spans="1:45" s="3" customFormat="1" ht="30" customHeight="1" thickBot="1" x14ac:dyDescent="0.35">
      <c r="A15" s="346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197"/>
    </row>
    <row r="16" spans="1:45" s="3" customFormat="1" ht="43.5" customHeight="1" x14ac:dyDescent="0.3">
      <c r="A16" s="337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3">D16*30</f>
        <v>90</v>
      </c>
      <c r="F16" s="207">
        <f t="shared" ref="F16:F17" si="4">G16+H16+I16</f>
        <v>32</v>
      </c>
      <c r="G16" s="208">
        <v>16</v>
      </c>
      <c r="H16" s="207"/>
      <c r="I16" s="208">
        <v>16</v>
      </c>
      <c r="J16" s="207">
        <f t="shared" ref="J16:J17" si="5">E16-F16</f>
        <v>58</v>
      </c>
      <c r="K16" s="209">
        <v>1</v>
      </c>
      <c r="L16" s="210"/>
      <c r="M16" s="211">
        <v>1</v>
      </c>
      <c r="N16" s="206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07"/>
    </row>
    <row r="17" spans="1:45" s="3" customFormat="1" ht="42.75" customHeight="1" x14ac:dyDescent="0.3">
      <c r="A17" s="347" t="s">
        <v>167</v>
      </c>
      <c r="B17" s="345" t="s">
        <v>200</v>
      </c>
      <c r="C17" s="189" t="s">
        <v>206</v>
      </c>
      <c r="D17" s="856">
        <v>2</v>
      </c>
      <c r="E17" s="843">
        <f t="shared" si="3"/>
        <v>60</v>
      </c>
      <c r="F17" s="843">
        <f t="shared" si="4"/>
        <v>24</v>
      </c>
      <c r="G17" s="843">
        <v>16</v>
      </c>
      <c r="H17" s="843"/>
      <c r="I17" s="843">
        <v>8</v>
      </c>
      <c r="J17" s="845">
        <f t="shared" si="5"/>
        <v>36</v>
      </c>
      <c r="K17" s="847">
        <v>1</v>
      </c>
      <c r="L17" s="850"/>
      <c r="M17" s="853">
        <v>0.5</v>
      </c>
      <c r="N17" s="856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205"/>
    </row>
    <row r="18" spans="1:45" s="3" customFormat="1" ht="42.75" customHeight="1" x14ac:dyDescent="0.3">
      <c r="A18" s="34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848"/>
      <c r="L18" s="851"/>
      <c r="M18" s="854"/>
      <c r="N18" s="857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277"/>
    </row>
    <row r="19" spans="1:45" s="3" customFormat="1" ht="23.25" customHeight="1" x14ac:dyDescent="0.3">
      <c r="A19" s="34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848"/>
      <c r="L19" s="851"/>
      <c r="M19" s="854"/>
      <c r="N19" s="857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3"/>
    </row>
    <row r="20" spans="1:45" s="3" customFormat="1" ht="23.25" customHeight="1" x14ac:dyDescent="0.3">
      <c r="A20" s="34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848"/>
      <c r="L20" s="851"/>
      <c r="M20" s="854"/>
      <c r="N20" s="857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3"/>
    </row>
    <row r="21" spans="1:45" s="3" customFormat="1" ht="23.25" customHeight="1" x14ac:dyDescent="0.3">
      <c r="A21" s="34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848"/>
      <c r="L21" s="851"/>
      <c r="M21" s="854"/>
      <c r="N21" s="857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3"/>
    </row>
    <row r="22" spans="1:45" s="3" customFormat="1" ht="20.25" customHeight="1" thickBot="1" x14ac:dyDescent="0.35">
      <c r="A22" s="348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849"/>
      <c r="L22" s="852"/>
      <c r="M22" s="855"/>
      <c r="N22" s="858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06"/>
    </row>
    <row r="23" spans="1:45" s="237" customFormat="1" ht="21.75" customHeight="1" thickBot="1" x14ac:dyDescent="0.35">
      <c r="A23" s="375" t="s">
        <v>143</v>
      </c>
      <c r="B23" s="832" t="s">
        <v>127</v>
      </c>
      <c r="C23" s="833"/>
      <c r="D23" s="834"/>
      <c r="E23" s="834"/>
      <c r="F23" s="834"/>
      <c r="G23" s="834"/>
      <c r="H23" s="834"/>
      <c r="I23" s="834"/>
      <c r="J23" s="834"/>
      <c r="K23" s="835"/>
      <c r="L23" s="835"/>
      <c r="M23" s="835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836"/>
    </row>
    <row r="24" spans="1:45" s="187" customFormat="1" ht="47.25" customHeight="1" thickBot="1" x14ac:dyDescent="0.35">
      <c r="A24" s="830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197"/>
    </row>
    <row r="25" spans="1:45" s="187" customFormat="1" ht="40.5" customHeight="1" thickBot="1" x14ac:dyDescent="0.35">
      <c r="A25" s="198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197"/>
    </row>
    <row r="26" spans="1:45" s="187" customFormat="1" ht="1.5" customHeight="1" x14ac:dyDescent="0.3">
      <c r="A26" s="2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264"/>
    </row>
    <row r="27" spans="1:45" s="187" customFormat="1" ht="33.75" customHeight="1" x14ac:dyDescent="0.3">
      <c r="A27" s="238" t="s">
        <v>212</v>
      </c>
      <c r="B27" s="239" t="s">
        <v>252</v>
      </c>
      <c r="C27" s="240" t="s">
        <v>207</v>
      </c>
      <c r="D27" s="160">
        <v>5</v>
      </c>
      <c r="E27" s="148">
        <f t="shared" ref="E27:E29" si="6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162"/>
    </row>
    <row r="28" spans="1:45" s="187" customFormat="1" ht="21.75" customHeight="1" x14ac:dyDescent="0.3">
      <c r="A28" s="242" t="s">
        <v>213</v>
      </c>
      <c r="B28" s="243" t="s">
        <v>253</v>
      </c>
      <c r="C28" s="244" t="s">
        <v>211</v>
      </c>
      <c r="D28" s="153">
        <v>5</v>
      </c>
      <c r="E28" s="154">
        <f t="shared" si="6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224"/>
    </row>
    <row r="29" spans="1:45" s="187" customFormat="1" ht="26.25" customHeight="1" x14ac:dyDescent="0.3">
      <c r="A29" s="246" t="s">
        <v>214</v>
      </c>
      <c r="B29" s="247" t="s">
        <v>254</v>
      </c>
      <c r="C29" s="248" t="s">
        <v>541</v>
      </c>
      <c r="D29" s="164">
        <v>5</v>
      </c>
      <c r="E29" s="165">
        <f t="shared" si="6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251"/>
    </row>
    <row r="30" spans="1:45" s="187" customFormat="1" ht="69.75" customHeight="1" thickBot="1" x14ac:dyDescent="0.35">
      <c r="A30" s="246" t="s">
        <v>214</v>
      </c>
      <c r="B30" s="247" t="s">
        <v>216</v>
      </c>
      <c r="C30" s="248" t="s">
        <v>215</v>
      </c>
      <c r="D30" s="164">
        <v>5</v>
      </c>
      <c r="E30" s="165">
        <f t="shared" ref="E30" si="7">D30*30</f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251"/>
    </row>
    <row r="31" spans="1:45" s="187" customFormat="1" ht="29.25" customHeight="1" thickBot="1" x14ac:dyDescent="0.35">
      <c r="A31" s="185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274"/>
    </row>
    <row r="32" spans="1:45" s="187" customFormat="1" ht="0.75" customHeight="1" x14ac:dyDescent="0.3">
      <c r="A32" s="573"/>
      <c r="B32" s="574"/>
      <c r="C32" s="575"/>
      <c r="D32" s="798">
        <v>5</v>
      </c>
      <c r="E32" s="748">
        <f>D32*30</f>
        <v>150</v>
      </c>
      <c r="F32" s="801">
        <f>SUM(G32:I34)</f>
        <v>64</v>
      </c>
      <c r="G32" s="802">
        <v>32</v>
      </c>
      <c r="H32" s="758"/>
      <c r="I32" s="802">
        <v>32</v>
      </c>
      <c r="J32" s="803">
        <f>E32-F32</f>
        <v>86</v>
      </c>
      <c r="K32" s="772"/>
      <c r="L32" s="775"/>
      <c r="M32" s="778"/>
      <c r="N32" s="717"/>
      <c r="O32" s="781">
        <v>2</v>
      </c>
      <c r="P32" s="758"/>
      <c r="Q32" s="778">
        <v>2</v>
      </c>
      <c r="R32" s="768">
        <v>5</v>
      </c>
      <c r="S32" s="781"/>
      <c r="T32" s="758"/>
      <c r="U32" s="778"/>
      <c r="V32" s="768"/>
      <c r="W32" s="764"/>
      <c r="X32" s="787"/>
      <c r="Y32" s="790"/>
      <c r="Z32" s="717"/>
      <c r="AA32" s="764"/>
      <c r="AB32" s="787"/>
      <c r="AC32" s="790"/>
      <c r="AD32" s="717"/>
      <c r="AE32" s="781"/>
      <c r="AF32" s="758"/>
      <c r="AG32" s="761"/>
      <c r="AH32" s="717"/>
      <c r="AI32" s="781"/>
      <c r="AJ32" s="758"/>
      <c r="AK32" s="761"/>
      <c r="AL32" s="717"/>
      <c r="AM32" s="764"/>
      <c r="AN32" s="787"/>
      <c r="AO32" s="790"/>
      <c r="AP32" s="771"/>
      <c r="AQ32" s="748">
        <v>2</v>
      </c>
      <c r="AR32" s="749"/>
      <c r="AS32" s="744"/>
    </row>
    <row r="33" spans="1:45" s="187" customFormat="1" ht="47.25" customHeight="1" x14ac:dyDescent="0.3">
      <c r="A33" s="350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745"/>
    </row>
    <row r="34" spans="1:45" s="187" customFormat="1" ht="63" customHeight="1" x14ac:dyDescent="0.3">
      <c r="A34" s="350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746"/>
    </row>
    <row r="35" spans="1:45" s="237" customFormat="1" ht="23.25" customHeight="1" thickBot="1" x14ac:dyDescent="0.35">
      <c r="A35" s="572" t="s">
        <v>148</v>
      </c>
      <c r="B35" s="837" t="s">
        <v>51</v>
      </c>
      <c r="C35" s="835"/>
      <c r="D35" s="835"/>
      <c r="E35" s="835"/>
      <c r="F35" s="835"/>
      <c r="G35" s="835"/>
      <c r="H35" s="835"/>
      <c r="I35" s="835"/>
      <c r="J35" s="835"/>
      <c r="K35" s="835"/>
      <c r="L35" s="835"/>
      <c r="M35" s="835"/>
      <c r="N35" s="835"/>
      <c r="O35" s="835"/>
      <c r="P35" s="835"/>
      <c r="Q35" s="835"/>
      <c r="R35" s="835"/>
      <c r="S35" s="835"/>
      <c r="T35" s="835"/>
      <c r="U35" s="835"/>
      <c r="V35" s="835"/>
      <c r="W35" s="835"/>
      <c r="X35" s="835"/>
      <c r="Y35" s="835"/>
      <c r="Z35" s="835"/>
      <c r="AA35" s="835"/>
      <c r="AB35" s="835"/>
      <c r="AC35" s="835"/>
      <c r="AD35" s="835"/>
      <c r="AE35" s="835"/>
      <c r="AF35" s="835"/>
      <c r="AG35" s="835"/>
      <c r="AH35" s="835"/>
      <c r="AI35" s="835"/>
      <c r="AJ35" s="835"/>
      <c r="AK35" s="835"/>
      <c r="AL35" s="835"/>
      <c r="AM35" s="835"/>
      <c r="AN35" s="835"/>
      <c r="AO35" s="835"/>
      <c r="AP35" s="835"/>
      <c r="AQ35" s="835"/>
      <c r="AR35" s="835"/>
      <c r="AS35" s="838"/>
    </row>
    <row r="36" spans="1:45" s="187" customFormat="1" ht="19.5" customHeight="1" thickBot="1" x14ac:dyDescent="0.35">
      <c r="A36" s="830" t="s">
        <v>132</v>
      </c>
      <c r="B36" s="831"/>
      <c r="C36" s="268"/>
      <c r="D36" s="118">
        <v>110</v>
      </c>
      <c r="E36" s="178">
        <f>E37+E53</f>
        <v>3300</v>
      </c>
      <c r="F36" s="178"/>
      <c r="G36" s="184"/>
      <c r="H36" s="178"/>
      <c r="I36" s="184"/>
      <c r="J36" s="178"/>
      <c r="K36" s="795">
        <f>K37+K53</f>
        <v>0</v>
      </c>
      <c r="L36" s="796"/>
      <c r="M36" s="797"/>
      <c r="N36" s="178">
        <f>N37+N53</f>
        <v>0</v>
      </c>
      <c r="O36" s="795">
        <f>O37+O53</f>
        <v>0</v>
      </c>
      <c r="P36" s="796"/>
      <c r="Q36" s="797"/>
      <c r="R36" s="275">
        <f>R37+R53</f>
        <v>0</v>
      </c>
      <c r="S36" s="795">
        <f>S37+S53</f>
        <v>12</v>
      </c>
      <c r="T36" s="796"/>
      <c r="U36" s="797"/>
      <c r="V36" s="178">
        <f>V37+V53</f>
        <v>15</v>
      </c>
      <c r="W36" s="795">
        <f>W37+W53</f>
        <v>20</v>
      </c>
      <c r="X36" s="796"/>
      <c r="Y36" s="797"/>
      <c r="Z36" s="178">
        <f>Z37+Z53</f>
        <v>25</v>
      </c>
      <c r="AA36" s="795">
        <f>AA37+AA53</f>
        <v>16</v>
      </c>
      <c r="AB36" s="796"/>
      <c r="AC36" s="797"/>
      <c r="AD36" s="178">
        <f>AD37+AD53</f>
        <v>20</v>
      </c>
      <c r="AE36" s="795">
        <f>AE37+AE53</f>
        <v>16</v>
      </c>
      <c r="AF36" s="796"/>
      <c r="AG36" s="797"/>
      <c r="AH36" s="178">
        <f>AH37+AH53</f>
        <v>20</v>
      </c>
      <c r="AI36" s="795">
        <f>AI37+AI53</f>
        <v>24</v>
      </c>
      <c r="AJ36" s="796"/>
      <c r="AK36" s="797"/>
      <c r="AL36" s="178">
        <f>AL37+AL53</f>
        <v>30</v>
      </c>
      <c r="AM36" s="795">
        <f>AM37+AM53</f>
        <v>0</v>
      </c>
      <c r="AN36" s="796"/>
      <c r="AO36" s="797"/>
      <c r="AP36" s="178">
        <f>AP37+AP53</f>
        <v>0</v>
      </c>
      <c r="AQ36" s="119"/>
      <c r="AR36" s="176"/>
      <c r="AS36" s="119"/>
    </row>
    <row r="37" spans="1:45" s="187" customFormat="1" ht="50.25" customHeight="1" thickBot="1" x14ac:dyDescent="0.35">
      <c r="A37" s="185"/>
      <c r="B37" s="332" t="s">
        <v>46</v>
      </c>
      <c r="C37" s="268"/>
      <c r="D37" s="183">
        <f>SUM(D38:D52)</f>
        <v>75</v>
      </c>
      <c r="E37" s="183">
        <f>SUM(E38:E52)</f>
        <v>2250</v>
      </c>
      <c r="F37" s="183"/>
      <c r="G37" s="183"/>
      <c r="H37" s="183"/>
      <c r="I37" s="183"/>
      <c r="J37" s="183"/>
      <c r="K37" s="795">
        <f>SUM(K38:M52)</f>
        <v>0</v>
      </c>
      <c r="L37" s="796"/>
      <c r="M37" s="797"/>
      <c r="N37" s="178">
        <f>SUM(N38:N52)</f>
        <v>0</v>
      </c>
      <c r="O37" s="795">
        <f>SUM(O38:Q52)</f>
        <v>0</v>
      </c>
      <c r="P37" s="796"/>
      <c r="Q37" s="797"/>
      <c r="R37" s="275">
        <f>SUM(R38:R52)</f>
        <v>0</v>
      </c>
      <c r="S37" s="795">
        <f>SUM(S38:U52)</f>
        <v>12</v>
      </c>
      <c r="T37" s="796"/>
      <c r="U37" s="797"/>
      <c r="V37" s="178">
        <f>SUM(V38:V52)</f>
        <v>15</v>
      </c>
      <c r="W37" s="795">
        <f>SUM(W38:Y52)</f>
        <v>16</v>
      </c>
      <c r="X37" s="796"/>
      <c r="Y37" s="797"/>
      <c r="Z37" s="178">
        <f>SUM(Z38:Z52)</f>
        <v>20</v>
      </c>
      <c r="AA37" s="795">
        <f>SUM(AA38:AC52)</f>
        <v>12</v>
      </c>
      <c r="AB37" s="796"/>
      <c r="AC37" s="797"/>
      <c r="AD37" s="178">
        <f>AD45+AD46+AD47</f>
        <v>15</v>
      </c>
      <c r="AE37" s="795">
        <f>SUM(AE38:AG52)</f>
        <v>12</v>
      </c>
      <c r="AF37" s="796"/>
      <c r="AG37" s="797"/>
      <c r="AH37" s="178">
        <f>SUM(AH38:AH52)</f>
        <v>15</v>
      </c>
      <c r="AI37" s="795">
        <f>SUM(AI38:AK52)</f>
        <v>8</v>
      </c>
      <c r="AJ37" s="796"/>
      <c r="AK37" s="797"/>
      <c r="AL37" s="178">
        <f>SUM(AL38:AL52)</f>
        <v>10</v>
      </c>
      <c r="AM37" s="795">
        <f>SUM(AM38:AO52)</f>
        <v>0</v>
      </c>
      <c r="AN37" s="796"/>
      <c r="AO37" s="797"/>
      <c r="AP37" s="178">
        <f>SUM(AP38:AP52)</f>
        <v>0</v>
      </c>
      <c r="AQ37" s="394"/>
      <c r="AR37" s="117"/>
      <c r="AS37" s="393"/>
    </row>
    <row r="38" spans="1:45" s="187" customFormat="1" ht="93" customHeight="1" x14ac:dyDescent="0.3">
      <c r="A38" s="141" t="s">
        <v>155</v>
      </c>
      <c r="B38" s="384" t="s">
        <v>270</v>
      </c>
      <c r="C38" s="314" t="s">
        <v>271</v>
      </c>
      <c r="D38" s="140">
        <v>5</v>
      </c>
      <c r="E38" s="160">
        <f>D38*30</f>
        <v>150</v>
      </c>
      <c r="F38" s="160">
        <v>64</v>
      </c>
      <c r="G38" s="148">
        <v>32</v>
      </c>
      <c r="H38" s="160">
        <v>32</v>
      </c>
      <c r="I38" s="148"/>
      <c r="J38" s="160">
        <f>E38-F38</f>
        <v>86</v>
      </c>
      <c r="K38" s="315"/>
      <c r="L38" s="316"/>
      <c r="M38" s="317"/>
      <c r="N38" s="143"/>
      <c r="O38" s="115"/>
      <c r="P38" s="316"/>
      <c r="Q38" s="138"/>
      <c r="R38" s="318"/>
      <c r="S38" s="137">
        <v>2</v>
      </c>
      <c r="T38" s="316">
        <v>2</v>
      </c>
      <c r="U38" s="138"/>
      <c r="V38" s="143">
        <v>5</v>
      </c>
      <c r="W38" s="137"/>
      <c r="X38" s="316"/>
      <c r="Y38" s="138"/>
      <c r="Z38" s="143"/>
      <c r="AA38" s="137"/>
      <c r="AB38" s="316"/>
      <c r="AC38" s="138"/>
      <c r="AD38" s="143"/>
      <c r="AE38" s="315"/>
      <c r="AF38" s="316"/>
      <c r="AG38" s="135"/>
      <c r="AH38" s="143"/>
      <c r="AI38" s="315"/>
      <c r="AJ38" s="316"/>
      <c r="AK38" s="138"/>
      <c r="AL38" s="143"/>
      <c r="AM38" s="137"/>
      <c r="AN38" s="114"/>
      <c r="AO38" s="138"/>
      <c r="AP38" s="136"/>
      <c r="AQ38" s="162">
        <v>3</v>
      </c>
      <c r="AR38" s="140"/>
      <c r="AS38" s="160"/>
    </row>
    <row r="39" spans="1:45" s="187" customFormat="1" ht="124.5" customHeight="1" x14ac:dyDescent="0.3">
      <c r="A39" s="350" t="s">
        <v>176</v>
      </c>
      <c r="B39" s="322" t="s">
        <v>342</v>
      </c>
      <c r="C39" s="189" t="s">
        <v>271</v>
      </c>
      <c r="D39" s="319">
        <v>5</v>
      </c>
      <c r="E39" s="153">
        <f t="shared" ref="E39" si="8">D39*30</f>
        <v>150</v>
      </c>
      <c r="F39" s="153">
        <f t="shared" ref="F39" si="9">G39+H39+I39</f>
        <v>64</v>
      </c>
      <c r="G39" s="154">
        <v>32</v>
      </c>
      <c r="H39" s="153"/>
      <c r="I39" s="154">
        <v>32</v>
      </c>
      <c r="J39" s="153">
        <f t="shared" ref="J39" si="10">E39-F39</f>
        <v>86</v>
      </c>
      <c r="K39" s="259"/>
      <c r="L39" s="260"/>
      <c r="M39" s="258"/>
      <c r="N39" s="146"/>
      <c r="O39" s="144"/>
      <c r="P39" s="260"/>
      <c r="Q39" s="150"/>
      <c r="R39" s="261"/>
      <c r="S39" s="156">
        <v>2</v>
      </c>
      <c r="T39" s="260"/>
      <c r="U39" s="150">
        <v>2</v>
      </c>
      <c r="V39" s="146">
        <v>5</v>
      </c>
      <c r="W39" s="156"/>
      <c r="X39" s="260"/>
      <c r="Y39" s="150"/>
      <c r="Z39" s="146"/>
      <c r="AA39" s="156"/>
      <c r="AB39" s="260"/>
      <c r="AC39" s="150"/>
      <c r="AD39" s="146"/>
      <c r="AE39" s="259"/>
      <c r="AF39" s="260"/>
      <c r="AG39" s="145"/>
      <c r="AH39" s="146"/>
      <c r="AI39" s="259"/>
      <c r="AJ39" s="260"/>
      <c r="AK39" s="145"/>
      <c r="AL39" s="146"/>
      <c r="AM39" s="156"/>
      <c r="AN39" s="134"/>
      <c r="AO39" s="150"/>
      <c r="AP39" s="151"/>
      <c r="AQ39" s="162">
        <v>3</v>
      </c>
      <c r="AR39" s="157"/>
      <c r="AS39" s="153"/>
    </row>
    <row r="40" spans="1:45" s="187" customFormat="1" ht="90.75" customHeight="1" x14ac:dyDescent="0.3">
      <c r="A40" s="350" t="s">
        <v>177</v>
      </c>
      <c r="B40" s="385" t="s">
        <v>303</v>
      </c>
      <c r="C40" s="189" t="s">
        <v>271</v>
      </c>
      <c r="D40" s="257">
        <v>5</v>
      </c>
      <c r="E40" s="153">
        <f t="shared" ref="E40" si="11">D40*30</f>
        <v>150</v>
      </c>
      <c r="F40" s="153">
        <f t="shared" ref="F40" si="12">G40+H40+I40</f>
        <v>64</v>
      </c>
      <c r="G40" s="154"/>
      <c r="H40" s="153"/>
      <c r="I40" s="154">
        <v>64</v>
      </c>
      <c r="J40" s="153">
        <f t="shared" ref="J40" si="13">E40-F40</f>
        <v>86</v>
      </c>
      <c r="K40" s="259"/>
      <c r="L40" s="260"/>
      <c r="M40" s="258"/>
      <c r="N40" s="146"/>
      <c r="O40" s="144"/>
      <c r="P40" s="260"/>
      <c r="Q40" s="150"/>
      <c r="R40" s="261"/>
      <c r="S40" s="156"/>
      <c r="T40" s="260"/>
      <c r="U40" s="150"/>
      <c r="V40" s="146"/>
      <c r="W40" s="156"/>
      <c r="X40" s="260"/>
      <c r="Y40" s="150">
        <v>4</v>
      </c>
      <c r="Z40" s="146">
        <v>5</v>
      </c>
      <c r="AA40" s="156"/>
      <c r="AB40" s="260"/>
      <c r="AC40" s="150"/>
      <c r="AD40" s="146"/>
      <c r="AE40" s="259"/>
      <c r="AF40" s="260"/>
      <c r="AG40" s="145"/>
      <c r="AH40" s="146"/>
      <c r="AI40" s="259"/>
      <c r="AJ40" s="260"/>
      <c r="AK40" s="150"/>
      <c r="AL40" s="146"/>
      <c r="AM40" s="156"/>
      <c r="AN40" s="134"/>
      <c r="AO40" s="150"/>
      <c r="AP40" s="151"/>
      <c r="AQ40" s="162">
        <v>4</v>
      </c>
      <c r="AR40" s="157"/>
      <c r="AS40" s="153"/>
    </row>
    <row r="41" spans="1:45" s="187" customFormat="1" ht="87.75" customHeight="1" x14ac:dyDescent="0.3">
      <c r="A41" s="350" t="s">
        <v>178</v>
      </c>
      <c r="B41" s="322" t="s">
        <v>307</v>
      </c>
      <c r="C41" s="189" t="s">
        <v>272</v>
      </c>
      <c r="D41" s="257">
        <v>5</v>
      </c>
      <c r="E41" s="153">
        <f t="shared" ref="E41:E52" si="14">D41*30</f>
        <v>150</v>
      </c>
      <c r="F41" s="153">
        <f t="shared" ref="F41:F52" si="15">G41+H41+I41</f>
        <v>64</v>
      </c>
      <c r="G41" s="154">
        <v>32</v>
      </c>
      <c r="H41" s="153">
        <v>16</v>
      </c>
      <c r="I41" s="154">
        <v>16</v>
      </c>
      <c r="J41" s="153">
        <f t="shared" ref="J41:J52" si="16">E41-F41</f>
        <v>86</v>
      </c>
      <c r="K41" s="259"/>
      <c r="L41" s="260"/>
      <c r="M41" s="258"/>
      <c r="N41" s="146"/>
      <c r="O41" s="144"/>
      <c r="P41" s="260"/>
      <c r="Q41" s="150"/>
      <c r="R41" s="261"/>
      <c r="S41" s="156">
        <v>2</v>
      </c>
      <c r="T41" s="260">
        <v>1</v>
      </c>
      <c r="U41" s="150">
        <v>1</v>
      </c>
      <c r="V41" s="146">
        <v>5</v>
      </c>
      <c r="W41" s="156"/>
      <c r="X41" s="260"/>
      <c r="Y41" s="150"/>
      <c r="Z41" s="146"/>
      <c r="AA41" s="156"/>
      <c r="AB41" s="260"/>
      <c r="AC41" s="150"/>
      <c r="AD41" s="146"/>
      <c r="AE41" s="259"/>
      <c r="AF41" s="260"/>
      <c r="AG41" s="145"/>
      <c r="AH41" s="146"/>
      <c r="AI41" s="259"/>
      <c r="AJ41" s="260"/>
      <c r="AK41" s="150"/>
      <c r="AL41" s="146"/>
      <c r="AM41" s="156"/>
      <c r="AN41" s="134"/>
      <c r="AO41" s="150"/>
      <c r="AP41" s="151"/>
      <c r="AQ41" s="162">
        <v>3</v>
      </c>
      <c r="AR41" s="157"/>
      <c r="AS41" s="153"/>
    </row>
    <row r="42" spans="1:45" s="187" customFormat="1" ht="60" customHeight="1" x14ac:dyDescent="0.3">
      <c r="A42" s="350" t="s">
        <v>179</v>
      </c>
      <c r="B42" s="321" t="s">
        <v>273</v>
      </c>
      <c r="C42" s="189" t="s">
        <v>263</v>
      </c>
      <c r="D42" s="257">
        <v>5</v>
      </c>
      <c r="E42" s="153">
        <f t="shared" si="14"/>
        <v>150</v>
      </c>
      <c r="F42" s="153">
        <f t="shared" si="15"/>
        <v>64</v>
      </c>
      <c r="G42" s="154">
        <v>32</v>
      </c>
      <c r="H42" s="153">
        <v>16</v>
      </c>
      <c r="I42" s="154">
        <v>16</v>
      </c>
      <c r="J42" s="153">
        <f t="shared" si="16"/>
        <v>86</v>
      </c>
      <c r="K42" s="259"/>
      <c r="L42" s="260"/>
      <c r="M42" s="258"/>
      <c r="N42" s="146"/>
      <c r="O42" s="144"/>
      <c r="P42" s="260"/>
      <c r="Q42" s="150"/>
      <c r="R42" s="261"/>
      <c r="S42" s="156"/>
      <c r="T42" s="260"/>
      <c r="U42" s="150"/>
      <c r="V42" s="146"/>
      <c r="W42" s="156">
        <v>2</v>
      </c>
      <c r="X42" s="260">
        <v>1</v>
      </c>
      <c r="Y42" s="150">
        <v>1</v>
      </c>
      <c r="Z42" s="146">
        <v>5</v>
      </c>
      <c r="AA42" s="156"/>
      <c r="AB42" s="260"/>
      <c r="AC42" s="150"/>
      <c r="AD42" s="146"/>
      <c r="AE42" s="259"/>
      <c r="AF42" s="260"/>
      <c r="AG42" s="145"/>
      <c r="AH42" s="146"/>
      <c r="AI42" s="259"/>
      <c r="AJ42" s="260"/>
      <c r="AK42" s="150"/>
      <c r="AL42" s="146"/>
      <c r="AM42" s="156"/>
      <c r="AN42" s="134"/>
      <c r="AO42" s="150"/>
      <c r="AP42" s="151"/>
      <c r="AQ42" s="162">
        <v>4</v>
      </c>
      <c r="AR42" s="157"/>
      <c r="AS42" s="153"/>
    </row>
    <row r="43" spans="1:45" s="187" customFormat="1" ht="51" customHeight="1" x14ac:dyDescent="0.3">
      <c r="A43" s="350" t="s">
        <v>180</v>
      </c>
      <c r="B43" s="385" t="s">
        <v>304</v>
      </c>
      <c r="C43" s="189" t="s">
        <v>274</v>
      </c>
      <c r="D43" s="257">
        <v>5</v>
      </c>
      <c r="E43" s="153">
        <f t="shared" si="14"/>
        <v>150</v>
      </c>
      <c r="F43" s="153">
        <f t="shared" si="15"/>
        <v>64</v>
      </c>
      <c r="G43" s="154">
        <v>32</v>
      </c>
      <c r="H43" s="153">
        <v>16</v>
      </c>
      <c r="I43" s="154">
        <v>16</v>
      </c>
      <c r="J43" s="153">
        <f t="shared" si="16"/>
        <v>86</v>
      </c>
      <c r="K43" s="259"/>
      <c r="L43" s="260"/>
      <c r="M43" s="258"/>
      <c r="N43" s="146"/>
      <c r="O43" s="144"/>
      <c r="P43" s="260"/>
      <c r="Q43" s="150"/>
      <c r="R43" s="261"/>
      <c r="S43" s="156"/>
      <c r="T43" s="260"/>
      <c r="U43" s="150"/>
      <c r="V43" s="146"/>
      <c r="W43" s="156">
        <v>2</v>
      </c>
      <c r="X43" s="260">
        <v>1</v>
      </c>
      <c r="Y43" s="150">
        <v>1</v>
      </c>
      <c r="Z43" s="146">
        <v>5</v>
      </c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50"/>
      <c r="AL43" s="146"/>
      <c r="AM43" s="156"/>
      <c r="AN43" s="134"/>
      <c r="AO43" s="150"/>
      <c r="AP43" s="151"/>
      <c r="AQ43" s="162">
        <v>4</v>
      </c>
      <c r="AR43" s="157"/>
      <c r="AS43" s="153"/>
    </row>
    <row r="44" spans="1:45" s="187" customFormat="1" ht="51" customHeight="1" x14ac:dyDescent="0.3">
      <c r="A44" s="350" t="s">
        <v>181</v>
      </c>
      <c r="B44" s="320" t="s">
        <v>275</v>
      </c>
      <c r="C44" s="189" t="s">
        <v>271</v>
      </c>
      <c r="D44" s="257">
        <v>5</v>
      </c>
      <c r="E44" s="153">
        <f t="shared" si="14"/>
        <v>150</v>
      </c>
      <c r="F44" s="153">
        <f t="shared" si="15"/>
        <v>64</v>
      </c>
      <c r="G44" s="154">
        <v>32</v>
      </c>
      <c r="H44" s="153"/>
      <c r="I44" s="154">
        <v>32</v>
      </c>
      <c r="J44" s="153">
        <f t="shared" si="16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>
        <v>2</v>
      </c>
      <c r="X44" s="260"/>
      <c r="Y44" s="150">
        <v>2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53"/>
    </row>
    <row r="45" spans="1:45" s="187" customFormat="1" ht="51" customHeight="1" x14ac:dyDescent="0.3">
      <c r="A45" s="350" t="s">
        <v>182</v>
      </c>
      <c r="B45" s="320" t="s">
        <v>276</v>
      </c>
      <c r="C45" s="189" t="s">
        <v>277</v>
      </c>
      <c r="D45" s="157">
        <v>5</v>
      </c>
      <c r="E45" s="153">
        <f t="shared" si="14"/>
        <v>150</v>
      </c>
      <c r="F45" s="153">
        <f t="shared" si="15"/>
        <v>64</v>
      </c>
      <c r="G45" s="154">
        <v>32</v>
      </c>
      <c r="H45" s="153"/>
      <c r="I45" s="154">
        <v>32</v>
      </c>
      <c r="J45" s="153">
        <f t="shared" si="16"/>
        <v>86</v>
      </c>
      <c r="K45" s="259"/>
      <c r="L45" s="260"/>
      <c r="M45" s="258"/>
      <c r="N45" s="146"/>
      <c r="O45" s="144"/>
      <c r="P45" s="260"/>
      <c r="Q45" s="150"/>
      <c r="R45" s="261"/>
      <c r="S45" s="156"/>
      <c r="T45" s="260"/>
      <c r="U45" s="150"/>
      <c r="V45" s="146"/>
      <c r="W45" s="156"/>
      <c r="X45" s="260"/>
      <c r="Y45" s="150"/>
      <c r="Z45" s="146"/>
      <c r="AA45" s="156">
        <v>2</v>
      </c>
      <c r="AB45" s="260"/>
      <c r="AC45" s="150">
        <v>2</v>
      </c>
      <c r="AD45" s="146">
        <v>5</v>
      </c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5</v>
      </c>
      <c r="AR45" s="157"/>
      <c r="AS45" s="153"/>
    </row>
    <row r="46" spans="1:45" s="187" customFormat="1" ht="51" customHeight="1" x14ac:dyDescent="0.3">
      <c r="A46" s="350" t="s">
        <v>183</v>
      </c>
      <c r="B46" s="321" t="s">
        <v>278</v>
      </c>
      <c r="C46" s="189" t="s">
        <v>274</v>
      </c>
      <c r="D46" s="319">
        <v>5</v>
      </c>
      <c r="E46" s="153">
        <f t="shared" si="14"/>
        <v>150</v>
      </c>
      <c r="F46" s="153">
        <f t="shared" si="15"/>
        <v>64</v>
      </c>
      <c r="G46" s="154">
        <v>32</v>
      </c>
      <c r="H46" s="153"/>
      <c r="I46" s="154">
        <v>32</v>
      </c>
      <c r="J46" s="153">
        <f t="shared" si="16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/>
      <c r="X46" s="260"/>
      <c r="Y46" s="150"/>
      <c r="Z46" s="146"/>
      <c r="AA46" s="156">
        <v>2</v>
      </c>
      <c r="AB46" s="260"/>
      <c r="AC46" s="150">
        <v>2</v>
      </c>
      <c r="AD46" s="146">
        <v>5</v>
      </c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5</v>
      </c>
      <c r="AR46" s="157"/>
      <c r="AS46" s="153"/>
    </row>
    <row r="47" spans="1:45" s="187" customFormat="1" ht="91.5" customHeight="1" x14ac:dyDescent="0.3">
      <c r="A47" s="350" t="s">
        <v>184</v>
      </c>
      <c r="B47" s="321" t="s">
        <v>281</v>
      </c>
      <c r="C47" s="189" t="s">
        <v>282</v>
      </c>
      <c r="D47" s="319">
        <v>5</v>
      </c>
      <c r="E47" s="153">
        <f t="shared" ref="E47" si="17">D47*30</f>
        <v>150</v>
      </c>
      <c r="F47" s="153">
        <f t="shared" ref="F47" si="18">G47+H47+I47</f>
        <v>64</v>
      </c>
      <c r="G47" s="154">
        <v>32</v>
      </c>
      <c r="H47" s="153"/>
      <c r="I47" s="154">
        <v>32</v>
      </c>
      <c r="J47" s="153">
        <f t="shared" ref="J47" si="19">E47-F47</f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/>
      <c r="X47" s="260"/>
      <c r="Y47" s="150"/>
      <c r="Z47" s="146"/>
      <c r="AA47" s="156">
        <v>2</v>
      </c>
      <c r="AB47" s="260"/>
      <c r="AC47" s="150">
        <v>2</v>
      </c>
      <c r="AD47" s="146">
        <v>5</v>
      </c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5</v>
      </c>
      <c r="AR47" s="157"/>
      <c r="AS47" s="153"/>
    </row>
    <row r="48" spans="1:45" s="187" customFormat="1" ht="74.25" customHeight="1" x14ac:dyDescent="0.3">
      <c r="A48" s="350" t="s">
        <v>185</v>
      </c>
      <c r="B48" s="321" t="s">
        <v>279</v>
      </c>
      <c r="C48" s="189" t="s">
        <v>280</v>
      </c>
      <c r="D48" s="319">
        <v>5</v>
      </c>
      <c r="E48" s="153">
        <f t="shared" si="14"/>
        <v>150</v>
      </c>
      <c r="F48" s="153">
        <f t="shared" si="15"/>
        <v>64</v>
      </c>
      <c r="G48" s="154">
        <v>32</v>
      </c>
      <c r="H48" s="153"/>
      <c r="I48" s="154">
        <v>32</v>
      </c>
      <c r="J48" s="153">
        <f t="shared" si="16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/>
      <c r="X48" s="260"/>
      <c r="Y48" s="150"/>
      <c r="Z48" s="146"/>
      <c r="AA48" s="156"/>
      <c r="AB48" s="260"/>
      <c r="AC48" s="150"/>
      <c r="AD48" s="146"/>
      <c r="AE48" s="259">
        <v>2</v>
      </c>
      <c r="AF48" s="260"/>
      <c r="AG48" s="145">
        <v>2</v>
      </c>
      <c r="AH48" s="146">
        <v>5</v>
      </c>
      <c r="AI48" s="259"/>
      <c r="AJ48" s="260"/>
      <c r="AK48" s="145"/>
      <c r="AL48" s="146"/>
      <c r="AM48" s="156"/>
      <c r="AN48" s="134"/>
      <c r="AO48" s="150"/>
      <c r="AP48" s="151"/>
      <c r="AQ48" s="162">
        <v>6</v>
      </c>
      <c r="AR48" s="157"/>
      <c r="AS48" s="153"/>
    </row>
    <row r="49" spans="1:45" s="187" customFormat="1" ht="72.75" customHeight="1" x14ac:dyDescent="0.3">
      <c r="A49" s="350" t="s">
        <v>186</v>
      </c>
      <c r="B49" s="321" t="s">
        <v>283</v>
      </c>
      <c r="C49" s="189" t="s">
        <v>284</v>
      </c>
      <c r="D49" s="319">
        <v>5</v>
      </c>
      <c r="E49" s="153">
        <f t="shared" si="14"/>
        <v>150</v>
      </c>
      <c r="F49" s="153">
        <f t="shared" si="15"/>
        <v>64</v>
      </c>
      <c r="G49" s="154">
        <v>32</v>
      </c>
      <c r="H49" s="153">
        <v>16</v>
      </c>
      <c r="I49" s="154">
        <v>16</v>
      </c>
      <c r="J49" s="153">
        <f t="shared" si="16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/>
      <c r="AB49" s="260"/>
      <c r="AC49" s="150"/>
      <c r="AD49" s="146"/>
      <c r="AE49" s="259">
        <v>2</v>
      </c>
      <c r="AF49" s="260">
        <v>1</v>
      </c>
      <c r="AG49" s="145">
        <v>1</v>
      </c>
      <c r="AH49" s="146">
        <v>5</v>
      </c>
      <c r="AI49" s="259"/>
      <c r="AJ49" s="260"/>
      <c r="AK49" s="150"/>
      <c r="AL49" s="146"/>
      <c r="AM49" s="156"/>
      <c r="AN49" s="134"/>
      <c r="AO49" s="150"/>
      <c r="AP49" s="151"/>
      <c r="AQ49" s="162">
        <v>6</v>
      </c>
      <c r="AR49" s="157"/>
      <c r="AS49" s="153"/>
    </row>
    <row r="50" spans="1:45" s="187" customFormat="1" ht="67.5" customHeight="1" x14ac:dyDescent="0.3">
      <c r="A50" s="350" t="s">
        <v>187</v>
      </c>
      <c r="B50" s="322" t="s">
        <v>285</v>
      </c>
      <c r="C50" s="189" t="s">
        <v>286</v>
      </c>
      <c r="D50" s="319">
        <v>5</v>
      </c>
      <c r="E50" s="153">
        <f t="shared" si="14"/>
        <v>150</v>
      </c>
      <c r="F50" s="153">
        <f t="shared" si="15"/>
        <v>64</v>
      </c>
      <c r="G50" s="154">
        <v>32</v>
      </c>
      <c r="H50" s="153">
        <v>16</v>
      </c>
      <c r="I50" s="154">
        <v>16</v>
      </c>
      <c r="J50" s="153">
        <f t="shared" si="16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/>
      <c r="AB50" s="260"/>
      <c r="AC50" s="150"/>
      <c r="AD50" s="146"/>
      <c r="AE50" s="259">
        <v>2</v>
      </c>
      <c r="AF50" s="260">
        <v>1</v>
      </c>
      <c r="AG50" s="145">
        <v>1</v>
      </c>
      <c r="AH50" s="146">
        <v>5</v>
      </c>
      <c r="AI50" s="259"/>
      <c r="AJ50" s="260"/>
      <c r="AK50" s="150"/>
      <c r="AL50" s="146"/>
      <c r="AM50" s="156"/>
      <c r="AN50" s="134"/>
      <c r="AO50" s="150"/>
      <c r="AP50" s="151"/>
      <c r="AQ50" s="162">
        <v>6</v>
      </c>
      <c r="AR50" s="157"/>
      <c r="AS50" s="153"/>
    </row>
    <row r="51" spans="1:45" s="187" customFormat="1" ht="69.75" customHeight="1" x14ac:dyDescent="0.3">
      <c r="A51" s="350" t="s">
        <v>188</v>
      </c>
      <c r="B51" s="321" t="s">
        <v>287</v>
      </c>
      <c r="C51" s="189" t="s">
        <v>282</v>
      </c>
      <c r="D51" s="319">
        <v>5</v>
      </c>
      <c r="E51" s="153">
        <f t="shared" si="14"/>
        <v>150</v>
      </c>
      <c r="F51" s="153">
        <f t="shared" si="15"/>
        <v>64</v>
      </c>
      <c r="G51" s="154">
        <v>32</v>
      </c>
      <c r="H51" s="153"/>
      <c r="I51" s="154">
        <v>32</v>
      </c>
      <c r="J51" s="153">
        <f t="shared" si="16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/>
      <c r="AB51" s="260"/>
      <c r="AC51" s="150"/>
      <c r="AD51" s="146"/>
      <c r="AE51" s="259"/>
      <c r="AF51" s="260"/>
      <c r="AG51" s="145"/>
      <c r="AH51" s="146"/>
      <c r="AI51" s="259">
        <v>2</v>
      </c>
      <c r="AJ51" s="260"/>
      <c r="AK51" s="150">
        <v>2</v>
      </c>
      <c r="AL51" s="146">
        <v>5</v>
      </c>
      <c r="AM51" s="156"/>
      <c r="AN51" s="134"/>
      <c r="AO51" s="150"/>
      <c r="AP51" s="151"/>
      <c r="AQ51" s="162">
        <v>7</v>
      </c>
      <c r="AR51" s="157"/>
      <c r="AS51" s="153"/>
    </row>
    <row r="52" spans="1:45" s="187" customFormat="1" ht="57" customHeight="1" thickBot="1" x14ac:dyDescent="0.35">
      <c r="A52" s="350" t="s">
        <v>189</v>
      </c>
      <c r="B52" s="321" t="s">
        <v>288</v>
      </c>
      <c r="C52" s="189" t="s">
        <v>282</v>
      </c>
      <c r="D52" s="319">
        <v>5</v>
      </c>
      <c r="E52" s="153">
        <f t="shared" si="14"/>
        <v>150</v>
      </c>
      <c r="F52" s="153">
        <f t="shared" si="15"/>
        <v>64</v>
      </c>
      <c r="G52" s="154">
        <v>32</v>
      </c>
      <c r="H52" s="153"/>
      <c r="I52" s="154">
        <v>32</v>
      </c>
      <c r="J52" s="153">
        <f t="shared" si="16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/>
      <c r="AF52" s="260"/>
      <c r="AG52" s="145"/>
      <c r="AH52" s="146"/>
      <c r="AI52" s="259">
        <v>2</v>
      </c>
      <c r="AJ52" s="260"/>
      <c r="AK52" s="150">
        <v>2</v>
      </c>
      <c r="AL52" s="146">
        <v>5</v>
      </c>
      <c r="AM52" s="156"/>
      <c r="AN52" s="134"/>
      <c r="AO52" s="150"/>
      <c r="AP52" s="151"/>
      <c r="AQ52" s="158">
        <v>7</v>
      </c>
      <c r="AR52" s="157"/>
      <c r="AS52" s="153"/>
    </row>
    <row r="53" spans="1:45" s="329" customFormat="1" ht="27" customHeight="1" thickBot="1" x14ac:dyDescent="0.35">
      <c r="A53" s="338"/>
      <c r="B53" s="203" t="s">
        <v>201</v>
      </c>
      <c r="C53" s="323"/>
      <c r="D53" s="324">
        <v>35</v>
      </c>
      <c r="E53" s="325">
        <f>SUM(E54:E67)</f>
        <v>1050</v>
      </c>
      <c r="F53" s="325"/>
      <c r="G53" s="326"/>
      <c r="H53" s="325"/>
      <c r="I53" s="326"/>
      <c r="J53" s="325"/>
      <c r="K53" s="827">
        <f>SUM(K54:M67)</f>
        <v>0</v>
      </c>
      <c r="L53" s="828"/>
      <c r="M53" s="829"/>
      <c r="N53" s="327">
        <f>SUM(N54:N67)</f>
        <v>0</v>
      </c>
      <c r="O53" s="827">
        <f>SUM(O54:Q67)</f>
        <v>0</v>
      </c>
      <c r="P53" s="828"/>
      <c r="Q53" s="829"/>
      <c r="R53" s="328">
        <f>SUM(R54:R67)</f>
        <v>0</v>
      </c>
      <c r="S53" s="817">
        <f>SUM(S54:U67)</f>
        <v>0</v>
      </c>
      <c r="T53" s="818"/>
      <c r="U53" s="819"/>
      <c r="V53" s="327">
        <f>SUM(V54:V67)</f>
        <v>0</v>
      </c>
      <c r="W53" s="817">
        <f>SUM(W54:Y67)</f>
        <v>4</v>
      </c>
      <c r="X53" s="818"/>
      <c r="Y53" s="819"/>
      <c r="Z53" s="327">
        <f>SUM(Z54:Z67)</f>
        <v>5</v>
      </c>
      <c r="AA53" s="817">
        <f>SUM(AA54:AC67)</f>
        <v>4</v>
      </c>
      <c r="AB53" s="818"/>
      <c r="AC53" s="819"/>
      <c r="AD53" s="327">
        <f>AD56</f>
        <v>5</v>
      </c>
      <c r="AE53" s="827">
        <f>SUM(AE54:AG67)</f>
        <v>4</v>
      </c>
      <c r="AF53" s="828"/>
      <c r="AG53" s="829"/>
      <c r="AH53" s="327">
        <f>SUM(AH54:AH67)</f>
        <v>5</v>
      </c>
      <c r="AI53" s="827">
        <f>SUM(AI54:AK67)</f>
        <v>16</v>
      </c>
      <c r="AJ53" s="828"/>
      <c r="AK53" s="829"/>
      <c r="AL53" s="327">
        <f>SUM(AL54:AL67)</f>
        <v>20</v>
      </c>
      <c r="AM53" s="817">
        <f>SUM(AM54:AO67)</f>
        <v>0</v>
      </c>
      <c r="AN53" s="818"/>
      <c r="AO53" s="819"/>
      <c r="AP53" s="325">
        <f>SUM(AP54:AP67)</f>
        <v>0</v>
      </c>
      <c r="AQ53" s="327"/>
      <c r="AR53" s="324"/>
      <c r="AS53" s="325"/>
    </row>
    <row r="54" spans="1:45" s="187" customFormat="1" ht="62.25" customHeight="1" x14ac:dyDescent="0.3">
      <c r="A54" s="351" t="s">
        <v>156</v>
      </c>
      <c r="B54" s="330" t="s">
        <v>289</v>
      </c>
      <c r="C54" s="866" t="s">
        <v>271</v>
      </c>
      <c r="D54" s="732">
        <v>5</v>
      </c>
      <c r="E54" s="741">
        <f>D54*30</f>
        <v>150</v>
      </c>
      <c r="F54" s="741">
        <f>G54+H54+I54</f>
        <v>64</v>
      </c>
      <c r="G54" s="786">
        <v>16</v>
      </c>
      <c r="H54" s="741"/>
      <c r="I54" s="786">
        <v>48</v>
      </c>
      <c r="J54" s="741">
        <f>E54-F54</f>
        <v>86</v>
      </c>
      <c r="K54" s="734"/>
      <c r="L54" s="721"/>
      <c r="M54" s="723"/>
      <c r="N54" s="793"/>
      <c r="O54" s="734"/>
      <c r="P54" s="721"/>
      <c r="Q54" s="723"/>
      <c r="R54" s="737"/>
      <c r="S54" s="801"/>
      <c r="T54" s="820"/>
      <c r="U54" s="803"/>
      <c r="V54" s="821"/>
      <c r="W54" s="801">
        <v>1</v>
      </c>
      <c r="X54" s="820"/>
      <c r="Y54" s="803">
        <v>3</v>
      </c>
      <c r="Z54" s="768">
        <v>5</v>
      </c>
      <c r="AA54" s="822"/>
      <c r="AB54" s="820"/>
      <c r="AC54" s="719"/>
      <c r="AD54" s="717"/>
      <c r="AE54" s="822"/>
      <c r="AF54" s="820"/>
      <c r="AG54" s="719"/>
      <c r="AH54" s="717"/>
      <c r="AI54" s="822"/>
      <c r="AJ54" s="820"/>
      <c r="AK54" s="803"/>
      <c r="AL54" s="717"/>
      <c r="AM54" s="801"/>
      <c r="AN54" s="802"/>
      <c r="AO54" s="803"/>
      <c r="AP54" s="771"/>
      <c r="AQ54" s="816">
        <v>4</v>
      </c>
      <c r="AR54" s="816"/>
      <c r="AS54" s="748">
        <v>4</v>
      </c>
    </row>
    <row r="55" spans="1:45" s="187" customFormat="1" ht="78.75" customHeight="1" x14ac:dyDescent="0.3">
      <c r="A55" s="350" t="s">
        <v>168</v>
      </c>
      <c r="B55" s="295" t="s">
        <v>308</v>
      </c>
      <c r="C55" s="740"/>
      <c r="D55" s="733"/>
      <c r="E55" s="742"/>
      <c r="F55" s="742"/>
      <c r="G55" s="842"/>
      <c r="H55" s="742"/>
      <c r="I55" s="842"/>
      <c r="J55" s="742"/>
      <c r="K55" s="735"/>
      <c r="L55" s="722"/>
      <c r="M55" s="724"/>
      <c r="N55" s="794"/>
      <c r="O55" s="735"/>
      <c r="P55" s="722"/>
      <c r="Q55" s="724"/>
      <c r="R55" s="738"/>
      <c r="S55" s="727"/>
      <c r="T55" s="722"/>
      <c r="U55" s="724"/>
      <c r="V55" s="794"/>
      <c r="W55" s="727"/>
      <c r="X55" s="722"/>
      <c r="Y55" s="724"/>
      <c r="Z55" s="770"/>
      <c r="AA55" s="735"/>
      <c r="AB55" s="722"/>
      <c r="AC55" s="720"/>
      <c r="AD55" s="718"/>
      <c r="AE55" s="735"/>
      <c r="AF55" s="722"/>
      <c r="AG55" s="720"/>
      <c r="AH55" s="718"/>
      <c r="AI55" s="735"/>
      <c r="AJ55" s="722"/>
      <c r="AK55" s="724"/>
      <c r="AL55" s="718"/>
      <c r="AM55" s="727"/>
      <c r="AN55" s="729"/>
      <c r="AO55" s="724"/>
      <c r="AP55" s="731"/>
      <c r="AQ55" s="733"/>
      <c r="AR55" s="733"/>
      <c r="AS55" s="742"/>
    </row>
    <row r="56" spans="1:45" s="187" customFormat="1" ht="77.25" customHeight="1" x14ac:dyDescent="0.3">
      <c r="A56" s="350" t="s">
        <v>169</v>
      </c>
      <c r="B56" s="295" t="s">
        <v>290</v>
      </c>
      <c r="C56" s="739" t="s">
        <v>271</v>
      </c>
      <c r="D56" s="743">
        <v>5</v>
      </c>
      <c r="E56" s="784">
        <v>150</v>
      </c>
      <c r="F56" s="784">
        <v>64</v>
      </c>
      <c r="G56" s="784">
        <v>32</v>
      </c>
      <c r="H56" s="784"/>
      <c r="I56" s="784">
        <v>32</v>
      </c>
      <c r="J56" s="784">
        <v>86</v>
      </c>
      <c r="K56" s="378"/>
      <c r="L56" s="376"/>
      <c r="M56" s="386"/>
      <c r="N56" s="387"/>
      <c r="O56" s="388"/>
      <c r="P56" s="389"/>
      <c r="Q56" s="386"/>
      <c r="R56" s="390"/>
      <c r="S56" s="173"/>
      <c r="T56" s="389"/>
      <c r="U56" s="386"/>
      <c r="V56" s="387"/>
      <c r="W56" s="173"/>
      <c r="X56" s="389"/>
      <c r="Y56" s="386"/>
      <c r="Z56" s="391"/>
      <c r="AA56" s="871">
        <v>2</v>
      </c>
      <c r="AB56" s="870"/>
      <c r="AC56" s="869">
        <v>2</v>
      </c>
      <c r="AD56" s="868">
        <v>5</v>
      </c>
      <c r="AE56" s="388"/>
      <c r="AF56" s="389"/>
      <c r="AG56" s="392"/>
      <c r="AH56" s="169"/>
      <c r="AI56" s="388"/>
      <c r="AJ56" s="389"/>
      <c r="AK56" s="386"/>
      <c r="AL56" s="169"/>
      <c r="AM56" s="173"/>
      <c r="AN56" s="167"/>
      <c r="AO56" s="386"/>
      <c r="AP56" s="172"/>
      <c r="AQ56" s="743">
        <v>5</v>
      </c>
      <c r="AR56" s="182"/>
      <c r="AS56" s="380"/>
    </row>
    <row r="57" spans="1:45" s="187" customFormat="1" ht="75.75" customHeight="1" x14ac:dyDescent="0.3">
      <c r="A57" s="350" t="s">
        <v>170</v>
      </c>
      <c r="B57" s="295" t="s">
        <v>291</v>
      </c>
      <c r="C57" s="740"/>
      <c r="D57" s="733"/>
      <c r="E57" s="742"/>
      <c r="F57" s="742"/>
      <c r="G57" s="742"/>
      <c r="H57" s="742"/>
      <c r="I57" s="742"/>
      <c r="J57" s="742"/>
      <c r="K57" s="315"/>
      <c r="L57" s="316"/>
      <c r="M57" s="317"/>
      <c r="N57" s="379"/>
      <c r="O57" s="315"/>
      <c r="P57" s="316"/>
      <c r="Q57" s="317"/>
      <c r="R57" s="377"/>
      <c r="S57" s="139"/>
      <c r="T57" s="316"/>
      <c r="U57" s="317"/>
      <c r="V57" s="379"/>
      <c r="W57" s="139"/>
      <c r="X57" s="316"/>
      <c r="Y57" s="317"/>
      <c r="Z57" s="318"/>
      <c r="AA57" s="735"/>
      <c r="AB57" s="722"/>
      <c r="AC57" s="720"/>
      <c r="AD57" s="718"/>
      <c r="AE57" s="315"/>
      <c r="AF57" s="316"/>
      <c r="AG57" s="381"/>
      <c r="AH57" s="143"/>
      <c r="AI57" s="315"/>
      <c r="AJ57" s="316"/>
      <c r="AK57" s="317"/>
      <c r="AL57" s="143"/>
      <c r="AM57" s="139"/>
      <c r="AN57" s="114"/>
      <c r="AO57" s="317"/>
      <c r="AP57" s="136"/>
      <c r="AQ57" s="733"/>
      <c r="AR57" s="162"/>
      <c r="AS57" s="160"/>
    </row>
    <row r="58" spans="1:45" s="187" customFormat="1" ht="75" customHeight="1" x14ac:dyDescent="0.3">
      <c r="A58" s="350" t="s">
        <v>171</v>
      </c>
      <c r="B58" s="295" t="s">
        <v>292</v>
      </c>
      <c r="C58" s="739" t="s">
        <v>271</v>
      </c>
      <c r="D58" s="743">
        <v>5</v>
      </c>
      <c r="E58" s="784">
        <f t="shared" ref="E58" si="20">D58*30</f>
        <v>150</v>
      </c>
      <c r="F58" s="784">
        <f t="shared" ref="F58" si="21">G58+H58+I58</f>
        <v>64</v>
      </c>
      <c r="G58" s="785">
        <v>32</v>
      </c>
      <c r="H58" s="784">
        <v>16</v>
      </c>
      <c r="I58" s="785">
        <v>16</v>
      </c>
      <c r="J58" s="784">
        <f t="shared" ref="J58" si="22">E58-F58</f>
        <v>86</v>
      </c>
      <c r="K58" s="734"/>
      <c r="L58" s="721"/>
      <c r="M58" s="723"/>
      <c r="N58" s="793"/>
      <c r="O58" s="734"/>
      <c r="P58" s="721"/>
      <c r="Q58" s="723"/>
      <c r="R58" s="737"/>
      <c r="S58" s="726"/>
      <c r="T58" s="721"/>
      <c r="U58" s="723"/>
      <c r="V58" s="793"/>
      <c r="W58" s="726"/>
      <c r="X58" s="721"/>
      <c r="Y58" s="723"/>
      <c r="Z58" s="793"/>
      <c r="AA58" s="726"/>
      <c r="AB58" s="721"/>
      <c r="AC58" s="723"/>
      <c r="AD58" s="725"/>
      <c r="AE58" s="734">
        <v>2</v>
      </c>
      <c r="AF58" s="721">
        <v>1</v>
      </c>
      <c r="AG58" s="736">
        <v>1</v>
      </c>
      <c r="AH58" s="725">
        <v>5</v>
      </c>
      <c r="AI58" s="734"/>
      <c r="AJ58" s="721"/>
      <c r="AK58" s="723"/>
      <c r="AL58" s="725"/>
      <c r="AM58" s="726"/>
      <c r="AN58" s="728"/>
      <c r="AO58" s="723"/>
      <c r="AP58" s="730"/>
      <c r="AQ58" s="732">
        <v>6</v>
      </c>
      <c r="AR58" s="732"/>
      <c r="AS58" s="741">
        <v>6</v>
      </c>
    </row>
    <row r="59" spans="1:45" s="187" customFormat="1" ht="87.75" customHeight="1" x14ac:dyDescent="0.3">
      <c r="A59" s="350" t="s">
        <v>172</v>
      </c>
      <c r="B59" s="295" t="s">
        <v>310</v>
      </c>
      <c r="C59" s="740"/>
      <c r="D59" s="733"/>
      <c r="E59" s="742"/>
      <c r="F59" s="742"/>
      <c r="G59" s="842"/>
      <c r="H59" s="742"/>
      <c r="I59" s="842"/>
      <c r="J59" s="742"/>
      <c r="K59" s="735"/>
      <c r="L59" s="722"/>
      <c r="M59" s="724"/>
      <c r="N59" s="794"/>
      <c r="O59" s="735"/>
      <c r="P59" s="722"/>
      <c r="Q59" s="724"/>
      <c r="R59" s="738"/>
      <c r="S59" s="727"/>
      <c r="T59" s="722"/>
      <c r="U59" s="724"/>
      <c r="V59" s="794"/>
      <c r="W59" s="727"/>
      <c r="X59" s="722"/>
      <c r="Y59" s="724"/>
      <c r="Z59" s="794"/>
      <c r="AA59" s="727"/>
      <c r="AB59" s="722"/>
      <c r="AC59" s="724"/>
      <c r="AD59" s="718"/>
      <c r="AE59" s="735"/>
      <c r="AF59" s="722"/>
      <c r="AG59" s="720"/>
      <c r="AH59" s="718"/>
      <c r="AI59" s="735"/>
      <c r="AJ59" s="722"/>
      <c r="AK59" s="724"/>
      <c r="AL59" s="718"/>
      <c r="AM59" s="727"/>
      <c r="AN59" s="729"/>
      <c r="AO59" s="724"/>
      <c r="AP59" s="731"/>
      <c r="AQ59" s="733"/>
      <c r="AR59" s="733"/>
      <c r="AS59" s="742"/>
    </row>
    <row r="60" spans="1:45" s="187" customFormat="1" ht="81" customHeight="1" x14ac:dyDescent="0.3">
      <c r="A60" s="350" t="s">
        <v>173</v>
      </c>
      <c r="B60" s="295" t="s">
        <v>293</v>
      </c>
      <c r="C60" s="739" t="s">
        <v>271</v>
      </c>
      <c r="D60" s="743">
        <v>5</v>
      </c>
      <c r="E60" s="784">
        <f t="shared" ref="E60" si="23">D60*30</f>
        <v>150</v>
      </c>
      <c r="F60" s="784">
        <f t="shared" ref="F60" si="24">G60+H60+I60</f>
        <v>64</v>
      </c>
      <c r="G60" s="785">
        <v>32</v>
      </c>
      <c r="H60" s="784"/>
      <c r="I60" s="785">
        <v>32</v>
      </c>
      <c r="J60" s="784">
        <f t="shared" ref="J60" si="25">E60-F60</f>
        <v>86</v>
      </c>
      <c r="K60" s="734"/>
      <c r="L60" s="721"/>
      <c r="M60" s="723"/>
      <c r="N60" s="793"/>
      <c r="O60" s="734"/>
      <c r="P60" s="721"/>
      <c r="Q60" s="723"/>
      <c r="R60" s="737"/>
      <c r="S60" s="726"/>
      <c r="T60" s="721"/>
      <c r="U60" s="723"/>
      <c r="V60" s="793"/>
      <c r="W60" s="726"/>
      <c r="X60" s="721"/>
      <c r="Y60" s="723"/>
      <c r="Z60" s="793"/>
      <c r="AA60" s="726"/>
      <c r="AB60" s="721"/>
      <c r="AC60" s="723"/>
      <c r="AD60" s="725"/>
      <c r="AE60" s="734"/>
      <c r="AF60" s="721"/>
      <c r="AG60" s="736"/>
      <c r="AH60" s="725"/>
      <c r="AI60" s="734">
        <v>2</v>
      </c>
      <c r="AJ60" s="721"/>
      <c r="AK60" s="723">
        <v>2</v>
      </c>
      <c r="AL60" s="725">
        <v>5</v>
      </c>
      <c r="AM60" s="726"/>
      <c r="AN60" s="728"/>
      <c r="AO60" s="723"/>
      <c r="AP60" s="730"/>
      <c r="AQ60" s="732">
        <v>7</v>
      </c>
      <c r="AR60" s="732"/>
      <c r="AS60" s="741">
        <v>7</v>
      </c>
    </row>
    <row r="61" spans="1:45" s="187" customFormat="1" ht="97.5" customHeight="1" x14ac:dyDescent="0.3">
      <c r="A61" s="350" t="s">
        <v>174</v>
      </c>
      <c r="B61" s="295" t="s">
        <v>299</v>
      </c>
      <c r="C61" s="740"/>
      <c r="D61" s="733"/>
      <c r="E61" s="742"/>
      <c r="F61" s="742"/>
      <c r="G61" s="842"/>
      <c r="H61" s="742"/>
      <c r="I61" s="842"/>
      <c r="J61" s="742"/>
      <c r="K61" s="735"/>
      <c r="L61" s="722"/>
      <c r="M61" s="724"/>
      <c r="N61" s="794"/>
      <c r="O61" s="735"/>
      <c r="P61" s="722"/>
      <c r="Q61" s="724"/>
      <c r="R61" s="738"/>
      <c r="S61" s="727"/>
      <c r="T61" s="722"/>
      <c r="U61" s="724"/>
      <c r="V61" s="794"/>
      <c r="W61" s="727"/>
      <c r="X61" s="722"/>
      <c r="Y61" s="724"/>
      <c r="Z61" s="794"/>
      <c r="AA61" s="727"/>
      <c r="AB61" s="722"/>
      <c r="AC61" s="724"/>
      <c r="AD61" s="718"/>
      <c r="AE61" s="735"/>
      <c r="AF61" s="722"/>
      <c r="AG61" s="720"/>
      <c r="AH61" s="718"/>
      <c r="AI61" s="735"/>
      <c r="AJ61" s="722"/>
      <c r="AK61" s="724"/>
      <c r="AL61" s="718"/>
      <c r="AM61" s="727"/>
      <c r="AN61" s="729"/>
      <c r="AO61" s="724"/>
      <c r="AP61" s="731"/>
      <c r="AQ61" s="733"/>
      <c r="AR61" s="733"/>
      <c r="AS61" s="742"/>
    </row>
    <row r="62" spans="1:45" s="187" customFormat="1" ht="123" customHeight="1" x14ac:dyDescent="0.3">
      <c r="A62" s="350" t="s">
        <v>225</v>
      </c>
      <c r="B62" s="295" t="s">
        <v>295</v>
      </c>
      <c r="C62" s="739" t="s">
        <v>271</v>
      </c>
      <c r="D62" s="743">
        <v>5</v>
      </c>
      <c r="E62" s="784">
        <f t="shared" ref="E62" si="26">D62*30</f>
        <v>150</v>
      </c>
      <c r="F62" s="784">
        <f t="shared" ref="F62" si="27">G62+H62+I62</f>
        <v>64</v>
      </c>
      <c r="G62" s="785">
        <v>16</v>
      </c>
      <c r="H62" s="784"/>
      <c r="I62" s="785">
        <v>48</v>
      </c>
      <c r="J62" s="784">
        <f t="shared" ref="J62" si="28">E62-F62</f>
        <v>86</v>
      </c>
      <c r="K62" s="734"/>
      <c r="L62" s="721"/>
      <c r="M62" s="723"/>
      <c r="N62" s="793"/>
      <c r="O62" s="734"/>
      <c r="P62" s="721"/>
      <c r="Q62" s="723"/>
      <c r="R62" s="737"/>
      <c r="S62" s="726"/>
      <c r="T62" s="721"/>
      <c r="U62" s="723"/>
      <c r="V62" s="793"/>
      <c r="W62" s="726"/>
      <c r="X62" s="721"/>
      <c r="Y62" s="723"/>
      <c r="Z62" s="793"/>
      <c r="AA62" s="726"/>
      <c r="AB62" s="721"/>
      <c r="AC62" s="723"/>
      <c r="AD62" s="725"/>
      <c r="AE62" s="734"/>
      <c r="AF62" s="721"/>
      <c r="AG62" s="736"/>
      <c r="AH62" s="725"/>
      <c r="AI62" s="734">
        <v>1</v>
      </c>
      <c r="AJ62" s="721"/>
      <c r="AK62" s="723">
        <v>3</v>
      </c>
      <c r="AL62" s="725">
        <v>5</v>
      </c>
      <c r="AM62" s="726"/>
      <c r="AN62" s="728"/>
      <c r="AO62" s="723"/>
      <c r="AP62" s="730"/>
      <c r="AQ62" s="732">
        <v>7</v>
      </c>
      <c r="AR62" s="732"/>
      <c r="AS62" s="741"/>
    </row>
    <row r="63" spans="1:45" s="187" customFormat="1" ht="104.25" customHeight="1" x14ac:dyDescent="0.3">
      <c r="A63" s="350" t="s">
        <v>226</v>
      </c>
      <c r="B63" s="331" t="s">
        <v>296</v>
      </c>
      <c r="C63" s="740"/>
      <c r="D63" s="732"/>
      <c r="E63" s="741"/>
      <c r="F63" s="741"/>
      <c r="G63" s="786"/>
      <c r="H63" s="741"/>
      <c r="I63" s="786"/>
      <c r="J63" s="741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94"/>
      <c r="AA63" s="727"/>
      <c r="AB63" s="722"/>
      <c r="AC63" s="724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42"/>
    </row>
    <row r="64" spans="1:45" s="187" customFormat="1" ht="61.5" customHeight="1" x14ac:dyDescent="0.3">
      <c r="A64" s="350" t="s">
        <v>233</v>
      </c>
      <c r="B64" s="285" t="s">
        <v>297</v>
      </c>
      <c r="C64" s="739" t="s">
        <v>271</v>
      </c>
      <c r="D64" s="743">
        <v>5</v>
      </c>
      <c r="E64" s="784">
        <f t="shared" ref="E64" si="29">D64*30</f>
        <v>150</v>
      </c>
      <c r="F64" s="784">
        <f t="shared" ref="F64" si="30">G64+H64+I64</f>
        <v>64</v>
      </c>
      <c r="G64" s="785">
        <v>32</v>
      </c>
      <c r="H64" s="784">
        <v>16</v>
      </c>
      <c r="I64" s="785">
        <v>16</v>
      </c>
      <c r="J64" s="784">
        <f t="shared" ref="J64" si="31">E64-F64</f>
        <v>86</v>
      </c>
      <c r="K64" s="734"/>
      <c r="L64" s="721"/>
      <c r="M64" s="723"/>
      <c r="N64" s="793"/>
      <c r="O64" s="734"/>
      <c r="P64" s="721"/>
      <c r="Q64" s="723"/>
      <c r="R64" s="737"/>
      <c r="S64" s="726"/>
      <c r="T64" s="721"/>
      <c r="U64" s="723"/>
      <c r="V64" s="793"/>
      <c r="W64" s="726"/>
      <c r="X64" s="721"/>
      <c r="Y64" s="723"/>
      <c r="Z64" s="793"/>
      <c r="AA64" s="726"/>
      <c r="AB64" s="721"/>
      <c r="AC64" s="723"/>
      <c r="AD64" s="725"/>
      <c r="AE64" s="734"/>
      <c r="AF64" s="721"/>
      <c r="AG64" s="736"/>
      <c r="AH64" s="725"/>
      <c r="AI64" s="734">
        <v>2</v>
      </c>
      <c r="AJ64" s="721">
        <v>1</v>
      </c>
      <c r="AK64" s="723">
        <v>1</v>
      </c>
      <c r="AL64" s="725">
        <v>5</v>
      </c>
      <c r="AM64" s="726"/>
      <c r="AN64" s="728"/>
      <c r="AO64" s="723"/>
      <c r="AP64" s="730"/>
      <c r="AQ64" s="732">
        <v>7</v>
      </c>
      <c r="AR64" s="732"/>
      <c r="AS64" s="741">
        <v>7</v>
      </c>
    </row>
    <row r="65" spans="1:45" s="187" customFormat="1" ht="102" customHeight="1" x14ac:dyDescent="0.3">
      <c r="A65" s="350" t="s">
        <v>234</v>
      </c>
      <c r="B65" s="331" t="s">
        <v>298</v>
      </c>
      <c r="C65" s="740"/>
      <c r="D65" s="732"/>
      <c r="E65" s="741"/>
      <c r="F65" s="741"/>
      <c r="G65" s="786"/>
      <c r="H65" s="741"/>
      <c r="I65" s="786"/>
      <c r="J65" s="741"/>
      <c r="K65" s="735"/>
      <c r="L65" s="722"/>
      <c r="M65" s="724"/>
      <c r="N65" s="794"/>
      <c r="O65" s="735"/>
      <c r="P65" s="722"/>
      <c r="Q65" s="724"/>
      <c r="R65" s="738"/>
      <c r="S65" s="727"/>
      <c r="T65" s="722"/>
      <c r="U65" s="724"/>
      <c r="V65" s="794"/>
      <c r="W65" s="727"/>
      <c r="X65" s="722"/>
      <c r="Y65" s="724"/>
      <c r="Z65" s="794"/>
      <c r="AA65" s="727"/>
      <c r="AB65" s="722"/>
      <c r="AC65" s="724"/>
      <c r="AD65" s="718"/>
      <c r="AE65" s="735"/>
      <c r="AF65" s="722"/>
      <c r="AG65" s="720"/>
      <c r="AH65" s="718"/>
      <c r="AI65" s="735"/>
      <c r="AJ65" s="722"/>
      <c r="AK65" s="724"/>
      <c r="AL65" s="718"/>
      <c r="AM65" s="727"/>
      <c r="AN65" s="729"/>
      <c r="AO65" s="724"/>
      <c r="AP65" s="731"/>
      <c r="AQ65" s="733"/>
      <c r="AR65" s="733"/>
      <c r="AS65" s="742"/>
    </row>
    <row r="66" spans="1:45" s="187" customFormat="1" ht="78" customHeight="1" x14ac:dyDescent="0.3">
      <c r="A66" s="350" t="s">
        <v>301</v>
      </c>
      <c r="B66" s="295" t="s">
        <v>300</v>
      </c>
      <c r="C66" s="739" t="s">
        <v>271</v>
      </c>
      <c r="D66" s="743">
        <v>5</v>
      </c>
      <c r="E66" s="784">
        <f t="shared" ref="E66" si="32">D66*30</f>
        <v>150</v>
      </c>
      <c r="F66" s="784">
        <f t="shared" ref="F66" si="33">G66+H66+I66</f>
        <v>64</v>
      </c>
      <c r="G66" s="785">
        <v>32</v>
      </c>
      <c r="H66" s="784"/>
      <c r="I66" s="785">
        <v>32</v>
      </c>
      <c r="J66" s="784">
        <f t="shared" ref="J66" si="34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/>
      <c r="AF66" s="721"/>
      <c r="AG66" s="736"/>
      <c r="AH66" s="725"/>
      <c r="AI66" s="734">
        <v>2</v>
      </c>
      <c r="AJ66" s="721"/>
      <c r="AK66" s="723">
        <v>2</v>
      </c>
      <c r="AL66" s="725">
        <v>5</v>
      </c>
      <c r="AM66" s="726"/>
      <c r="AN66" s="728"/>
      <c r="AO66" s="723"/>
      <c r="AP66" s="730"/>
      <c r="AQ66" s="732">
        <v>7</v>
      </c>
      <c r="AR66" s="732"/>
      <c r="AS66" s="741"/>
    </row>
    <row r="67" spans="1:45" s="187" customFormat="1" ht="98.25" customHeight="1" thickBot="1" x14ac:dyDescent="0.35">
      <c r="A67" s="352" t="s">
        <v>302</v>
      </c>
      <c r="B67" s="333" t="s">
        <v>294</v>
      </c>
      <c r="C67" s="867"/>
      <c r="D67" s="807"/>
      <c r="E67" s="808"/>
      <c r="F67" s="808"/>
      <c r="G67" s="872"/>
      <c r="H67" s="808"/>
      <c r="I67" s="872"/>
      <c r="J67" s="808"/>
      <c r="K67" s="809"/>
      <c r="L67" s="810"/>
      <c r="M67" s="805"/>
      <c r="N67" s="814"/>
      <c r="O67" s="809"/>
      <c r="P67" s="810"/>
      <c r="Q67" s="805"/>
      <c r="R67" s="815"/>
      <c r="S67" s="813"/>
      <c r="T67" s="810"/>
      <c r="U67" s="805"/>
      <c r="V67" s="814"/>
      <c r="W67" s="813"/>
      <c r="X67" s="810"/>
      <c r="Y67" s="805"/>
      <c r="Z67" s="814"/>
      <c r="AA67" s="813"/>
      <c r="AB67" s="810"/>
      <c r="AC67" s="805"/>
      <c r="AD67" s="812"/>
      <c r="AE67" s="809"/>
      <c r="AF67" s="810"/>
      <c r="AG67" s="811"/>
      <c r="AH67" s="812"/>
      <c r="AI67" s="809"/>
      <c r="AJ67" s="810"/>
      <c r="AK67" s="805"/>
      <c r="AL67" s="812"/>
      <c r="AM67" s="813"/>
      <c r="AN67" s="804"/>
      <c r="AO67" s="805"/>
      <c r="AP67" s="806"/>
      <c r="AQ67" s="807"/>
      <c r="AR67" s="807"/>
      <c r="AS67" s="808"/>
    </row>
    <row r="68" spans="1:45" ht="42.75" customHeight="1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</row>
    <row r="69" spans="1:45" ht="20.25" customHeight="1" x14ac:dyDescent="0.2">
      <c r="A69" s="634" t="s">
        <v>309</v>
      </c>
      <c r="B69" s="634"/>
      <c r="C69" s="634"/>
      <c r="D69" s="634" t="s">
        <v>193</v>
      </c>
      <c r="E69" s="634"/>
      <c r="F69" s="634"/>
      <c r="G69" s="634"/>
      <c r="H69" s="634"/>
      <c r="I69" s="634"/>
      <c r="J69" s="634"/>
      <c r="K69" s="634"/>
      <c r="L69" s="634"/>
      <c r="M69" s="101"/>
      <c r="N69" s="101"/>
      <c r="O69" s="101"/>
      <c r="P69" s="10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</row>
    <row r="70" spans="1:45" s="4" customFormat="1" ht="18.75" customHeight="1" x14ac:dyDescent="0.3">
      <c r="A70" s="635" t="s">
        <v>362</v>
      </c>
      <c r="B70" s="635"/>
      <c r="C70" s="635"/>
      <c r="D70" s="97" t="s">
        <v>370</v>
      </c>
      <c r="E70" s="97"/>
      <c r="F70" s="3"/>
      <c r="G70" s="3"/>
      <c r="I70" s="3"/>
      <c r="K70" s="3"/>
      <c r="L70" s="3"/>
      <c r="M70" s="88"/>
      <c r="O70" s="1"/>
      <c r="P70" s="97"/>
      <c r="Q70" s="97"/>
      <c r="S70" s="97"/>
      <c r="T70" s="97"/>
      <c r="U70" s="97" t="s">
        <v>364</v>
      </c>
      <c r="V70" s="97"/>
      <c r="W70" s="97"/>
      <c r="X70" s="97"/>
      <c r="Y70" s="97"/>
      <c r="Z70" s="97"/>
      <c r="AA70" s="97"/>
      <c r="AB70" s="97"/>
      <c r="AC70" s="97"/>
      <c r="AD70" s="97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</row>
    <row r="71" spans="1:45" ht="32.25" customHeight="1" x14ac:dyDescent="0.3">
      <c r="H71" s="97"/>
      <c r="P71" s="97"/>
    </row>
    <row r="72" spans="1:45" ht="20.25" customHeight="1" x14ac:dyDescent="0.2">
      <c r="A72" s="634"/>
      <c r="B72" s="634"/>
      <c r="C72" s="634"/>
      <c r="D72" s="634"/>
      <c r="E72" s="634"/>
      <c r="F72" s="634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767"/>
      <c r="R72" s="767"/>
      <c r="S72" s="767"/>
      <c r="T72" s="767"/>
      <c r="U72" s="767"/>
      <c r="V72" s="767"/>
      <c r="W72" s="767"/>
      <c r="X72" s="767"/>
      <c r="Y72" s="767"/>
      <c r="Z72" s="767"/>
      <c r="AA72" s="767"/>
      <c r="AB72" s="767"/>
      <c r="AC72" s="767"/>
      <c r="AD72" s="767"/>
      <c r="AE72" s="767"/>
      <c r="AF72" s="767"/>
      <c r="AG72" s="767"/>
      <c r="AH72" s="767"/>
      <c r="AI72" s="767"/>
      <c r="AJ72" s="767"/>
      <c r="AK72" s="767"/>
      <c r="AL72" s="767"/>
      <c r="AM72" s="767"/>
      <c r="AN72" s="767"/>
      <c r="AO72" s="767"/>
      <c r="AP72" s="767"/>
      <c r="AQ72" s="767"/>
      <c r="AR72" s="767"/>
      <c r="AS72" s="767"/>
    </row>
    <row r="73" spans="1:45" s="4" customFormat="1" ht="18.75" customHeight="1" x14ac:dyDescent="0.3">
      <c r="A73" s="97"/>
      <c r="B73" s="97"/>
      <c r="C73" s="97"/>
      <c r="D73" s="97"/>
      <c r="E73" s="97"/>
      <c r="F73" s="3"/>
      <c r="G73" s="3"/>
      <c r="I73" s="3"/>
      <c r="K73" s="3"/>
      <c r="L73" s="3"/>
      <c r="M73" s="88"/>
      <c r="O73" s="1"/>
      <c r="P73" s="97"/>
      <c r="Q73" s="97"/>
      <c r="R73" s="106"/>
      <c r="S73" s="97"/>
      <c r="T73" s="97"/>
      <c r="U73" s="1"/>
      <c r="V73" s="97"/>
      <c r="W73" s="97"/>
      <c r="X73" s="97"/>
      <c r="Y73" s="97"/>
      <c r="Z73" s="97"/>
      <c r="AA73" s="97"/>
      <c r="AB73" s="97"/>
      <c r="AC73" s="97"/>
      <c r="AD73" s="97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</row>
    <row r="74" spans="1:45" ht="19.5" customHeight="1" x14ac:dyDescent="0.3">
      <c r="A74" s="637"/>
      <c r="B74" s="637"/>
      <c r="C74" s="637"/>
      <c r="D74" s="637"/>
      <c r="E74" s="637"/>
      <c r="F74" s="637"/>
      <c r="G74" s="637"/>
      <c r="H74" s="637"/>
      <c r="M74" s="97"/>
    </row>
  </sheetData>
  <dataConsolidate/>
  <mergeCells count="479">
    <mergeCell ref="C54:C55"/>
    <mergeCell ref="C56:C57"/>
    <mergeCell ref="C58:C59"/>
    <mergeCell ref="C60:C61"/>
    <mergeCell ref="C62:C63"/>
    <mergeCell ref="C64:C65"/>
    <mergeCell ref="C66:C67"/>
    <mergeCell ref="AD56:AD57"/>
    <mergeCell ref="AC56:AC57"/>
    <mergeCell ref="AB56:AB57"/>
    <mergeCell ref="AA56:AA57"/>
    <mergeCell ref="J56:J57"/>
    <mergeCell ref="I56:I57"/>
    <mergeCell ref="H56:H57"/>
    <mergeCell ref="G56:G57"/>
    <mergeCell ref="F56:F57"/>
    <mergeCell ref="F66:F67"/>
    <mergeCell ref="G66:G67"/>
    <mergeCell ref="H66:H67"/>
    <mergeCell ref="I66:I67"/>
    <mergeCell ref="J66:J67"/>
    <mergeCell ref="F60:F61"/>
    <mergeCell ref="G60:G61"/>
    <mergeCell ref="H60:H61"/>
    <mergeCell ref="AQ17:AQ22"/>
    <mergeCell ref="A24:B24"/>
    <mergeCell ref="K24:M24"/>
    <mergeCell ref="O24:Q24"/>
    <mergeCell ref="S24:U24"/>
    <mergeCell ref="W24:Y24"/>
    <mergeCell ref="AA24:AC24"/>
    <mergeCell ref="AE24:AG24"/>
    <mergeCell ref="AI24:AK24"/>
    <mergeCell ref="AM24:AO24"/>
    <mergeCell ref="S17:S22"/>
    <mergeCell ref="T17:T22"/>
    <mergeCell ref="U17:U22"/>
    <mergeCell ref="V17:V22"/>
    <mergeCell ref="Z17:Z22"/>
    <mergeCell ref="W17:W22"/>
    <mergeCell ref="Y17:Y22"/>
    <mergeCell ref="X17:X22"/>
    <mergeCell ref="C19:C22"/>
    <mergeCell ref="D17:D22"/>
    <mergeCell ref="E17:E22"/>
    <mergeCell ref="F17:F22"/>
    <mergeCell ref="G17:G22"/>
    <mergeCell ref="H17:H22"/>
    <mergeCell ref="I17:I22"/>
    <mergeCell ref="J17:J22"/>
    <mergeCell ref="K25:M25"/>
    <mergeCell ref="P54:P55"/>
    <mergeCell ref="Q54:Q55"/>
    <mergeCell ref="R54:R55"/>
    <mergeCell ref="K54:K55"/>
    <mergeCell ref="L54:L55"/>
    <mergeCell ref="M54:M55"/>
    <mergeCell ref="N54:N55"/>
    <mergeCell ref="O54:O55"/>
    <mergeCell ref="K17:K22"/>
    <mergeCell ref="L17:L22"/>
    <mergeCell ref="M17:M22"/>
    <mergeCell ref="N17:N22"/>
    <mergeCell ref="I60:I61"/>
    <mergeCell ref="J60:J61"/>
    <mergeCell ref="F58:F59"/>
    <mergeCell ref="G58:G59"/>
    <mergeCell ref="H58:H59"/>
    <mergeCell ref="I58:I59"/>
    <mergeCell ref="J58:J59"/>
    <mergeCell ref="F54:F55"/>
    <mergeCell ref="G54:G55"/>
    <mergeCell ref="H54:H55"/>
    <mergeCell ref="I54:I55"/>
    <mergeCell ref="J54:J55"/>
    <mergeCell ref="D54:D55"/>
    <mergeCell ref="D58:D59"/>
    <mergeCell ref="D60:D61"/>
    <mergeCell ref="D66:D67"/>
    <mergeCell ref="E54:E55"/>
    <mergeCell ref="E58:E59"/>
    <mergeCell ref="E60:E61"/>
    <mergeCell ref="E66:E67"/>
    <mergeCell ref="E56:E57"/>
    <mergeCell ref="D56:D57"/>
    <mergeCell ref="A10:B10"/>
    <mergeCell ref="A36:B36"/>
    <mergeCell ref="B23:AS23"/>
    <mergeCell ref="B35:AS35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H5"/>
    <mergeCell ref="AI5:AP5"/>
    <mergeCell ref="AQ5:AS6"/>
    <mergeCell ref="AM6:AP6"/>
    <mergeCell ref="AI6:AL6"/>
    <mergeCell ref="K7:K8"/>
    <mergeCell ref="S6:V6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AF7:AF8"/>
    <mergeCell ref="AG7:AG8"/>
    <mergeCell ref="AH7:AH8"/>
    <mergeCell ref="AC7:AC8"/>
    <mergeCell ref="AD7:AD8"/>
    <mergeCell ref="AK7:AK8"/>
    <mergeCell ref="AA31:AC31"/>
    <mergeCell ref="AE31:AG31"/>
    <mergeCell ref="AI31:AK31"/>
    <mergeCell ref="K37:M37"/>
    <mergeCell ref="O37:Q37"/>
    <mergeCell ref="S37:U37"/>
    <mergeCell ref="W37:Y37"/>
    <mergeCell ref="K15:M15"/>
    <mergeCell ref="O15:Q15"/>
    <mergeCell ref="AI32:AI34"/>
    <mergeCell ref="W31:Y31"/>
    <mergeCell ref="S15:U15"/>
    <mergeCell ref="W15:Y15"/>
    <mergeCell ref="AA15:AC15"/>
    <mergeCell ref="O25:Q25"/>
    <mergeCell ref="S25:U25"/>
    <mergeCell ref="W25:Y25"/>
    <mergeCell ref="AA25:AC25"/>
    <mergeCell ref="AE25:AG25"/>
    <mergeCell ref="AI25:AK25"/>
    <mergeCell ref="K31:M31"/>
    <mergeCell ref="AA11:AC11"/>
    <mergeCell ref="AB32:AB34"/>
    <mergeCell ref="AN54:AN55"/>
    <mergeCell ref="AO54:AO55"/>
    <mergeCell ref="AN7:AN8"/>
    <mergeCell ref="AO7:AO8"/>
    <mergeCell ref="AJ7:AJ8"/>
    <mergeCell ref="AE7:AE8"/>
    <mergeCell ref="B9:AS9"/>
    <mergeCell ref="AP7:AP8"/>
    <mergeCell ref="AQ7:AQ8"/>
    <mergeCell ref="AR7:AR8"/>
    <mergeCell ref="AS7:AS8"/>
    <mergeCell ref="AL7:AL8"/>
    <mergeCell ref="AM7:AM8"/>
    <mergeCell ref="K53:M53"/>
    <mergeCell ref="O53:Q53"/>
    <mergeCell ref="S53:U53"/>
    <mergeCell ref="W53:Y53"/>
    <mergeCell ref="AA53:AC53"/>
    <mergeCell ref="AE53:AG53"/>
    <mergeCell ref="AI53:AK53"/>
    <mergeCell ref="AI7:AI8"/>
    <mergeCell ref="Z7:Z8"/>
    <mergeCell ref="AA7:AA8"/>
    <mergeCell ref="AB7:AB8"/>
    <mergeCell ref="AC58:AC59"/>
    <mergeCell ref="AD58:AD59"/>
    <mergeCell ref="AM53:AO53"/>
    <mergeCell ref="S54:S55"/>
    <mergeCell ref="T54:T55"/>
    <mergeCell ref="U54:U55"/>
    <mergeCell ref="V54:V55"/>
    <mergeCell ref="W54:W55"/>
    <mergeCell ref="X54:X55"/>
    <mergeCell ref="Y54:Y55"/>
    <mergeCell ref="AA54:AA55"/>
    <mergeCell ref="Z54:Z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AL54:AL55"/>
    <mergeCell ref="AM54:AM55"/>
    <mergeCell ref="AE58:AE59"/>
    <mergeCell ref="AF58:AF59"/>
    <mergeCell ref="AP54:AP55"/>
    <mergeCell ref="AQ54:AQ55"/>
    <mergeCell ref="AR54:AR55"/>
    <mergeCell ref="AS54:AS55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M58:AM59"/>
    <mergeCell ref="AN60:AN61"/>
    <mergeCell ref="AO60:AO61"/>
    <mergeCell ref="AP58:AP59"/>
    <mergeCell ref="AQ58:AQ59"/>
    <mergeCell ref="AR58:AR59"/>
    <mergeCell ref="AS58:AS59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T66:T67"/>
    <mergeCell ref="U66:U67"/>
    <mergeCell ref="V66:V67"/>
    <mergeCell ref="W66:W67"/>
    <mergeCell ref="X66:X67"/>
    <mergeCell ref="Y66:Y67"/>
    <mergeCell ref="Z66:Z67"/>
    <mergeCell ref="AC60:AC61"/>
    <mergeCell ref="AD60:AD61"/>
    <mergeCell ref="AA66:AA67"/>
    <mergeCell ref="AB66:AB67"/>
    <mergeCell ref="AB60:AB61"/>
    <mergeCell ref="AC66:AC67"/>
    <mergeCell ref="AD66:AD67"/>
    <mergeCell ref="Y64:Y65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S66:AS67"/>
    <mergeCell ref="AA36:AC36"/>
    <mergeCell ref="AE36:AG36"/>
    <mergeCell ref="AI36:AK36"/>
    <mergeCell ref="AM36:AO36"/>
    <mergeCell ref="AA37:AC37"/>
    <mergeCell ref="AE37:AG37"/>
    <mergeCell ref="AI37:AK37"/>
    <mergeCell ref="AM37:AO37"/>
    <mergeCell ref="AI64:AI65"/>
    <mergeCell ref="AJ64:AJ65"/>
    <mergeCell ref="AN64:AN65"/>
    <mergeCell ref="AO64:AO65"/>
    <mergeCell ref="AP64:AP65"/>
    <mergeCell ref="AQ64:AQ65"/>
    <mergeCell ref="AR64:AR65"/>
    <mergeCell ref="AS64:AS65"/>
    <mergeCell ref="AL60:AL61"/>
    <mergeCell ref="AM60:AM61"/>
    <mergeCell ref="AC32:AC34"/>
    <mergeCell ref="AJ32:AJ34"/>
    <mergeCell ref="AK32:AK34"/>
    <mergeCell ref="AM32:AM34"/>
    <mergeCell ref="N32:N34"/>
    <mergeCell ref="R32:R34"/>
    <mergeCell ref="D32:D34"/>
    <mergeCell ref="E32:E34"/>
    <mergeCell ref="F32:F34"/>
    <mergeCell ref="G32:G34"/>
    <mergeCell ref="H32:H34"/>
    <mergeCell ref="I32:I34"/>
    <mergeCell ref="J32:J34"/>
    <mergeCell ref="AE32:AE34"/>
    <mergeCell ref="AM31:AO31"/>
    <mergeCell ref="AM25:AO25"/>
    <mergeCell ref="O31:Q31"/>
    <mergeCell ref="S31:U31"/>
    <mergeCell ref="A74:H74"/>
    <mergeCell ref="K36:M36"/>
    <mergeCell ref="O36:Q36"/>
    <mergeCell ref="S36:U36"/>
    <mergeCell ref="W36:Y36"/>
    <mergeCell ref="S32:S34"/>
    <mergeCell ref="U32:U34"/>
    <mergeCell ref="W32:W34"/>
    <mergeCell ref="X32:X34"/>
    <mergeCell ref="Y32:Y3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AG64:AG65"/>
    <mergeCell ref="AH64:AH65"/>
    <mergeCell ref="N62:N63"/>
    <mergeCell ref="O62:O63"/>
    <mergeCell ref="P62:P63"/>
    <mergeCell ref="Q62:Q63"/>
    <mergeCell ref="T64:T65"/>
    <mergeCell ref="U64:U65"/>
    <mergeCell ref="V64:V65"/>
    <mergeCell ref="W64:W65"/>
    <mergeCell ref="X64:X65"/>
    <mergeCell ref="AG60:AG61"/>
    <mergeCell ref="AH60:AH61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S62:S63"/>
    <mergeCell ref="T62:T63"/>
    <mergeCell ref="U62:U63"/>
    <mergeCell ref="V62:V63"/>
    <mergeCell ref="W62:W63"/>
    <mergeCell ref="X62:X63"/>
    <mergeCell ref="Y62:Y63"/>
    <mergeCell ref="Z62:Z63"/>
    <mergeCell ref="Z64:Z65"/>
    <mergeCell ref="AA64:AA65"/>
    <mergeCell ref="AB64:AB65"/>
    <mergeCell ref="AC64:AC65"/>
    <mergeCell ref="AD64:AD65"/>
    <mergeCell ref="A72:F72"/>
    <mergeCell ref="Q72:AS72"/>
    <mergeCell ref="V32:V34"/>
    <mergeCell ref="Z32:Z34"/>
    <mergeCell ref="AD32:AD34"/>
    <mergeCell ref="AH32:AH34"/>
    <mergeCell ref="AL32:AL34"/>
    <mergeCell ref="AP32:AP34"/>
    <mergeCell ref="K32:K34"/>
    <mergeCell ref="L32:L34"/>
    <mergeCell ref="M32:M34"/>
    <mergeCell ref="O32:O34"/>
    <mergeCell ref="P32:P34"/>
    <mergeCell ref="Q32:Q34"/>
    <mergeCell ref="T32:T34"/>
    <mergeCell ref="D64:D65"/>
    <mergeCell ref="E64:E65"/>
    <mergeCell ref="F64:F65"/>
    <mergeCell ref="G64:G65"/>
    <mergeCell ref="H64:H65"/>
    <mergeCell ref="I64:I65"/>
    <mergeCell ref="J64:J65"/>
    <mergeCell ref="AN32:AN34"/>
    <mergeCell ref="AO32:AO34"/>
    <mergeCell ref="C2:AS3"/>
    <mergeCell ref="AQ32:AQ34"/>
    <mergeCell ref="AR32:AR34"/>
    <mergeCell ref="AE15:AG15"/>
    <mergeCell ref="AI15:AK15"/>
    <mergeCell ref="AM15:AO15"/>
    <mergeCell ref="AF32:AF34"/>
    <mergeCell ref="AG32:AG34"/>
    <mergeCell ref="AA32:AA34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K11:M11"/>
    <mergeCell ref="O11:Q11"/>
    <mergeCell ref="S11:U11"/>
    <mergeCell ref="W11:Y11"/>
    <mergeCell ref="AE11:AG11"/>
    <mergeCell ref="AI11:AK11"/>
    <mergeCell ref="AM11:AO11"/>
    <mergeCell ref="AG58:AG59"/>
    <mergeCell ref="AH58:AH59"/>
    <mergeCell ref="AI58:AI59"/>
    <mergeCell ref="AJ58:AJ59"/>
    <mergeCell ref="AK58:AK59"/>
    <mergeCell ref="AL58:AL59"/>
    <mergeCell ref="C33:C34"/>
    <mergeCell ref="AS62:AS63"/>
    <mergeCell ref="A69:C69"/>
    <mergeCell ref="D69:L69"/>
    <mergeCell ref="AR62:AR63"/>
    <mergeCell ref="AQ56:AQ57"/>
    <mergeCell ref="AS32:AS34"/>
    <mergeCell ref="AP60:AP61"/>
    <mergeCell ref="AQ60:AQ61"/>
    <mergeCell ref="AR60:AR61"/>
    <mergeCell ref="AS60:AS61"/>
    <mergeCell ref="AI60:AI61"/>
    <mergeCell ref="AJ60:AJ61"/>
    <mergeCell ref="AK60:AK61"/>
    <mergeCell ref="AN58:AN59"/>
    <mergeCell ref="AO58:AO59"/>
    <mergeCell ref="AE60:AE61"/>
    <mergeCell ref="AF60:AF61"/>
    <mergeCell ref="A70:C70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R62:R63"/>
    <mergeCell ref="AK64:AK65"/>
    <mergeCell ref="AL64:AL65"/>
    <mergeCell ref="AM64:AM65"/>
    <mergeCell ref="AE64:AE65"/>
    <mergeCell ref="AF64:AF65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4" max="44" man="1"/>
    <brk id="52" max="4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63"/>
  <sheetViews>
    <sheetView view="pageBreakPreview" topLeftCell="A16" zoomScale="70" zoomScaleNormal="50" zoomScaleSheetLayoutView="70" workbookViewId="0">
      <selection activeCell="C22" sqref="C22"/>
    </sheetView>
  </sheetViews>
  <sheetFormatPr defaultRowHeight="12.75" x14ac:dyDescent="0.2"/>
  <cols>
    <col min="1" max="1" width="11.42578125" style="87" customWidth="1"/>
    <col min="2" max="2" width="80.7109375" style="87" customWidth="1"/>
    <col min="3" max="3" width="14.7109375" style="87" customWidth="1"/>
    <col min="4" max="4" width="7.7109375" style="87" customWidth="1"/>
    <col min="5" max="5" width="10.28515625" style="87" customWidth="1"/>
    <col min="6" max="6" width="9.28515625" style="87" customWidth="1"/>
    <col min="7" max="8" width="6.7109375" style="87" customWidth="1"/>
    <col min="9" max="9" width="10.7109375" style="87" customWidth="1"/>
    <col min="10" max="10" width="8.5703125" style="87" customWidth="1"/>
    <col min="11" max="13" width="4.7109375" style="87" customWidth="1"/>
    <col min="14" max="14" width="7.28515625" style="87" customWidth="1"/>
    <col min="15" max="17" width="4.7109375" style="87" customWidth="1"/>
    <col min="18" max="18" width="7.5703125" style="87" customWidth="1"/>
    <col min="19" max="21" width="4.7109375" style="87" customWidth="1"/>
    <col min="22" max="22" width="7.28515625" style="87" customWidth="1"/>
    <col min="23" max="25" width="4.7109375" style="87" customWidth="1"/>
    <col min="26" max="26" width="6.140625" style="87" customWidth="1"/>
    <col min="27" max="29" width="4.7109375" style="87" customWidth="1"/>
    <col min="30" max="30" width="6.140625" style="87" customWidth="1"/>
    <col min="31" max="33" width="4.7109375" style="87" customWidth="1"/>
    <col min="34" max="34" width="6.5703125" style="87" customWidth="1"/>
    <col min="35" max="37" width="4.7109375" style="87" customWidth="1"/>
    <col min="38" max="38" width="6.85546875" style="87" customWidth="1"/>
    <col min="39" max="41" width="4.7109375" style="87" customWidth="1"/>
    <col min="42" max="42" width="6.85546875" style="87" customWidth="1"/>
    <col min="43" max="43" width="5.7109375" style="87" customWidth="1"/>
    <col min="44" max="45" width="4.7109375" style="87" customWidth="1"/>
    <col min="46" max="46" width="6.85546875" style="87" customWidth="1"/>
    <col min="47" max="47" width="7.5703125" style="87" customWidth="1"/>
    <col min="48" max="49" width="5.7109375" style="87" customWidth="1"/>
    <col min="50" max="50" width="13.140625" style="87" customWidth="1"/>
    <col min="51" max="16384" width="9.140625" style="87"/>
  </cols>
  <sheetData>
    <row r="1" spans="1:49" x14ac:dyDescent="0.2">
      <c r="A1" s="887" t="s">
        <v>530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  <c r="T1" s="887"/>
      <c r="U1" s="887"/>
      <c r="V1" s="887"/>
      <c r="W1" s="887"/>
      <c r="X1" s="887"/>
      <c r="Y1" s="887"/>
      <c r="Z1" s="887"/>
      <c r="AA1" s="887"/>
      <c r="AB1" s="887"/>
      <c r="AC1" s="887"/>
      <c r="AD1" s="887"/>
      <c r="AE1" s="887"/>
      <c r="AF1" s="887"/>
      <c r="AG1" s="887"/>
      <c r="AH1" s="887"/>
      <c r="AI1" s="887"/>
      <c r="AJ1" s="887"/>
      <c r="AK1" s="887"/>
      <c r="AL1" s="887"/>
      <c r="AM1" s="887"/>
      <c r="AN1" s="887"/>
      <c r="AO1" s="887"/>
      <c r="AP1" s="887"/>
      <c r="AQ1" s="887"/>
      <c r="AR1" s="887"/>
      <c r="AS1" s="887"/>
      <c r="AT1" s="887"/>
      <c r="AU1" s="887"/>
      <c r="AV1" s="887"/>
      <c r="AW1" s="887"/>
    </row>
    <row r="2" spans="1:49" x14ac:dyDescent="0.2">
      <c r="A2" s="887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887"/>
      <c r="P2" s="887"/>
      <c r="Q2" s="887"/>
      <c r="R2" s="887"/>
      <c r="S2" s="887"/>
      <c r="T2" s="887"/>
      <c r="U2" s="887"/>
      <c r="V2" s="887"/>
      <c r="W2" s="887"/>
      <c r="X2" s="887"/>
      <c r="Y2" s="887"/>
      <c r="Z2" s="887"/>
      <c r="AA2" s="887"/>
      <c r="AB2" s="887"/>
      <c r="AC2" s="887"/>
      <c r="AD2" s="887"/>
      <c r="AE2" s="887"/>
      <c r="AF2" s="887"/>
      <c r="AG2" s="887"/>
      <c r="AH2" s="887"/>
      <c r="AI2" s="887"/>
      <c r="AJ2" s="887"/>
      <c r="AK2" s="887"/>
      <c r="AL2" s="887"/>
      <c r="AM2" s="887"/>
      <c r="AN2" s="887"/>
      <c r="AO2" s="887"/>
      <c r="AP2" s="887"/>
      <c r="AQ2" s="887"/>
      <c r="AR2" s="887"/>
      <c r="AS2" s="887"/>
      <c r="AT2" s="887"/>
      <c r="AU2" s="887"/>
      <c r="AV2" s="887"/>
      <c r="AW2" s="887"/>
    </row>
    <row r="3" spans="1:49" x14ac:dyDescent="0.2">
      <c r="A3" s="887"/>
      <c r="B3" s="887"/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887"/>
      <c r="AI3" s="887"/>
      <c r="AJ3" s="887"/>
      <c r="AK3" s="887"/>
      <c r="AL3" s="887"/>
      <c r="AM3" s="887"/>
      <c r="AN3" s="887"/>
      <c r="AO3" s="887"/>
      <c r="AP3" s="887"/>
      <c r="AQ3" s="887"/>
      <c r="AR3" s="887"/>
      <c r="AS3" s="887"/>
      <c r="AT3" s="887"/>
      <c r="AU3" s="887"/>
      <c r="AV3" s="887"/>
      <c r="AW3" s="887"/>
    </row>
    <row r="4" spans="1:49" ht="13.5" thickBot="1" x14ac:dyDescent="0.25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</row>
    <row r="5" spans="1:49" s="89" customFormat="1" ht="55.5" customHeight="1" thickBot="1" x14ac:dyDescent="0.3">
      <c r="A5" s="708" t="s">
        <v>106</v>
      </c>
      <c r="B5" s="715" t="s">
        <v>162</v>
      </c>
      <c r="C5" s="676" t="s">
        <v>50</v>
      </c>
      <c r="D5" s="695" t="s">
        <v>94</v>
      </c>
      <c r="E5" s="696"/>
      <c r="F5" s="701" t="s">
        <v>95</v>
      </c>
      <c r="G5" s="702"/>
      <c r="H5" s="702"/>
      <c r="I5" s="702"/>
      <c r="J5" s="703"/>
      <c r="K5" s="680" t="s">
        <v>100</v>
      </c>
      <c r="L5" s="681"/>
      <c r="M5" s="681"/>
      <c r="N5" s="681"/>
      <c r="O5" s="681"/>
      <c r="P5" s="681"/>
      <c r="Q5" s="681"/>
      <c r="R5" s="682"/>
      <c r="S5" s="680" t="s">
        <v>101</v>
      </c>
      <c r="T5" s="681"/>
      <c r="U5" s="681"/>
      <c r="V5" s="681"/>
      <c r="W5" s="681"/>
      <c r="X5" s="681"/>
      <c r="Y5" s="681"/>
      <c r="Z5" s="682"/>
      <c r="AA5" s="680" t="s">
        <v>102</v>
      </c>
      <c r="AB5" s="681"/>
      <c r="AC5" s="681"/>
      <c r="AD5" s="681"/>
      <c r="AE5" s="681"/>
      <c r="AF5" s="681"/>
      <c r="AG5" s="681"/>
      <c r="AH5" s="682"/>
      <c r="AI5" s="873" t="s">
        <v>103</v>
      </c>
      <c r="AJ5" s="687"/>
      <c r="AK5" s="687"/>
      <c r="AL5" s="687"/>
      <c r="AM5" s="687"/>
      <c r="AN5" s="687"/>
      <c r="AO5" s="687"/>
      <c r="AP5" s="687"/>
      <c r="AQ5" s="873" t="s">
        <v>378</v>
      </c>
      <c r="AR5" s="687"/>
      <c r="AS5" s="687"/>
      <c r="AT5" s="688"/>
      <c r="AU5" s="680" t="s">
        <v>121</v>
      </c>
      <c r="AV5" s="681"/>
      <c r="AW5" s="711"/>
    </row>
    <row r="6" spans="1:49" s="89" customFormat="1" ht="52.5" customHeight="1" thickBot="1" x14ac:dyDescent="0.3">
      <c r="A6" s="709"/>
      <c r="B6" s="716"/>
      <c r="C6" s="677"/>
      <c r="D6" s="697"/>
      <c r="E6" s="698"/>
      <c r="F6" s="704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687" t="s">
        <v>376</v>
      </c>
      <c r="AR6" s="687"/>
      <c r="AS6" s="687"/>
      <c r="AT6" s="688"/>
      <c r="AU6" s="712"/>
      <c r="AV6" s="713"/>
      <c r="AW6" s="714"/>
    </row>
    <row r="7" spans="1:49" s="89" customFormat="1" ht="32.25" customHeight="1" thickBot="1" x14ac:dyDescent="0.3">
      <c r="A7" s="709"/>
      <c r="B7" s="716"/>
      <c r="C7" s="677"/>
      <c r="D7" s="699"/>
      <c r="E7" s="700"/>
      <c r="F7" s="704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8" t="s">
        <v>110</v>
      </c>
      <c r="AR7" s="685" t="s">
        <v>111</v>
      </c>
      <c r="AS7" s="678" t="s">
        <v>112</v>
      </c>
      <c r="AT7" s="683" t="s">
        <v>239</v>
      </c>
      <c r="AU7" s="677" t="s">
        <v>122</v>
      </c>
      <c r="AV7" s="676" t="s">
        <v>123</v>
      </c>
      <c r="AW7" s="677" t="s">
        <v>124</v>
      </c>
    </row>
    <row r="8" spans="1:49" s="89" customFormat="1" ht="136.5" customHeight="1" thickBot="1" x14ac:dyDescent="0.3">
      <c r="A8" s="710"/>
      <c r="B8" s="716"/>
      <c r="C8" s="677"/>
      <c r="D8" s="133" t="s">
        <v>259</v>
      </c>
      <c r="E8" s="133" t="s">
        <v>108</v>
      </c>
      <c r="F8" s="705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9"/>
      <c r="AR8" s="686"/>
      <c r="AS8" s="679"/>
      <c r="AT8" s="684"/>
      <c r="AU8" s="677"/>
      <c r="AV8" s="677"/>
      <c r="AW8" s="677"/>
    </row>
    <row r="9" spans="1:49" s="89" customFormat="1" ht="19.5" customHeight="1" thickBot="1" x14ac:dyDescent="0.35">
      <c r="A9" s="514" t="s">
        <v>190</v>
      </c>
      <c r="B9" s="121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6"/>
      <c r="O9" s="515"/>
      <c r="P9" s="515"/>
      <c r="Q9" s="515"/>
      <c r="R9" s="516"/>
      <c r="S9" s="515"/>
      <c r="T9" s="515"/>
      <c r="U9" s="515"/>
      <c r="V9" s="516"/>
      <c r="W9" s="515"/>
      <c r="X9" s="515"/>
      <c r="Y9" s="515"/>
      <c r="Z9" s="516"/>
      <c r="AA9" s="515"/>
      <c r="AB9" s="515"/>
      <c r="AC9" s="515"/>
      <c r="AD9" s="516"/>
      <c r="AE9" s="515"/>
      <c r="AF9" s="515"/>
      <c r="AG9" s="515"/>
      <c r="AH9" s="516"/>
      <c r="AI9" s="516"/>
      <c r="AJ9" s="516"/>
      <c r="AK9" s="516"/>
      <c r="AL9" s="516"/>
      <c r="AM9" s="515"/>
      <c r="AN9" s="515"/>
      <c r="AO9" s="515"/>
      <c r="AP9" s="516"/>
      <c r="AQ9" s="515"/>
      <c r="AR9" s="515"/>
      <c r="AS9" s="515"/>
      <c r="AT9" s="516"/>
      <c r="AU9" s="515"/>
      <c r="AV9" s="515"/>
      <c r="AW9" s="517"/>
    </row>
    <row r="10" spans="1:49" s="1" customFormat="1" ht="23.25" customHeight="1" thickBot="1" x14ac:dyDescent="0.35">
      <c r="A10" s="120" t="s">
        <v>138</v>
      </c>
      <c r="B10" s="670" t="s">
        <v>125</v>
      </c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1"/>
      <c r="AW10" s="672"/>
    </row>
    <row r="11" spans="1:49" s="1" customFormat="1" ht="30" customHeight="1" thickBot="1" x14ac:dyDescent="0.35">
      <c r="A11" s="886" t="s">
        <v>196</v>
      </c>
      <c r="B11" s="875"/>
      <c r="C11" s="119"/>
      <c r="D11" s="119">
        <v>13</v>
      </c>
      <c r="E11" s="119">
        <f>D11*30</f>
        <v>390</v>
      </c>
      <c r="F11" s="119"/>
      <c r="G11" s="303"/>
      <c r="H11" s="119"/>
      <c r="I11" s="303"/>
      <c r="J11" s="119"/>
      <c r="K11" s="876"/>
      <c r="L11" s="877"/>
      <c r="M11" s="878"/>
      <c r="N11" s="507">
        <f>SUM(N12:N15)</f>
        <v>0</v>
      </c>
      <c r="O11" s="876">
        <f>SUM(O12:Q15)</f>
        <v>7</v>
      </c>
      <c r="P11" s="877"/>
      <c r="Q11" s="878"/>
      <c r="R11" s="507">
        <f>SUM(R12:R15)</f>
        <v>8</v>
      </c>
      <c r="S11" s="876">
        <f>SUM(S12:U15)</f>
        <v>0</v>
      </c>
      <c r="T11" s="877"/>
      <c r="U11" s="878"/>
      <c r="V11" s="507">
        <f>SUM(V12:V15)</f>
        <v>0</v>
      </c>
      <c r="W11" s="876">
        <f>SUM(W12:Y15)</f>
        <v>4</v>
      </c>
      <c r="X11" s="877"/>
      <c r="Y11" s="878"/>
      <c r="Z11" s="507">
        <f>SUM(Z12:Z15)</f>
        <v>5</v>
      </c>
      <c r="AA11" s="876">
        <f>SUM(AA12:AC15)</f>
        <v>0</v>
      </c>
      <c r="AB11" s="877"/>
      <c r="AC11" s="878"/>
      <c r="AD11" s="507">
        <f>SUM(AD12:AD15)</f>
        <v>0</v>
      </c>
      <c r="AE11" s="876">
        <f>SUM(AE12:AG15)</f>
        <v>0</v>
      </c>
      <c r="AF11" s="877"/>
      <c r="AG11" s="878"/>
      <c r="AH11" s="507">
        <f>SUM(AH12:AH15)</f>
        <v>0</v>
      </c>
      <c r="AI11" s="176"/>
      <c r="AJ11" s="176"/>
      <c r="AK11" s="176"/>
      <c r="AL11" s="176"/>
      <c r="AM11" s="876">
        <f>SUM(AM12:AO15)</f>
        <v>0</v>
      </c>
      <c r="AN11" s="877"/>
      <c r="AO11" s="878"/>
      <c r="AP11" s="507">
        <f>SUM(AP12:AP15)</f>
        <v>0</v>
      </c>
      <c r="AQ11" s="876">
        <f>SUM(AQ12:AS15)</f>
        <v>0</v>
      </c>
      <c r="AR11" s="877"/>
      <c r="AS11" s="878"/>
      <c r="AT11" s="507">
        <f>SUM(AT12:AT15)</f>
        <v>0</v>
      </c>
      <c r="AU11" s="119"/>
      <c r="AV11" s="117"/>
      <c r="AW11" s="119"/>
    </row>
    <row r="12" spans="1:49" s="3" customFormat="1" ht="48.75" customHeight="1" x14ac:dyDescent="0.3">
      <c r="A12" s="334" t="s">
        <v>139</v>
      </c>
      <c r="B12" s="368" t="s">
        <v>523</v>
      </c>
      <c r="C12" s="116" t="s">
        <v>43</v>
      </c>
      <c r="D12" s="576">
        <v>3</v>
      </c>
      <c r="E12" s="580">
        <f>D12*30</f>
        <v>90</v>
      </c>
      <c r="F12" s="580">
        <v>48</v>
      </c>
      <c r="G12" s="748"/>
      <c r="H12" s="748"/>
      <c r="I12" s="580">
        <v>48</v>
      </c>
      <c r="J12" s="580">
        <f t="shared" ref="J12:J15" si="0">E12-F12</f>
        <v>42</v>
      </c>
      <c r="K12" s="115"/>
      <c r="L12" s="114"/>
      <c r="M12" s="719"/>
      <c r="N12" s="717"/>
      <c r="O12" s="115"/>
      <c r="P12" s="114"/>
      <c r="Q12" s="578">
        <v>3</v>
      </c>
      <c r="R12" s="577">
        <v>3</v>
      </c>
      <c r="S12" s="137"/>
      <c r="T12" s="114"/>
      <c r="U12" s="138"/>
      <c r="V12" s="136"/>
      <c r="W12" s="115"/>
      <c r="X12" s="114"/>
      <c r="Y12" s="135"/>
      <c r="Z12" s="136"/>
      <c r="AA12" s="137"/>
      <c r="AB12" s="114"/>
      <c r="AC12" s="138"/>
      <c r="AD12" s="136"/>
      <c r="AE12" s="139"/>
      <c r="AF12" s="114"/>
      <c r="AG12" s="138"/>
      <c r="AH12" s="136"/>
      <c r="AI12" s="439"/>
      <c r="AJ12" s="439"/>
      <c r="AK12" s="439"/>
      <c r="AL12" s="439"/>
      <c r="AM12" s="139"/>
      <c r="AN12" s="114"/>
      <c r="AO12" s="138"/>
      <c r="AP12" s="136"/>
      <c r="AQ12" s="137"/>
      <c r="AR12" s="114"/>
      <c r="AS12" s="138"/>
      <c r="AT12" s="136"/>
      <c r="AU12" s="576">
        <v>2</v>
      </c>
      <c r="AV12" s="140"/>
      <c r="AW12" s="162" t="s">
        <v>518</v>
      </c>
    </row>
    <row r="13" spans="1:49" s="3" customFormat="1" ht="40.5" customHeight="1" x14ac:dyDescent="0.3">
      <c r="A13" s="335" t="s">
        <v>140</v>
      </c>
      <c r="B13" s="368" t="s">
        <v>524</v>
      </c>
      <c r="C13" s="142" t="s">
        <v>44</v>
      </c>
      <c r="D13" s="162">
        <v>2</v>
      </c>
      <c r="E13" s="160">
        <v>60</v>
      </c>
      <c r="F13" s="160">
        <v>32</v>
      </c>
      <c r="G13" s="742"/>
      <c r="H13" s="742"/>
      <c r="I13" s="160">
        <v>32</v>
      </c>
      <c r="J13" s="160">
        <v>28</v>
      </c>
      <c r="K13" s="137"/>
      <c r="L13" s="137"/>
      <c r="M13" s="720"/>
      <c r="N13" s="718"/>
      <c r="O13" s="144"/>
      <c r="P13" s="134"/>
      <c r="Q13" s="381">
        <v>2</v>
      </c>
      <c r="R13" s="136">
        <v>2</v>
      </c>
      <c r="S13" s="139"/>
      <c r="T13" s="137"/>
      <c r="U13" s="147"/>
      <c r="V13" s="136"/>
      <c r="W13" s="137"/>
      <c r="X13" s="137"/>
      <c r="Y13" s="148"/>
      <c r="Z13" s="136"/>
      <c r="AA13" s="137"/>
      <c r="AB13" s="137"/>
      <c r="AC13" s="148"/>
      <c r="AD13" s="136"/>
      <c r="AE13" s="149"/>
      <c r="AF13" s="134"/>
      <c r="AG13" s="150"/>
      <c r="AH13" s="151"/>
      <c r="AI13" s="440"/>
      <c r="AJ13" s="440"/>
      <c r="AK13" s="440"/>
      <c r="AL13" s="440"/>
      <c r="AM13" s="149"/>
      <c r="AN13" s="134"/>
      <c r="AO13" s="150"/>
      <c r="AP13" s="151"/>
      <c r="AQ13" s="137"/>
      <c r="AR13" s="137"/>
      <c r="AS13" s="148"/>
      <c r="AT13" s="136"/>
      <c r="AU13" s="162">
        <v>2</v>
      </c>
      <c r="AV13" s="152"/>
      <c r="AW13" s="224"/>
    </row>
    <row r="14" spans="1:49" s="3" customFormat="1" ht="49.5" customHeight="1" x14ac:dyDescent="0.3">
      <c r="A14" s="335" t="s">
        <v>141</v>
      </c>
      <c r="B14" s="367" t="s">
        <v>519</v>
      </c>
      <c r="C14" s="142" t="s">
        <v>45</v>
      </c>
      <c r="D14" s="153">
        <v>3</v>
      </c>
      <c r="E14" s="153">
        <f t="shared" ref="E14:E16" si="1">D14*30</f>
        <v>90</v>
      </c>
      <c r="F14" s="153">
        <v>32</v>
      </c>
      <c r="G14" s="154"/>
      <c r="H14" s="153"/>
      <c r="I14" s="154">
        <v>32</v>
      </c>
      <c r="J14" s="153">
        <f t="shared" si="0"/>
        <v>58</v>
      </c>
      <c r="K14" s="144"/>
      <c r="L14" s="134"/>
      <c r="M14" s="155"/>
      <c r="N14" s="146"/>
      <c r="O14" s="144"/>
      <c r="P14" s="134"/>
      <c r="Q14" s="145">
        <v>2</v>
      </c>
      <c r="R14" s="146">
        <v>3</v>
      </c>
      <c r="S14" s="156"/>
      <c r="T14" s="134"/>
      <c r="U14" s="150"/>
      <c r="V14" s="151"/>
      <c r="W14" s="156"/>
      <c r="X14" s="134"/>
      <c r="Y14" s="150"/>
      <c r="Z14" s="151"/>
      <c r="AA14" s="156"/>
      <c r="AB14" s="134"/>
      <c r="AC14" s="150"/>
      <c r="AD14" s="151"/>
      <c r="AE14" s="149"/>
      <c r="AF14" s="134"/>
      <c r="AG14" s="150"/>
      <c r="AH14" s="151"/>
      <c r="AI14" s="440"/>
      <c r="AJ14" s="440"/>
      <c r="AK14" s="440"/>
      <c r="AL14" s="440"/>
      <c r="AM14" s="149"/>
      <c r="AN14" s="134"/>
      <c r="AO14" s="150"/>
      <c r="AP14" s="151"/>
      <c r="AQ14" s="156"/>
      <c r="AR14" s="134"/>
      <c r="AS14" s="150"/>
      <c r="AT14" s="151"/>
      <c r="AU14" s="153">
        <v>2</v>
      </c>
      <c r="AV14" s="157"/>
      <c r="AW14" s="158"/>
    </row>
    <row r="15" spans="1:49" s="102" customFormat="1" ht="35.25" customHeight="1" thickBot="1" x14ac:dyDescent="0.35">
      <c r="A15" s="336" t="s">
        <v>227</v>
      </c>
      <c r="B15" s="367" t="s">
        <v>246</v>
      </c>
      <c r="C15" s="142" t="s">
        <v>199</v>
      </c>
      <c r="D15" s="158">
        <v>5</v>
      </c>
      <c r="E15" s="153">
        <f t="shared" si="1"/>
        <v>150</v>
      </c>
      <c r="F15" s="153">
        <f t="shared" ref="F15" si="2">G15+H15+I15</f>
        <v>64</v>
      </c>
      <c r="G15" s="154">
        <v>32</v>
      </c>
      <c r="H15" s="153"/>
      <c r="I15" s="154">
        <v>32</v>
      </c>
      <c r="J15" s="153">
        <f t="shared" si="0"/>
        <v>86</v>
      </c>
      <c r="K15" s="156"/>
      <c r="L15" s="134"/>
      <c r="M15" s="145"/>
      <c r="N15" s="146"/>
      <c r="O15" s="144"/>
      <c r="P15" s="134"/>
      <c r="Q15" s="145"/>
      <c r="R15" s="146"/>
      <c r="S15" s="156"/>
      <c r="T15" s="134"/>
      <c r="U15" s="145"/>
      <c r="V15" s="146"/>
      <c r="W15" s="156">
        <v>2</v>
      </c>
      <c r="X15" s="134"/>
      <c r="Y15" s="145">
        <v>2</v>
      </c>
      <c r="Z15" s="146">
        <v>5</v>
      </c>
      <c r="AA15" s="156"/>
      <c r="AB15" s="134"/>
      <c r="AC15" s="145"/>
      <c r="AD15" s="146"/>
      <c r="AE15" s="156"/>
      <c r="AF15" s="134"/>
      <c r="AG15" s="145"/>
      <c r="AH15" s="146"/>
      <c r="AI15" s="441"/>
      <c r="AJ15" s="441"/>
      <c r="AK15" s="441"/>
      <c r="AL15" s="441"/>
      <c r="AM15" s="149"/>
      <c r="AN15" s="134"/>
      <c r="AO15" s="150"/>
      <c r="AP15" s="151"/>
      <c r="AQ15" s="156"/>
      <c r="AR15" s="134"/>
      <c r="AS15" s="150"/>
      <c r="AT15" s="151"/>
      <c r="AU15" s="160">
        <v>4</v>
      </c>
      <c r="AV15" s="159"/>
      <c r="AW15" s="153"/>
    </row>
    <row r="16" spans="1:49" s="3" customFormat="1" ht="48.75" customHeight="1" thickBot="1" x14ac:dyDescent="0.35">
      <c r="A16" s="885" t="s">
        <v>126</v>
      </c>
      <c r="B16" s="875"/>
      <c r="C16" s="175"/>
      <c r="D16" s="507">
        <f>N16+R16+V16+Z16+AD16+AH16+AP16+AT16</f>
        <v>12</v>
      </c>
      <c r="E16" s="119">
        <f t="shared" si="1"/>
        <v>360</v>
      </c>
      <c r="F16" s="119"/>
      <c r="G16" s="119"/>
      <c r="H16" s="119"/>
      <c r="I16" s="119"/>
      <c r="J16" s="119"/>
      <c r="K16" s="879">
        <f>1*'[1]Вариативная часть "ПЗ" '!K11:M11</f>
        <v>3.5</v>
      </c>
      <c r="L16" s="880"/>
      <c r="M16" s="881"/>
      <c r="N16" s="119">
        <f>1*'[1]Вариативная часть "ПЗ" '!N11</f>
        <v>5</v>
      </c>
      <c r="O16" s="879">
        <f>1*'[1]Вариативная часть "ПЗ" '!O11:Q11</f>
        <v>0</v>
      </c>
      <c r="P16" s="880"/>
      <c r="Q16" s="881"/>
      <c r="R16" s="119">
        <v>2</v>
      </c>
      <c r="S16" s="879">
        <f>1*'[1]Вариативная часть "ПЗ" '!S11:U11</f>
        <v>4</v>
      </c>
      <c r="T16" s="880"/>
      <c r="U16" s="881"/>
      <c r="V16" s="119">
        <f>1*'[1]Вариативная часть "ПЗ" '!V11</f>
        <v>5</v>
      </c>
      <c r="W16" s="879">
        <f>1*'[1]Вариативная часть "ПЗ" '!W11:Y11</f>
        <v>5.5</v>
      </c>
      <c r="X16" s="880"/>
      <c r="Y16" s="881"/>
      <c r="Z16" s="119">
        <v>0</v>
      </c>
      <c r="AA16" s="879">
        <f>1*'[1]Вариативная часть "ПЗ" '!AA11:AC11</f>
        <v>4</v>
      </c>
      <c r="AB16" s="880"/>
      <c r="AC16" s="881"/>
      <c r="AD16" s="119">
        <v>0</v>
      </c>
      <c r="AE16" s="879">
        <f>1*'[1]Вариативная часть "ПЗ" '!AE11:AG11</f>
        <v>0</v>
      </c>
      <c r="AF16" s="880"/>
      <c r="AG16" s="881"/>
      <c r="AH16" s="119">
        <f>1*'[1]Вариативная часть "ПЗ" '!AH11</f>
        <v>0</v>
      </c>
      <c r="AI16" s="117"/>
      <c r="AJ16" s="117"/>
      <c r="AK16" s="117"/>
      <c r="AL16" s="117"/>
      <c r="AM16" s="879">
        <v>0</v>
      </c>
      <c r="AN16" s="880"/>
      <c r="AO16" s="881"/>
      <c r="AP16" s="119">
        <f>SUM(AM16)</f>
        <v>0</v>
      </c>
      <c r="AQ16" s="879">
        <v>0</v>
      </c>
      <c r="AR16" s="880"/>
      <c r="AS16" s="881"/>
      <c r="AT16" s="119">
        <f>1*'[1]Вариативная часть "ПЗ" '!AP11</f>
        <v>0</v>
      </c>
      <c r="AU16" s="119"/>
      <c r="AV16" s="176"/>
      <c r="AW16" s="507"/>
    </row>
    <row r="17" spans="1:49" s="1" customFormat="1" ht="46.5" customHeight="1" thickBot="1" x14ac:dyDescent="0.35">
      <c r="A17" s="177"/>
      <c r="B17" s="294" t="s">
        <v>142</v>
      </c>
      <c r="C17" s="178"/>
      <c r="D17" s="179">
        <f>D11+D16</f>
        <v>25</v>
      </c>
      <c r="E17" s="179">
        <f>E11+E16</f>
        <v>750</v>
      </c>
      <c r="F17" s="118">
        <f>SUM(F12:F16)</f>
        <v>176</v>
      </c>
      <c r="G17" s="118">
        <f>SUM(G12:G16)</f>
        <v>32</v>
      </c>
      <c r="H17" s="118">
        <f>SUM(H12:H16)</f>
        <v>0</v>
      </c>
      <c r="I17" s="118">
        <f>SUM(I12:I16)</f>
        <v>144</v>
      </c>
      <c r="J17" s="118">
        <f>SUM(J12:J16)</f>
        <v>214</v>
      </c>
      <c r="K17" s="668">
        <f>K11+K16</f>
        <v>3.5</v>
      </c>
      <c r="L17" s="668"/>
      <c r="M17" s="669"/>
      <c r="N17" s="118">
        <f>N11+N16</f>
        <v>5</v>
      </c>
      <c r="O17" s="668">
        <f>O11+O16</f>
        <v>7</v>
      </c>
      <c r="P17" s="668"/>
      <c r="Q17" s="669"/>
      <c r="R17" s="118">
        <f>R11+R16</f>
        <v>10</v>
      </c>
      <c r="S17" s="668">
        <f>S11+S16</f>
        <v>4</v>
      </c>
      <c r="T17" s="668"/>
      <c r="U17" s="669"/>
      <c r="V17" s="118">
        <f>V11+V16</f>
        <v>5</v>
      </c>
      <c r="W17" s="668">
        <f>W11+W16</f>
        <v>9.5</v>
      </c>
      <c r="X17" s="668"/>
      <c r="Y17" s="669"/>
      <c r="Z17" s="118">
        <f>Z11+Z16</f>
        <v>5</v>
      </c>
      <c r="AA17" s="668">
        <f>AA11+AA16</f>
        <v>4</v>
      </c>
      <c r="AB17" s="668"/>
      <c r="AC17" s="669"/>
      <c r="AD17" s="118">
        <f>AD11+AD16</f>
        <v>0</v>
      </c>
      <c r="AE17" s="668">
        <f>AE11+AE16</f>
        <v>0</v>
      </c>
      <c r="AF17" s="668"/>
      <c r="AG17" s="669"/>
      <c r="AH17" s="118">
        <f>AH11+AH16</f>
        <v>0</v>
      </c>
      <c r="AI17" s="270"/>
      <c r="AJ17" s="270"/>
      <c r="AK17" s="270"/>
      <c r="AL17" s="270"/>
      <c r="AM17" s="668">
        <f>AM11+AM16</f>
        <v>0</v>
      </c>
      <c r="AN17" s="668"/>
      <c r="AO17" s="669"/>
      <c r="AP17" s="118">
        <f>AP11+AP16</f>
        <v>0</v>
      </c>
      <c r="AQ17" s="668">
        <f>AQ11+AQ16</f>
        <v>0</v>
      </c>
      <c r="AR17" s="668"/>
      <c r="AS17" s="669"/>
      <c r="AT17" s="118">
        <f>AT11+AT16</f>
        <v>0</v>
      </c>
      <c r="AU17" s="181"/>
      <c r="AV17" s="181"/>
      <c r="AW17" s="118"/>
    </row>
    <row r="18" spans="1:49" s="237" customFormat="1" ht="21.75" customHeight="1" thickBot="1" x14ac:dyDescent="0.35">
      <c r="A18" s="236" t="s">
        <v>143</v>
      </c>
      <c r="B18" s="670" t="s">
        <v>127</v>
      </c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1"/>
      <c r="AV18" s="671"/>
      <c r="AW18" s="672"/>
    </row>
    <row r="19" spans="1:49" s="237" customFormat="1" ht="21.95" customHeight="1" thickBot="1" x14ac:dyDescent="0.35">
      <c r="A19" s="874" t="s">
        <v>196</v>
      </c>
      <c r="B19" s="875"/>
      <c r="C19" s="119"/>
      <c r="D19" s="119">
        <f>SUM(D20:D22)</f>
        <v>15</v>
      </c>
      <c r="E19" s="119">
        <f t="shared" ref="E19:E24" si="3">D19*30</f>
        <v>450</v>
      </c>
      <c r="F19" s="303"/>
      <c r="G19" s="119"/>
      <c r="H19" s="119"/>
      <c r="I19" s="119"/>
      <c r="J19" s="518"/>
      <c r="K19" s="876">
        <f>SUM(K20:M22)</f>
        <v>12</v>
      </c>
      <c r="L19" s="877"/>
      <c r="M19" s="878"/>
      <c r="N19" s="507">
        <f>SUM(N20:N22)</f>
        <v>15</v>
      </c>
      <c r="O19" s="876">
        <f>SUM(O20:Q22)</f>
        <v>0</v>
      </c>
      <c r="P19" s="877"/>
      <c r="Q19" s="878"/>
      <c r="R19" s="507">
        <f>SUM(R20:R22)</f>
        <v>0</v>
      </c>
      <c r="S19" s="876">
        <f>SUM(S20:U22)</f>
        <v>0</v>
      </c>
      <c r="T19" s="877"/>
      <c r="U19" s="878"/>
      <c r="V19" s="507">
        <f>SUM(V20:V22)</f>
        <v>0</v>
      </c>
      <c r="W19" s="876">
        <f>SUM(W20:Y22)</f>
        <v>0</v>
      </c>
      <c r="X19" s="877"/>
      <c r="Y19" s="878"/>
      <c r="Z19" s="507">
        <f>SUM(Z20:Z22)</f>
        <v>0</v>
      </c>
      <c r="AA19" s="876">
        <f>SUM(AA20:AC22)</f>
        <v>0</v>
      </c>
      <c r="AB19" s="877"/>
      <c r="AC19" s="878"/>
      <c r="AD19" s="507">
        <f>SUM(AD20:AD22)</f>
        <v>0</v>
      </c>
      <c r="AE19" s="876">
        <f>SUM(AE20:AG22)</f>
        <v>0</v>
      </c>
      <c r="AF19" s="877"/>
      <c r="AG19" s="878"/>
      <c r="AH19" s="507">
        <f>SUM(AH20:AH22)</f>
        <v>0</v>
      </c>
      <c r="AI19" s="176"/>
      <c r="AJ19" s="176"/>
      <c r="AK19" s="176"/>
      <c r="AL19" s="176"/>
      <c r="AM19" s="876">
        <f>SUM(AM20:AO22)</f>
        <v>0</v>
      </c>
      <c r="AN19" s="877"/>
      <c r="AO19" s="878"/>
      <c r="AP19" s="507">
        <f>SUM(AP20:AP22)</f>
        <v>0</v>
      </c>
      <c r="AQ19" s="876">
        <f>SUM(AQ20:AS22)</f>
        <v>0</v>
      </c>
      <c r="AR19" s="877"/>
      <c r="AS19" s="878"/>
      <c r="AT19" s="507">
        <f>SUM(AT20:AT22)</f>
        <v>0</v>
      </c>
      <c r="AU19" s="119"/>
      <c r="AV19" s="117"/>
      <c r="AW19" s="119"/>
    </row>
    <row r="20" spans="1:49" s="187" customFormat="1" ht="48.75" customHeight="1" x14ac:dyDescent="0.3">
      <c r="A20" s="238" t="s">
        <v>144</v>
      </c>
      <c r="B20" s="239" t="s">
        <v>247</v>
      </c>
      <c r="C20" s="240" t="s">
        <v>207</v>
      </c>
      <c r="D20" s="160">
        <v>5</v>
      </c>
      <c r="E20" s="148">
        <f t="shared" si="3"/>
        <v>150</v>
      </c>
      <c r="F20" s="241">
        <v>64</v>
      </c>
      <c r="G20" s="160">
        <v>32</v>
      </c>
      <c r="H20" s="160"/>
      <c r="I20" s="160">
        <v>32</v>
      </c>
      <c r="J20" s="147">
        <f>E20-F20</f>
        <v>86</v>
      </c>
      <c r="K20" s="137">
        <v>2</v>
      </c>
      <c r="L20" s="114"/>
      <c r="M20" s="138">
        <v>2</v>
      </c>
      <c r="N20" s="136">
        <v>5</v>
      </c>
      <c r="O20" s="137"/>
      <c r="P20" s="114"/>
      <c r="Q20" s="138"/>
      <c r="R20" s="136"/>
      <c r="S20" s="137"/>
      <c r="T20" s="114"/>
      <c r="U20" s="138"/>
      <c r="V20" s="136"/>
      <c r="W20" s="115"/>
      <c r="X20" s="114"/>
      <c r="Y20" s="135"/>
      <c r="Z20" s="136"/>
      <c r="AA20" s="137"/>
      <c r="AB20" s="114"/>
      <c r="AC20" s="138"/>
      <c r="AD20" s="136"/>
      <c r="AE20" s="139"/>
      <c r="AF20" s="114"/>
      <c r="AG20" s="138"/>
      <c r="AH20" s="136"/>
      <c r="AI20" s="439"/>
      <c r="AJ20" s="439"/>
      <c r="AK20" s="439"/>
      <c r="AL20" s="439"/>
      <c r="AM20" s="139"/>
      <c r="AN20" s="114"/>
      <c r="AO20" s="138"/>
      <c r="AP20" s="136"/>
      <c r="AQ20" s="137"/>
      <c r="AR20" s="114"/>
      <c r="AS20" s="138"/>
      <c r="AT20" s="136"/>
      <c r="AU20" s="162">
        <v>1</v>
      </c>
      <c r="AV20" s="140"/>
      <c r="AW20" s="162"/>
    </row>
    <row r="21" spans="1:49" s="187" customFormat="1" ht="45.75" customHeight="1" x14ac:dyDescent="0.3">
      <c r="A21" s="242" t="s">
        <v>145</v>
      </c>
      <c r="B21" s="243" t="s">
        <v>248</v>
      </c>
      <c r="C21" s="244" t="s">
        <v>211</v>
      </c>
      <c r="D21" s="153">
        <v>5</v>
      </c>
      <c r="E21" s="154">
        <f t="shared" si="3"/>
        <v>150</v>
      </c>
      <c r="F21" s="159">
        <v>64</v>
      </c>
      <c r="G21" s="153">
        <v>32</v>
      </c>
      <c r="H21" s="153">
        <v>16</v>
      </c>
      <c r="I21" s="153">
        <v>16</v>
      </c>
      <c r="J21" s="245">
        <f>E21-F21</f>
        <v>86</v>
      </c>
      <c r="K21" s="156">
        <v>2</v>
      </c>
      <c r="L21" s="134">
        <v>1</v>
      </c>
      <c r="M21" s="150">
        <v>1</v>
      </c>
      <c r="N21" s="151">
        <v>5</v>
      </c>
      <c r="O21" s="156"/>
      <c r="P21" s="134"/>
      <c r="Q21" s="150"/>
      <c r="R21" s="151"/>
      <c r="S21" s="139"/>
      <c r="T21" s="137"/>
      <c r="U21" s="147"/>
      <c r="V21" s="136"/>
      <c r="W21" s="137"/>
      <c r="X21" s="137"/>
      <c r="Y21" s="148"/>
      <c r="Z21" s="136"/>
      <c r="AA21" s="137"/>
      <c r="AB21" s="137"/>
      <c r="AC21" s="148"/>
      <c r="AD21" s="136"/>
      <c r="AE21" s="149"/>
      <c r="AF21" s="134"/>
      <c r="AG21" s="150"/>
      <c r="AH21" s="151"/>
      <c r="AI21" s="440"/>
      <c r="AJ21" s="440"/>
      <c r="AK21" s="440"/>
      <c r="AL21" s="440"/>
      <c r="AM21" s="149"/>
      <c r="AN21" s="134"/>
      <c r="AO21" s="150"/>
      <c r="AP21" s="151"/>
      <c r="AQ21" s="137"/>
      <c r="AR21" s="137"/>
      <c r="AS21" s="148"/>
      <c r="AT21" s="136"/>
      <c r="AU21" s="162">
        <v>1</v>
      </c>
      <c r="AV21" s="152"/>
      <c r="AW21" s="224"/>
    </row>
    <row r="22" spans="1:49" s="187" customFormat="1" ht="33.75" customHeight="1" thickBot="1" x14ac:dyDescent="0.35">
      <c r="A22" s="246" t="s">
        <v>146</v>
      </c>
      <c r="B22" s="247" t="s">
        <v>249</v>
      </c>
      <c r="C22" s="248" t="s">
        <v>505</v>
      </c>
      <c r="D22" s="164">
        <v>5</v>
      </c>
      <c r="E22" s="165">
        <f t="shared" si="3"/>
        <v>150</v>
      </c>
      <c r="F22" s="249">
        <v>64</v>
      </c>
      <c r="G22" s="164">
        <v>32</v>
      </c>
      <c r="H22" s="164"/>
      <c r="I22" s="164">
        <v>32</v>
      </c>
      <c r="J22" s="250">
        <f>E22-F22</f>
        <v>86</v>
      </c>
      <c r="K22" s="166">
        <v>2</v>
      </c>
      <c r="L22" s="167"/>
      <c r="M22" s="171">
        <v>2</v>
      </c>
      <c r="N22" s="172">
        <v>5</v>
      </c>
      <c r="O22" s="170"/>
      <c r="P22" s="167"/>
      <c r="Q22" s="168"/>
      <c r="R22" s="169"/>
      <c r="S22" s="166"/>
      <c r="T22" s="167"/>
      <c r="U22" s="171"/>
      <c r="V22" s="172"/>
      <c r="W22" s="166"/>
      <c r="X22" s="167"/>
      <c r="Y22" s="171"/>
      <c r="Z22" s="172"/>
      <c r="AA22" s="166"/>
      <c r="AB22" s="167"/>
      <c r="AC22" s="171"/>
      <c r="AD22" s="172"/>
      <c r="AE22" s="173"/>
      <c r="AF22" s="167"/>
      <c r="AG22" s="171"/>
      <c r="AH22" s="172"/>
      <c r="AI22" s="442"/>
      <c r="AJ22" s="442"/>
      <c r="AK22" s="442"/>
      <c r="AL22" s="442"/>
      <c r="AM22" s="173"/>
      <c r="AN22" s="167"/>
      <c r="AO22" s="171"/>
      <c r="AP22" s="172"/>
      <c r="AQ22" s="166"/>
      <c r="AR22" s="167"/>
      <c r="AS22" s="171"/>
      <c r="AT22" s="172"/>
      <c r="AU22" s="162">
        <v>1</v>
      </c>
      <c r="AV22" s="163"/>
      <c r="AW22" s="251"/>
    </row>
    <row r="23" spans="1:49" s="187" customFormat="1" ht="45.75" customHeight="1" thickBot="1" x14ac:dyDescent="0.35">
      <c r="A23" s="874" t="s">
        <v>126</v>
      </c>
      <c r="B23" s="875"/>
      <c r="C23" s="175"/>
      <c r="D23" s="507">
        <f>'[1]Вариативная часть "ПЗ" '!D25</f>
        <v>25</v>
      </c>
      <c r="E23" s="119">
        <f t="shared" si="3"/>
        <v>750</v>
      </c>
      <c r="F23" s="303"/>
      <c r="G23" s="119"/>
      <c r="H23" s="119"/>
      <c r="I23" s="119"/>
      <c r="J23" s="303"/>
      <c r="K23" s="879">
        <f>'[1]Вариативная часть "ПЗ" '!K25:M25</f>
        <v>4</v>
      </c>
      <c r="L23" s="880"/>
      <c r="M23" s="881"/>
      <c r="N23" s="119">
        <f>'[1]Вариативная часть "ПЗ" '!N25</f>
        <v>5</v>
      </c>
      <c r="O23" s="879">
        <f>'[1]Вариативная часть "ПЗ" '!O25:Q25</f>
        <v>12</v>
      </c>
      <c r="P23" s="880"/>
      <c r="Q23" s="881"/>
      <c r="R23" s="119">
        <v>20</v>
      </c>
      <c r="S23" s="879">
        <f>'[1]Вариативная часть "ПЗ" '!S25:U25</f>
        <v>4</v>
      </c>
      <c r="T23" s="880"/>
      <c r="U23" s="881"/>
      <c r="V23" s="119">
        <v>0</v>
      </c>
      <c r="W23" s="879">
        <f>'[1]Вариативная часть "ПЗ" '!W25:Y25</f>
        <v>0</v>
      </c>
      <c r="X23" s="880"/>
      <c r="Y23" s="881"/>
      <c r="Z23" s="119">
        <f>'[1]Вариативная часть "ПЗ" '!Z25</f>
        <v>0</v>
      </c>
      <c r="AA23" s="879">
        <f>'[1]Вариативная часть "ПЗ" '!AA25:AC25</f>
        <v>0</v>
      </c>
      <c r="AB23" s="880"/>
      <c r="AC23" s="881"/>
      <c r="AD23" s="119">
        <f>'[1]Вариативная часть "ПЗ" '!AD25</f>
        <v>0</v>
      </c>
      <c r="AE23" s="879">
        <f>'[1]Вариативная часть "ПЗ" '!AE25:AG25</f>
        <v>0</v>
      </c>
      <c r="AF23" s="880"/>
      <c r="AG23" s="881"/>
      <c r="AH23" s="119">
        <f>'[1]Вариативная часть "ПЗ" '!AH25</f>
        <v>0</v>
      </c>
      <c r="AI23" s="117"/>
      <c r="AJ23" s="117"/>
      <c r="AK23" s="117"/>
      <c r="AL23" s="117"/>
      <c r="AM23" s="879">
        <v>0</v>
      </c>
      <c r="AN23" s="880"/>
      <c r="AO23" s="881"/>
      <c r="AP23" s="119">
        <f>'[1]Вариативная часть "ПЗ" '!AL25</f>
        <v>0</v>
      </c>
      <c r="AQ23" s="879">
        <v>0</v>
      </c>
      <c r="AR23" s="880"/>
      <c r="AS23" s="881"/>
      <c r="AT23" s="119">
        <f>'[1]Вариативная часть "ПЗ" '!AP25</f>
        <v>0</v>
      </c>
      <c r="AU23" s="119"/>
      <c r="AV23" s="176"/>
      <c r="AW23" s="507"/>
    </row>
    <row r="24" spans="1:49" s="237" customFormat="1" ht="42.75" customHeight="1" thickBot="1" x14ac:dyDescent="0.35">
      <c r="A24" s="177"/>
      <c r="B24" s="294" t="s">
        <v>147</v>
      </c>
      <c r="C24" s="178"/>
      <c r="D24" s="179">
        <f>D19+D23</f>
        <v>40</v>
      </c>
      <c r="E24" s="252">
        <f t="shared" si="3"/>
        <v>1200</v>
      </c>
      <c r="F24" s="180"/>
      <c r="G24" s="186"/>
      <c r="H24" s="186"/>
      <c r="I24" s="186"/>
      <c r="J24" s="253"/>
      <c r="K24" s="667">
        <f>K19+K23</f>
        <v>16</v>
      </c>
      <c r="L24" s="668"/>
      <c r="M24" s="669"/>
      <c r="N24" s="179">
        <f>N19+N23</f>
        <v>20</v>
      </c>
      <c r="O24" s="667">
        <f>O19+O23</f>
        <v>12</v>
      </c>
      <c r="P24" s="668"/>
      <c r="Q24" s="669"/>
      <c r="R24" s="179">
        <f>R19+R23</f>
        <v>20</v>
      </c>
      <c r="S24" s="667">
        <f>S19+S23</f>
        <v>4</v>
      </c>
      <c r="T24" s="668"/>
      <c r="U24" s="669"/>
      <c r="V24" s="179">
        <f>V19+V23</f>
        <v>0</v>
      </c>
      <c r="W24" s="667">
        <f>W19+W23</f>
        <v>0</v>
      </c>
      <c r="X24" s="668"/>
      <c r="Y24" s="669"/>
      <c r="Z24" s="179">
        <f>Z19+Z23</f>
        <v>0</v>
      </c>
      <c r="AA24" s="667">
        <f>AA19+AA23</f>
        <v>0</v>
      </c>
      <c r="AB24" s="668"/>
      <c r="AC24" s="669"/>
      <c r="AD24" s="179">
        <f>AD19+AD23</f>
        <v>0</v>
      </c>
      <c r="AE24" s="667">
        <f>AE19+AE23</f>
        <v>0</v>
      </c>
      <c r="AF24" s="668"/>
      <c r="AG24" s="669"/>
      <c r="AH24" s="179">
        <f>AH19+AH23</f>
        <v>0</v>
      </c>
      <c r="AI24" s="179"/>
      <c r="AJ24" s="179"/>
      <c r="AK24" s="179"/>
      <c r="AL24" s="179"/>
      <c r="AM24" s="667">
        <f>AM19+AM23</f>
        <v>0</v>
      </c>
      <c r="AN24" s="668"/>
      <c r="AO24" s="669"/>
      <c r="AP24" s="179">
        <f>AP19+AP23</f>
        <v>0</v>
      </c>
      <c r="AQ24" s="667">
        <f>AQ19+AQ23</f>
        <v>0</v>
      </c>
      <c r="AR24" s="668"/>
      <c r="AS24" s="669"/>
      <c r="AT24" s="179">
        <f>AT19+AT23</f>
        <v>0</v>
      </c>
      <c r="AU24" s="179"/>
      <c r="AV24" s="179"/>
      <c r="AW24" s="118"/>
    </row>
    <row r="25" spans="1:49" s="1" customFormat="1" ht="23.25" customHeight="1" thickBot="1" x14ac:dyDescent="0.35">
      <c r="A25" s="120" t="s">
        <v>148</v>
      </c>
      <c r="B25" s="670" t="s">
        <v>51</v>
      </c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71"/>
      <c r="AG25" s="671"/>
      <c r="AH25" s="671"/>
      <c r="AI25" s="671"/>
      <c r="AJ25" s="671"/>
      <c r="AK25" s="671"/>
      <c r="AL25" s="671"/>
      <c r="AM25" s="671"/>
      <c r="AN25" s="671"/>
      <c r="AO25" s="671"/>
      <c r="AP25" s="671"/>
      <c r="AQ25" s="671"/>
      <c r="AR25" s="671"/>
      <c r="AS25" s="671"/>
      <c r="AT25" s="671"/>
      <c r="AU25" s="671"/>
      <c r="AV25" s="671"/>
      <c r="AW25" s="672"/>
    </row>
    <row r="26" spans="1:49" s="1" customFormat="1" ht="21.95" customHeight="1" thickBot="1" x14ac:dyDescent="0.35">
      <c r="A26" s="874" t="s">
        <v>196</v>
      </c>
      <c r="B26" s="875"/>
      <c r="C26" s="119"/>
      <c r="D26" s="117">
        <f>SUM(D27:D32)</f>
        <v>30</v>
      </c>
      <c r="E26" s="119">
        <f>D26*30</f>
        <v>900</v>
      </c>
      <c r="F26" s="119"/>
      <c r="G26" s="303"/>
      <c r="H26" s="119"/>
      <c r="I26" s="119"/>
      <c r="J26" s="119"/>
      <c r="K26" s="876">
        <f>SUM(K27:M32)</f>
        <v>4</v>
      </c>
      <c r="L26" s="877"/>
      <c r="M26" s="878"/>
      <c r="N26" s="507">
        <f>SUM(N27:N32)</f>
        <v>5</v>
      </c>
      <c r="O26" s="879">
        <f>SUM(O27:Q32)</f>
        <v>0</v>
      </c>
      <c r="P26" s="880"/>
      <c r="Q26" s="881"/>
      <c r="R26" s="119">
        <f>SUM(R27:R32)</f>
        <v>0</v>
      </c>
      <c r="S26" s="879">
        <f>SUM(S27:U32)</f>
        <v>8</v>
      </c>
      <c r="T26" s="880"/>
      <c r="U26" s="881"/>
      <c r="V26" s="119">
        <f>SUM(V27:V32)</f>
        <v>10</v>
      </c>
      <c r="W26" s="879">
        <f>SUM(W27:Y32)</f>
        <v>0</v>
      </c>
      <c r="X26" s="880"/>
      <c r="Y26" s="881"/>
      <c r="Z26" s="512">
        <f>SUM(Z27:Z32)</f>
        <v>0</v>
      </c>
      <c r="AA26" s="879">
        <f>SUM(AA27:AC32)</f>
        <v>8</v>
      </c>
      <c r="AB26" s="880"/>
      <c r="AC26" s="881"/>
      <c r="AD26" s="119">
        <f>SUM(AD27:AD32)</f>
        <v>10</v>
      </c>
      <c r="AE26" s="879">
        <f>SUM(AE27:AG32)</f>
        <v>4</v>
      </c>
      <c r="AF26" s="880"/>
      <c r="AG26" s="881"/>
      <c r="AH26" s="119">
        <f>SUM(AH27:AH32)</f>
        <v>5</v>
      </c>
      <c r="AI26" s="117"/>
      <c r="AJ26" s="117"/>
      <c r="AK26" s="117"/>
      <c r="AL26" s="117"/>
      <c r="AM26" s="879">
        <f>SUM(AM27:AO32)</f>
        <v>0</v>
      </c>
      <c r="AN26" s="880"/>
      <c r="AO26" s="881"/>
      <c r="AP26" s="119">
        <f>SUM(AP27:AP32)</f>
        <v>0</v>
      </c>
      <c r="AQ26" s="879">
        <f>SUM(AQ27:AS32)</f>
        <v>0</v>
      </c>
      <c r="AR26" s="880"/>
      <c r="AS26" s="881"/>
      <c r="AT26" s="119">
        <f>SUM(AT27:AT32)</f>
        <v>0</v>
      </c>
      <c r="AU26" s="119"/>
      <c r="AV26" s="117"/>
      <c r="AW26" s="119"/>
    </row>
    <row r="27" spans="1:49" s="3" customFormat="1" ht="72.75" customHeight="1" x14ac:dyDescent="0.3">
      <c r="A27" s="141" t="s">
        <v>149</v>
      </c>
      <c r="B27" s="276" t="s">
        <v>260</v>
      </c>
      <c r="C27" s="277" t="s">
        <v>261</v>
      </c>
      <c r="D27" s="241">
        <v>5</v>
      </c>
      <c r="E27" s="160">
        <f t="shared" ref="E27:E32" si="4">D27*30</f>
        <v>150</v>
      </c>
      <c r="F27" s="160">
        <f t="shared" ref="F27:F32" si="5">G27+H27+I27</f>
        <v>64</v>
      </c>
      <c r="G27" s="148">
        <v>16</v>
      </c>
      <c r="H27" s="160"/>
      <c r="I27" s="148">
        <v>48</v>
      </c>
      <c r="J27" s="160">
        <f t="shared" ref="J27:J32" si="6">E27-F27</f>
        <v>86</v>
      </c>
      <c r="K27" s="137">
        <v>1</v>
      </c>
      <c r="L27" s="114"/>
      <c r="M27" s="138">
        <v>3</v>
      </c>
      <c r="N27" s="136">
        <v>5</v>
      </c>
      <c r="O27" s="137"/>
      <c r="P27" s="114"/>
      <c r="Q27" s="138"/>
      <c r="R27" s="278"/>
      <c r="S27" s="137"/>
      <c r="T27" s="114"/>
      <c r="U27" s="138"/>
      <c r="V27" s="136"/>
      <c r="W27" s="115"/>
      <c r="X27" s="114"/>
      <c r="Y27" s="135"/>
      <c r="Z27" s="278"/>
      <c r="AA27" s="137"/>
      <c r="AB27" s="114"/>
      <c r="AC27" s="138"/>
      <c r="AD27" s="136"/>
      <c r="AE27" s="139"/>
      <c r="AF27" s="114"/>
      <c r="AG27" s="138"/>
      <c r="AH27" s="136"/>
      <c r="AI27" s="439"/>
      <c r="AJ27" s="439"/>
      <c r="AK27" s="439"/>
      <c r="AL27" s="439"/>
      <c r="AM27" s="139"/>
      <c r="AN27" s="114"/>
      <c r="AO27" s="138"/>
      <c r="AP27" s="136"/>
      <c r="AQ27" s="137"/>
      <c r="AR27" s="114"/>
      <c r="AS27" s="138"/>
      <c r="AT27" s="136"/>
      <c r="AU27" s="162">
        <v>1</v>
      </c>
      <c r="AV27" s="140"/>
      <c r="AW27" s="162"/>
    </row>
    <row r="28" spans="1:49" s="3" customFormat="1" ht="46.5" customHeight="1" x14ac:dyDescent="0.3">
      <c r="A28" s="141" t="s">
        <v>217</v>
      </c>
      <c r="B28" s="295" t="s">
        <v>262</v>
      </c>
      <c r="C28" s="189" t="s">
        <v>263</v>
      </c>
      <c r="D28" s="279">
        <v>5</v>
      </c>
      <c r="E28" s="160">
        <f t="shared" si="4"/>
        <v>150</v>
      </c>
      <c r="F28" s="160">
        <v>64</v>
      </c>
      <c r="G28" s="154">
        <v>32</v>
      </c>
      <c r="H28" s="153"/>
      <c r="I28" s="154">
        <v>32</v>
      </c>
      <c r="J28" s="160">
        <f t="shared" si="6"/>
        <v>86</v>
      </c>
      <c r="K28" s="280"/>
      <c r="L28" s="281"/>
      <c r="M28" s="282"/>
      <c r="N28" s="151"/>
      <c r="O28" s="280"/>
      <c r="P28" s="281"/>
      <c r="Q28" s="282"/>
      <c r="R28" s="283"/>
      <c r="S28" s="280">
        <v>2</v>
      </c>
      <c r="T28" s="281"/>
      <c r="U28" s="282">
        <v>2</v>
      </c>
      <c r="V28" s="151">
        <v>5</v>
      </c>
      <c r="W28" s="156"/>
      <c r="X28" s="134"/>
      <c r="Y28" s="150"/>
      <c r="Z28" s="151"/>
      <c r="AA28" s="156"/>
      <c r="AB28" s="134"/>
      <c r="AC28" s="150"/>
      <c r="AD28" s="151"/>
      <c r="AE28" s="149"/>
      <c r="AF28" s="134"/>
      <c r="AG28" s="150"/>
      <c r="AH28" s="151"/>
      <c r="AI28" s="440"/>
      <c r="AJ28" s="440"/>
      <c r="AK28" s="440"/>
      <c r="AL28" s="440"/>
      <c r="AM28" s="149"/>
      <c r="AN28" s="134"/>
      <c r="AO28" s="150"/>
      <c r="AP28" s="151"/>
      <c r="AQ28" s="156"/>
      <c r="AR28" s="134"/>
      <c r="AS28" s="150"/>
      <c r="AT28" s="151"/>
      <c r="AU28" s="153">
        <v>3</v>
      </c>
      <c r="AV28" s="157"/>
      <c r="AW28" s="158"/>
    </row>
    <row r="29" spans="1:49" s="3" customFormat="1" ht="48" customHeight="1" x14ac:dyDescent="0.3">
      <c r="A29" s="141" t="s">
        <v>218</v>
      </c>
      <c r="B29" s="284" t="s">
        <v>264</v>
      </c>
      <c r="C29" s="205" t="s">
        <v>377</v>
      </c>
      <c r="D29" s="279">
        <v>5</v>
      </c>
      <c r="E29" s="160">
        <f t="shared" si="4"/>
        <v>150</v>
      </c>
      <c r="F29" s="160">
        <v>64</v>
      </c>
      <c r="G29" s="154">
        <v>32</v>
      </c>
      <c r="H29" s="153">
        <v>16</v>
      </c>
      <c r="I29" s="154">
        <v>16</v>
      </c>
      <c r="J29" s="160">
        <f t="shared" si="6"/>
        <v>86</v>
      </c>
      <c r="K29" s="280"/>
      <c r="L29" s="281"/>
      <c r="M29" s="282"/>
      <c r="N29" s="151"/>
      <c r="O29" s="280"/>
      <c r="P29" s="281"/>
      <c r="Q29" s="282"/>
      <c r="R29" s="283"/>
      <c r="S29" s="156">
        <v>2</v>
      </c>
      <c r="T29" s="134">
        <v>1</v>
      </c>
      <c r="U29" s="145">
        <v>1</v>
      </c>
      <c r="V29" s="146">
        <v>5</v>
      </c>
      <c r="W29" s="156"/>
      <c r="X29" s="134"/>
      <c r="Y29" s="145"/>
      <c r="Z29" s="146"/>
      <c r="AA29" s="156"/>
      <c r="AB29" s="134"/>
      <c r="AC29" s="150"/>
      <c r="AD29" s="151"/>
      <c r="AE29" s="149"/>
      <c r="AF29" s="134"/>
      <c r="AG29" s="150"/>
      <c r="AH29" s="151"/>
      <c r="AI29" s="440"/>
      <c r="AJ29" s="440"/>
      <c r="AK29" s="440"/>
      <c r="AL29" s="440"/>
      <c r="AM29" s="149"/>
      <c r="AN29" s="134"/>
      <c r="AO29" s="150"/>
      <c r="AP29" s="151"/>
      <c r="AQ29" s="156"/>
      <c r="AR29" s="134"/>
      <c r="AS29" s="150"/>
      <c r="AT29" s="151"/>
      <c r="AU29" s="153">
        <v>3</v>
      </c>
      <c r="AV29" s="159"/>
      <c r="AW29" s="153"/>
    </row>
    <row r="30" spans="1:49" s="3" customFormat="1" ht="63" customHeight="1" x14ac:dyDescent="0.3">
      <c r="A30" s="141" t="s">
        <v>219</v>
      </c>
      <c r="B30" s="285" t="s">
        <v>265</v>
      </c>
      <c r="C30" s="189" t="s">
        <v>266</v>
      </c>
      <c r="D30" s="279">
        <v>5</v>
      </c>
      <c r="E30" s="160">
        <f t="shared" si="4"/>
        <v>150</v>
      </c>
      <c r="F30" s="160">
        <f t="shared" si="5"/>
        <v>64</v>
      </c>
      <c r="G30" s="154">
        <v>32</v>
      </c>
      <c r="H30" s="153">
        <v>16</v>
      </c>
      <c r="I30" s="154">
        <v>16</v>
      </c>
      <c r="J30" s="160">
        <f t="shared" si="6"/>
        <v>86</v>
      </c>
      <c r="K30" s="280"/>
      <c r="L30" s="281"/>
      <c r="M30" s="282"/>
      <c r="N30" s="151"/>
      <c r="O30" s="280"/>
      <c r="P30" s="281"/>
      <c r="Q30" s="282"/>
      <c r="R30" s="283"/>
      <c r="S30" s="280"/>
      <c r="T30" s="281"/>
      <c r="U30" s="282"/>
      <c r="V30" s="151"/>
      <c r="W30" s="156"/>
      <c r="X30" s="260"/>
      <c r="Y30" s="150"/>
      <c r="Z30" s="146"/>
      <c r="AA30" s="280">
        <v>2</v>
      </c>
      <c r="AB30" s="281">
        <v>1</v>
      </c>
      <c r="AC30" s="282">
        <v>1</v>
      </c>
      <c r="AD30" s="151">
        <v>5</v>
      </c>
      <c r="AE30" s="149"/>
      <c r="AF30" s="134"/>
      <c r="AG30" s="150"/>
      <c r="AH30" s="151"/>
      <c r="AI30" s="440"/>
      <c r="AJ30" s="440"/>
      <c r="AK30" s="440"/>
      <c r="AL30" s="440"/>
      <c r="AM30" s="149"/>
      <c r="AN30" s="134"/>
      <c r="AO30" s="150"/>
      <c r="AP30" s="151"/>
      <c r="AQ30" s="156"/>
      <c r="AR30" s="134"/>
      <c r="AS30" s="150"/>
      <c r="AT30" s="151"/>
      <c r="AU30" s="160">
        <v>5</v>
      </c>
      <c r="AV30" s="159"/>
      <c r="AW30" s="153"/>
    </row>
    <row r="31" spans="1:49" s="98" customFormat="1" ht="68.25" customHeight="1" x14ac:dyDescent="0.3">
      <c r="A31" s="141" t="s">
        <v>220</v>
      </c>
      <c r="B31" s="276" t="s">
        <v>221</v>
      </c>
      <c r="C31" s="189" t="s">
        <v>535</v>
      </c>
      <c r="D31" s="279">
        <v>5</v>
      </c>
      <c r="E31" s="160">
        <f t="shared" si="4"/>
        <v>150</v>
      </c>
      <c r="F31" s="160">
        <f t="shared" si="5"/>
        <v>64</v>
      </c>
      <c r="G31" s="287">
        <v>32</v>
      </c>
      <c r="H31" s="288">
        <v>16</v>
      </c>
      <c r="I31" s="287">
        <v>16</v>
      </c>
      <c r="J31" s="160">
        <f t="shared" si="6"/>
        <v>86</v>
      </c>
      <c r="K31" s="289"/>
      <c r="L31" s="290"/>
      <c r="M31" s="291"/>
      <c r="N31" s="136"/>
      <c r="O31" s="289"/>
      <c r="P31" s="290"/>
      <c r="Q31" s="291"/>
      <c r="R31" s="278"/>
      <c r="S31" s="289"/>
      <c r="T31" s="290"/>
      <c r="U31" s="291"/>
      <c r="V31" s="136"/>
      <c r="W31" s="289"/>
      <c r="X31" s="290"/>
      <c r="Y31" s="291"/>
      <c r="Z31" s="136"/>
      <c r="AA31" s="280"/>
      <c r="AB31" s="281"/>
      <c r="AC31" s="282"/>
      <c r="AD31" s="151"/>
      <c r="AE31" s="292">
        <v>2</v>
      </c>
      <c r="AF31" s="281">
        <v>1</v>
      </c>
      <c r="AG31" s="282">
        <v>1</v>
      </c>
      <c r="AH31" s="151">
        <v>5</v>
      </c>
      <c r="AI31" s="440"/>
      <c r="AJ31" s="440"/>
      <c r="AK31" s="440"/>
      <c r="AL31" s="440"/>
      <c r="AM31" s="292"/>
      <c r="AN31" s="281"/>
      <c r="AO31" s="282"/>
      <c r="AP31" s="151"/>
      <c r="AQ31" s="280"/>
      <c r="AR31" s="281"/>
      <c r="AS31" s="282"/>
      <c r="AT31" s="151"/>
      <c r="AU31" s="288">
        <v>6</v>
      </c>
      <c r="AV31" s="279"/>
      <c r="AW31" s="286"/>
    </row>
    <row r="32" spans="1:49" s="98" customFormat="1" ht="90.75" customHeight="1" thickBot="1" x14ac:dyDescent="0.35">
      <c r="A32" s="141" t="s">
        <v>222</v>
      </c>
      <c r="B32" s="276" t="s">
        <v>224</v>
      </c>
      <c r="C32" s="189" t="s">
        <v>223</v>
      </c>
      <c r="D32" s="293">
        <v>5</v>
      </c>
      <c r="E32" s="160">
        <f t="shared" si="4"/>
        <v>150</v>
      </c>
      <c r="F32" s="160">
        <f t="shared" si="5"/>
        <v>64</v>
      </c>
      <c r="G32" s="293">
        <v>32</v>
      </c>
      <c r="H32" s="286"/>
      <c r="I32" s="293">
        <v>32</v>
      </c>
      <c r="J32" s="160">
        <f t="shared" si="6"/>
        <v>86</v>
      </c>
      <c r="K32" s="280"/>
      <c r="L32" s="281"/>
      <c r="M32" s="282"/>
      <c r="N32" s="151"/>
      <c r="O32" s="280"/>
      <c r="P32" s="281"/>
      <c r="Q32" s="282"/>
      <c r="R32" s="283"/>
      <c r="S32" s="280"/>
      <c r="T32" s="281"/>
      <c r="U32" s="282"/>
      <c r="V32" s="151"/>
      <c r="W32" s="280"/>
      <c r="X32" s="281"/>
      <c r="Y32" s="282"/>
      <c r="Z32" s="151"/>
      <c r="AA32" s="280">
        <v>2</v>
      </c>
      <c r="AB32" s="281"/>
      <c r="AC32" s="282">
        <v>2</v>
      </c>
      <c r="AD32" s="151">
        <v>5</v>
      </c>
      <c r="AE32" s="280"/>
      <c r="AF32" s="281"/>
      <c r="AG32" s="282"/>
      <c r="AH32" s="151"/>
      <c r="AI32" s="440"/>
      <c r="AJ32" s="440"/>
      <c r="AK32" s="440"/>
      <c r="AL32" s="440"/>
      <c r="AM32" s="292"/>
      <c r="AN32" s="281"/>
      <c r="AO32" s="282"/>
      <c r="AP32" s="151"/>
      <c r="AQ32" s="280"/>
      <c r="AR32" s="281"/>
      <c r="AS32" s="282"/>
      <c r="AT32" s="151"/>
      <c r="AU32" s="288">
        <v>5</v>
      </c>
      <c r="AV32" s="279"/>
      <c r="AW32" s="286"/>
    </row>
    <row r="33" spans="1:51" s="89" customFormat="1" ht="55.5" customHeight="1" thickBot="1" x14ac:dyDescent="0.3">
      <c r="A33" s="708" t="s">
        <v>106</v>
      </c>
      <c r="B33" s="715" t="s">
        <v>162</v>
      </c>
      <c r="C33" s="676" t="s">
        <v>50</v>
      </c>
      <c r="D33" s="695" t="s">
        <v>94</v>
      </c>
      <c r="E33" s="696"/>
      <c r="F33" s="701" t="s">
        <v>95</v>
      </c>
      <c r="G33" s="702"/>
      <c r="H33" s="702"/>
      <c r="I33" s="702"/>
      <c r="J33" s="703"/>
      <c r="K33" s="680" t="s">
        <v>100</v>
      </c>
      <c r="L33" s="681"/>
      <c r="M33" s="681"/>
      <c r="N33" s="681"/>
      <c r="O33" s="681"/>
      <c r="P33" s="681"/>
      <c r="Q33" s="681"/>
      <c r="R33" s="682"/>
      <c r="S33" s="680" t="s">
        <v>101</v>
      </c>
      <c r="T33" s="681"/>
      <c r="U33" s="681"/>
      <c r="V33" s="681"/>
      <c r="W33" s="681"/>
      <c r="X33" s="681"/>
      <c r="Y33" s="681"/>
      <c r="Z33" s="682"/>
      <c r="AA33" s="680" t="s">
        <v>102</v>
      </c>
      <c r="AB33" s="681"/>
      <c r="AC33" s="681"/>
      <c r="AD33" s="681"/>
      <c r="AE33" s="681"/>
      <c r="AF33" s="681"/>
      <c r="AG33" s="681"/>
      <c r="AH33" s="682"/>
      <c r="AI33" s="400"/>
      <c r="AJ33" s="400"/>
      <c r="AK33" s="400"/>
      <c r="AL33" s="400"/>
      <c r="AM33" s="680" t="s">
        <v>103</v>
      </c>
      <c r="AN33" s="681"/>
      <c r="AO33" s="681"/>
      <c r="AP33" s="681"/>
      <c r="AQ33" s="681"/>
      <c r="AR33" s="681"/>
      <c r="AS33" s="681"/>
      <c r="AT33" s="682"/>
      <c r="AU33" s="680" t="s">
        <v>121</v>
      </c>
      <c r="AV33" s="681"/>
      <c r="AW33" s="711"/>
    </row>
    <row r="34" spans="1:51" s="89" customFormat="1" ht="52.5" customHeight="1" thickBot="1" x14ac:dyDescent="0.3">
      <c r="A34" s="709"/>
      <c r="B34" s="716"/>
      <c r="C34" s="677"/>
      <c r="D34" s="697"/>
      <c r="E34" s="698"/>
      <c r="F34" s="704" t="s">
        <v>105</v>
      </c>
      <c r="G34" s="706" t="s">
        <v>96</v>
      </c>
      <c r="H34" s="707"/>
      <c r="I34" s="707"/>
      <c r="J34" s="692" t="s">
        <v>98</v>
      </c>
      <c r="K34" s="687" t="s">
        <v>113</v>
      </c>
      <c r="L34" s="687"/>
      <c r="M34" s="687"/>
      <c r="N34" s="688"/>
      <c r="O34" s="687" t="s">
        <v>117</v>
      </c>
      <c r="P34" s="687"/>
      <c r="Q34" s="687"/>
      <c r="R34" s="688"/>
      <c r="S34" s="687" t="s">
        <v>114</v>
      </c>
      <c r="T34" s="687"/>
      <c r="U34" s="687"/>
      <c r="V34" s="688"/>
      <c r="W34" s="687" t="s">
        <v>118</v>
      </c>
      <c r="X34" s="687"/>
      <c r="Y34" s="687"/>
      <c r="Z34" s="688"/>
      <c r="AA34" s="687" t="s">
        <v>115</v>
      </c>
      <c r="AB34" s="687"/>
      <c r="AC34" s="687"/>
      <c r="AD34" s="688"/>
      <c r="AE34" s="687" t="s">
        <v>119</v>
      </c>
      <c r="AF34" s="687"/>
      <c r="AG34" s="687"/>
      <c r="AH34" s="688"/>
      <c r="AI34" s="687" t="s">
        <v>116</v>
      </c>
      <c r="AJ34" s="687"/>
      <c r="AK34" s="687"/>
      <c r="AL34" s="688"/>
      <c r="AM34" s="687" t="s">
        <v>120</v>
      </c>
      <c r="AN34" s="687"/>
      <c r="AO34" s="687"/>
      <c r="AP34" s="688"/>
      <c r="AQ34" s="687" t="s">
        <v>376</v>
      </c>
      <c r="AR34" s="687"/>
      <c r="AS34" s="687"/>
      <c r="AT34" s="688"/>
      <c r="AU34" s="712"/>
      <c r="AV34" s="713"/>
      <c r="AW34" s="714"/>
    </row>
    <row r="35" spans="1:51" s="89" customFormat="1" ht="32.25" customHeight="1" thickBot="1" x14ac:dyDescent="0.3">
      <c r="A35" s="709"/>
      <c r="B35" s="716"/>
      <c r="C35" s="677"/>
      <c r="D35" s="699"/>
      <c r="E35" s="700"/>
      <c r="F35" s="704"/>
      <c r="G35" s="678" t="s">
        <v>97</v>
      </c>
      <c r="H35" s="685" t="s">
        <v>104</v>
      </c>
      <c r="I35" s="678" t="s">
        <v>99</v>
      </c>
      <c r="J35" s="693"/>
      <c r="K35" s="678" t="s">
        <v>110</v>
      </c>
      <c r="L35" s="685" t="s">
        <v>111</v>
      </c>
      <c r="M35" s="678" t="s">
        <v>112</v>
      </c>
      <c r="N35" s="683" t="s">
        <v>239</v>
      </c>
      <c r="O35" s="678" t="s">
        <v>110</v>
      </c>
      <c r="P35" s="685" t="s">
        <v>111</v>
      </c>
      <c r="Q35" s="678" t="s">
        <v>112</v>
      </c>
      <c r="R35" s="683" t="s">
        <v>239</v>
      </c>
      <c r="S35" s="678" t="s">
        <v>110</v>
      </c>
      <c r="T35" s="685" t="s">
        <v>111</v>
      </c>
      <c r="U35" s="678" t="s">
        <v>112</v>
      </c>
      <c r="V35" s="683" t="s">
        <v>239</v>
      </c>
      <c r="W35" s="678" t="s">
        <v>110</v>
      </c>
      <c r="X35" s="685" t="s">
        <v>111</v>
      </c>
      <c r="Y35" s="678" t="s">
        <v>112</v>
      </c>
      <c r="Z35" s="683" t="s">
        <v>239</v>
      </c>
      <c r="AA35" s="678" t="s">
        <v>110</v>
      </c>
      <c r="AB35" s="685" t="s">
        <v>111</v>
      </c>
      <c r="AC35" s="678" t="s">
        <v>112</v>
      </c>
      <c r="AD35" s="683" t="s">
        <v>239</v>
      </c>
      <c r="AE35" s="678" t="s">
        <v>110</v>
      </c>
      <c r="AF35" s="685" t="s">
        <v>111</v>
      </c>
      <c r="AG35" s="678" t="s">
        <v>112</v>
      </c>
      <c r="AH35" s="683" t="s">
        <v>239</v>
      </c>
      <c r="AI35" s="678" t="s">
        <v>110</v>
      </c>
      <c r="AJ35" s="685" t="s">
        <v>111</v>
      </c>
      <c r="AK35" s="678" t="s">
        <v>112</v>
      </c>
      <c r="AL35" s="683" t="s">
        <v>239</v>
      </c>
      <c r="AM35" s="678" t="s">
        <v>110</v>
      </c>
      <c r="AN35" s="685" t="s">
        <v>111</v>
      </c>
      <c r="AO35" s="678" t="s">
        <v>112</v>
      </c>
      <c r="AP35" s="683" t="s">
        <v>239</v>
      </c>
      <c r="AQ35" s="678" t="s">
        <v>110</v>
      </c>
      <c r="AR35" s="685" t="s">
        <v>111</v>
      </c>
      <c r="AS35" s="678" t="s">
        <v>112</v>
      </c>
      <c r="AT35" s="683" t="s">
        <v>239</v>
      </c>
      <c r="AU35" s="677" t="s">
        <v>122</v>
      </c>
      <c r="AV35" s="676" t="s">
        <v>123</v>
      </c>
      <c r="AW35" s="677" t="s">
        <v>124</v>
      </c>
    </row>
    <row r="36" spans="1:51" s="89" customFormat="1" ht="136.5" customHeight="1" thickBot="1" x14ac:dyDescent="0.3">
      <c r="A36" s="710"/>
      <c r="B36" s="716"/>
      <c r="C36" s="677"/>
      <c r="D36" s="133" t="s">
        <v>259</v>
      </c>
      <c r="E36" s="133" t="s">
        <v>108</v>
      </c>
      <c r="F36" s="705"/>
      <c r="G36" s="679"/>
      <c r="H36" s="686"/>
      <c r="I36" s="679"/>
      <c r="J36" s="694"/>
      <c r="K36" s="679"/>
      <c r="L36" s="686"/>
      <c r="M36" s="679"/>
      <c r="N36" s="684"/>
      <c r="O36" s="679"/>
      <c r="P36" s="686"/>
      <c r="Q36" s="679"/>
      <c r="R36" s="684"/>
      <c r="S36" s="679"/>
      <c r="T36" s="686"/>
      <c r="U36" s="679"/>
      <c r="V36" s="684"/>
      <c r="W36" s="679"/>
      <c r="X36" s="686"/>
      <c r="Y36" s="679"/>
      <c r="Z36" s="684"/>
      <c r="AA36" s="679"/>
      <c r="AB36" s="686"/>
      <c r="AC36" s="679"/>
      <c r="AD36" s="684"/>
      <c r="AE36" s="679"/>
      <c r="AF36" s="686"/>
      <c r="AG36" s="679"/>
      <c r="AH36" s="684"/>
      <c r="AI36" s="679"/>
      <c r="AJ36" s="686"/>
      <c r="AK36" s="679"/>
      <c r="AL36" s="684"/>
      <c r="AM36" s="679"/>
      <c r="AN36" s="686"/>
      <c r="AO36" s="679"/>
      <c r="AP36" s="684"/>
      <c r="AQ36" s="679"/>
      <c r="AR36" s="686"/>
      <c r="AS36" s="679"/>
      <c r="AT36" s="684"/>
      <c r="AU36" s="677"/>
      <c r="AV36" s="677"/>
      <c r="AW36" s="677"/>
    </row>
    <row r="37" spans="1:51" s="187" customFormat="1" ht="47.25" customHeight="1" thickBot="1" x14ac:dyDescent="0.35">
      <c r="A37" s="874" t="s">
        <v>126</v>
      </c>
      <c r="B37" s="875"/>
      <c r="C37" s="175"/>
      <c r="D37" s="119">
        <v>110</v>
      </c>
      <c r="E37" s="119">
        <f>1*'[1]Вариативная часть "ПЗ" '!E37</f>
        <v>3900</v>
      </c>
      <c r="F37" s="119"/>
      <c r="G37" s="119"/>
      <c r="H37" s="119"/>
      <c r="I37" s="119"/>
      <c r="J37" s="119"/>
      <c r="K37" s="879">
        <f>1*'[1]Вариативная часть "ПЗ" '!K37:M37</f>
        <v>0</v>
      </c>
      <c r="L37" s="880"/>
      <c r="M37" s="881"/>
      <c r="N37" s="119">
        <f>1*'[1]Вариативная часть "ПЗ" '!N37</f>
        <v>0</v>
      </c>
      <c r="O37" s="879">
        <f>1*'[1]Вариативная часть "ПЗ" '!O37:Q37</f>
        <v>4</v>
      </c>
      <c r="P37" s="880"/>
      <c r="Q37" s="881"/>
      <c r="R37" s="512">
        <v>0</v>
      </c>
      <c r="S37" s="879">
        <f>1*'[1]Вариативная часть "ПЗ" '!S37:U37</f>
        <v>12</v>
      </c>
      <c r="T37" s="880"/>
      <c r="U37" s="881"/>
      <c r="V37" s="119">
        <f>1*'[1]Вариативная часть "ПЗ" '!V37</f>
        <v>15</v>
      </c>
      <c r="W37" s="879">
        <f>1*'[1]Вариативная часть "ПЗ" '!W37:Y37</f>
        <v>16</v>
      </c>
      <c r="X37" s="880"/>
      <c r="Y37" s="881"/>
      <c r="Z37" s="119">
        <v>25</v>
      </c>
      <c r="AA37" s="879">
        <f>1*'[1]Вариативная часть "ПЗ" '!AA37:AC37</f>
        <v>16</v>
      </c>
      <c r="AB37" s="880"/>
      <c r="AC37" s="881"/>
      <c r="AD37" s="119">
        <f>1*'[1]Вариативная часть "ПЗ" '!AD37</f>
        <v>20</v>
      </c>
      <c r="AE37" s="879">
        <f>1*'[1]Вариативная часть "ПЗ" '!AE37:AG37</f>
        <v>16</v>
      </c>
      <c r="AF37" s="880"/>
      <c r="AG37" s="881"/>
      <c r="AH37" s="119">
        <f>1*'[1]Вариативная часть "ПЗ" '!AH37</f>
        <v>20</v>
      </c>
      <c r="AI37" s="117"/>
      <c r="AJ37" s="117"/>
      <c r="AK37" s="117"/>
      <c r="AL37" s="117"/>
      <c r="AM37" s="879">
        <v>0</v>
      </c>
      <c r="AN37" s="880"/>
      <c r="AO37" s="881"/>
      <c r="AP37" s="119">
        <v>0</v>
      </c>
      <c r="AQ37" s="879">
        <v>0</v>
      </c>
      <c r="AR37" s="880"/>
      <c r="AS37" s="881"/>
      <c r="AT37" s="119">
        <v>0</v>
      </c>
      <c r="AU37" s="119"/>
      <c r="AV37" s="176"/>
      <c r="AW37" s="507"/>
    </row>
    <row r="38" spans="1:51" s="237" customFormat="1" ht="45.75" customHeight="1" thickBot="1" x14ac:dyDescent="0.35">
      <c r="A38" s="177"/>
      <c r="B38" s="294" t="s">
        <v>150</v>
      </c>
      <c r="C38" s="178"/>
      <c r="D38" s="179">
        <f>D37+D26</f>
        <v>140</v>
      </c>
      <c r="E38" s="178">
        <f>D38*30</f>
        <v>4200</v>
      </c>
      <c r="F38" s="118"/>
      <c r="G38" s="118"/>
      <c r="H38" s="118"/>
      <c r="I38" s="118"/>
      <c r="J38" s="118"/>
      <c r="K38" s="667">
        <f>SUM(K27:M37)</f>
        <v>4</v>
      </c>
      <c r="L38" s="668"/>
      <c r="M38" s="669"/>
      <c r="N38" s="179">
        <f>SUM(N27:N37)</f>
        <v>5</v>
      </c>
      <c r="O38" s="667">
        <f>SUM(O27:Q37)</f>
        <v>4</v>
      </c>
      <c r="P38" s="668"/>
      <c r="Q38" s="669"/>
      <c r="R38" s="180">
        <f>SUM(R27:R37)</f>
        <v>0</v>
      </c>
      <c r="S38" s="667">
        <f>SUM(S27:U37)</f>
        <v>20</v>
      </c>
      <c r="T38" s="668"/>
      <c r="U38" s="669"/>
      <c r="V38" s="179">
        <f>SUM(V27:V37)</f>
        <v>25</v>
      </c>
      <c r="W38" s="667">
        <f>SUM(W27:Y37)</f>
        <v>16</v>
      </c>
      <c r="X38" s="668"/>
      <c r="Y38" s="669"/>
      <c r="Z38" s="180">
        <f>SUM(Z27:Z37)</f>
        <v>25</v>
      </c>
      <c r="AA38" s="667">
        <f>SUM(AA27:AC37)</f>
        <v>24</v>
      </c>
      <c r="AB38" s="668"/>
      <c r="AC38" s="669"/>
      <c r="AD38" s="179">
        <f>SUM(AD27:AD37)</f>
        <v>30</v>
      </c>
      <c r="AE38" s="667">
        <f>SUM(AE27:AG37)</f>
        <v>20</v>
      </c>
      <c r="AF38" s="668"/>
      <c r="AG38" s="669"/>
      <c r="AH38" s="179">
        <f>SUM(AH27:AH37)</f>
        <v>25</v>
      </c>
      <c r="AI38" s="179"/>
      <c r="AJ38" s="179"/>
      <c r="AK38" s="179"/>
      <c r="AL38" s="179"/>
      <c r="AM38" s="667">
        <f>SUM(AM27:AO37)</f>
        <v>0</v>
      </c>
      <c r="AN38" s="668"/>
      <c r="AO38" s="669"/>
      <c r="AP38" s="179">
        <v>0</v>
      </c>
      <c r="AQ38" s="667">
        <f>SUM(AQ27:AS37)</f>
        <v>0</v>
      </c>
      <c r="AR38" s="668"/>
      <c r="AS38" s="669"/>
      <c r="AT38" s="179">
        <f>SUM(AT27:AT37)</f>
        <v>0</v>
      </c>
      <c r="AU38" s="179"/>
      <c r="AV38" s="179"/>
      <c r="AW38" s="118"/>
    </row>
    <row r="39" spans="1:51" s="187" customFormat="1" ht="39" customHeight="1" thickBot="1" x14ac:dyDescent="0.35">
      <c r="A39" s="489"/>
      <c r="B39" s="490" t="s">
        <v>157</v>
      </c>
      <c r="C39" s="499" t="s">
        <v>41</v>
      </c>
      <c r="D39" s="401"/>
      <c r="E39" s="491"/>
      <c r="F39" s="402">
        <v>360</v>
      </c>
      <c r="G39" s="492"/>
      <c r="H39" s="402"/>
      <c r="I39" s="492"/>
      <c r="J39" s="402"/>
      <c r="K39" s="424"/>
      <c r="L39" s="430"/>
      <c r="M39" s="476">
        <v>4</v>
      </c>
      <c r="N39" s="493"/>
      <c r="O39" s="424"/>
      <c r="P39" s="430"/>
      <c r="Q39" s="476">
        <v>4</v>
      </c>
      <c r="R39" s="494"/>
      <c r="S39" s="424"/>
      <c r="T39" s="430"/>
      <c r="U39" s="476">
        <v>4</v>
      </c>
      <c r="V39" s="423"/>
      <c r="W39" s="424"/>
      <c r="X39" s="430"/>
      <c r="Y39" s="476">
        <v>4</v>
      </c>
      <c r="Z39" s="423"/>
      <c r="AA39" s="424"/>
      <c r="AB39" s="430"/>
      <c r="AC39" s="476"/>
      <c r="AD39" s="423"/>
      <c r="AE39" s="424"/>
      <c r="AF39" s="430"/>
      <c r="AG39" s="476"/>
      <c r="AH39" s="423"/>
      <c r="AI39" s="500"/>
      <c r="AJ39" s="500"/>
      <c r="AK39" s="500"/>
      <c r="AL39" s="500"/>
      <c r="AM39" s="424"/>
      <c r="AN39" s="430"/>
      <c r="AO39" s="476"/>
      <c r="AP39" s="423"/>
      <c r="AQ39" s="424"/>
      <c r="AR39" s="430"/>
      <c r="AS39" s="476"/>
      <c r="AT39" s="423"/>
      <c r="AU39" s="402"/>
      <c r="AV39" s="495" t="s">
        <v>42</v>
      </c>
      <c r="AW39" s="496"/>
    </row>
    <row r="40" spans="1:51" s="187" customFormat="1" ht="45.75" customHeight="1" thickBot="1" x14ac:dyDescent="0.35">
      <c r="A40" s="174" t="s">
        <v>151</v>
      </c>
      <c r="B40" s="506" t="s">
        <v>240</v>
      </c>
      <c r="C40" s="197"/>
      <c r="D40" s="507">
        <v>20</v>
      </c>
      <c r="E40" s="117">
        <f>D40*30</f>
        <v>600</v>
      </c>
      <c r="F40" s="119"/>
      <c r="G40" s="303"/>
      <c r="H40" s="119"/>
      <c r="I40" s="303"/>
      <c r="J40" s="119"/>
      <c r="K40" s="300"/>
      <c r="L40" s="301"/>
      <c r="M40" s="302"/>
      <c r="N40" s="508"/>
      <c r="O40" s="300"/>
      <c r="P40" s="301"/>
      <c r="Q40" s="302"/>
      <c r="R40" s="509"/>
      <c r="S40" s="300"/>
      <c r="T40" s="301"/>
      <c r="U40" s="302"/>
      <c r="V40" s="507"/>
      <c r="W40" s="300"/>
      <c r="X40" s="301"/>
      <c r="Y40" s="302"/>
      <c r="Z40" s="507"/>
      <c r="AA40" s="300"/>
      <c r="AB40" s="301"/>
      <c r="AC40" s="302"/>
      <c r="AD40" s="119"/>
      <c r="AE40" s="300"/>
      <c r="AF40" s="301"/>
      <c r="AG40" s="302"/>
      <c r="AH40" s="119">
        <v>5</v>
      </c>
      <c r="AI40" s="117"/>
      <c r="AJ40" s="117"/>
      <c r="AK40" s="117"/>
      <c r="AL40" s="117"/>
      <c r="AM40" s="300"/>
      <c r="AN40" s="301"/>
      <c r="AO40" s="302"/>
      <c r="AP40" s="119"/>
      <c r="AQ40" s="300"/>
      <c r="AR40" s="301"/>
      <c r="AS40" s="302"/>
      <c r="AT40" s="119">
        <v>15</v>
      </c>
      <c r="AU40" s="119"/>
      <c r="AV40" s="117"/>
      <c r="AW40" s="119"/>
    </row>
    <row r="41" spans="1:51" s="187" customFormat="1" ht="98.25" customHeight="1" thickBot="1" x14ac:dyDescent="0.35">
      <c r="A41" s="510" t="s">
        <v>152</v>
      </c>
      <c r="B41" s="511" t="s">
        <v>163</v>
      </c>
      <c r="C41" s="197"/>
      <c r="D41" s="119">
        <v>15</v>
      </c>
      <c r="E41" s="117">
        <f>D41*30</f>
        <v>450</v>
      </c>
      <c r="F41" s="119"/>
      <c r="G41" s="303"/>
      <c r="H41" s="119"/>
      <c r="I41" s="303"/>
      <c r="J41" s="119"/>
      <c r="K41" s="300"/>
      <c r="L41" s="301"/>
      <c r="M41" s="302"/>
      <c r="N41" s="508"/>
      <c r="O41" s="300"/>
      <c r="P41" s="301" t="s">
        <v>1</v>
      </c>
      <c r="Q41" s="302"/>
      <c r="R41" s="509"/>
      <c r="S41" s="300"/>
      <c r="T41" s="301"/>
      <c r="U41" s="302"/>
      <c r="V41" s="507"/>
      <c r="W41" s="300"/>
      <c r="X41" s="301"/>
      <c r="Y41" s="302"/>
      <c r="Z41" s="507"/>
      <c r="AA41" s="300"/>
      <c r="AB41" s="301"/>
      <c r="AC41" s="302"/>
      <c r="AD41" s="119"/>
      <c r="AE41" s="300"/>
      <c r="AF41" s="301"/>
      <c r="AG41" s="302"/>
      <c r="AH41" s="119"/>
      <c r="AI41" s="117"/>
      <c r="AJ41" s="117"/>
      <c r="AK41" s="117"/>
      <c r="AL41" s="117"/>
      <c r="AM41" s="300"/>
      <c r="AN41" s="301"/>
      <c r="AO41" s="302"/>
      <c r="AP41" s="119"/>
      <c r="AQ41" s="300"/>
      <c r="AR41" s="301"/>
      <c r="AS41" s="302"/>
      <c r="AT41" s="119">
        <v>15</v>
      </c>
      <c r="AU41" s="119"/>
      <c r="AV41" s="117"/>
      <c r="AW41" s="119"/>
    </row>
    <row r="42" spans="1:51" s="4" customFormat="1" ht="42.75" customHeight="1" thickBot="1" x14ac:dyDescent="0.35">
      <c r="A42" s="660" t="s">
        <v>241</v>
      </c>
      <c r="B42" s="661"/>
      <c r="C42" s="296"/>
      <c r="D42" s="297">
        <v>250</v>
      </c>
      <c r="E42" s="298">
        <f t="shared" ref="E42:J42" si="7">E38+E24+E17</f>
        <v>6150</v>
      </c>
      <c r="F42" s="299">
        <f t="shared" si="7"/>
        <v>176</v>
      </c>
      <c r="G42" s="298">
        <f t="shared" si="7"/>
        <v>32</v>
      </c>
      <c r="H42" s="299">
        <f t="shared" si="7"/>
        <v>0</v>
      </c>
      <c r="I42" s="298">
        <f t="shared" si="7"/>
        <v>144</v>
      </c>
      <c r="J42" s="299">
        <f t="shared" si="7"/>
        <v>214</v>
      </c>
      <c r="K42" s="300"/>
      <c r="L42" s="301"/>
      <c r="M42" s="302"/>
      <c r="N42" s="254"/>
      <c r="O42" s="300"/>
      <c r="P42" s="301"/>
      <c r="Q42" s="302"/>
      <c r="R42" s="254"/>
      <c r="S42" s="300"/>
      <c r="T42" s="301"/>
      <c r="U42" s="302"/>
      <c r="V42" s="254"/>
      <c r="W42" s="300"/>
      <c r="X42" s="301"/>
      <c r="Y42" s="302"/>
      <c r="Z42" s="254"/>
      <c r="AA42" s="300"/>
      <c r="AB42" s="301"/>
      <c r="AC42" s="302"/>
      <c r="AD42" s="254"/>
      <c r="AE42" s="300"/>
      <c r="AF42" s="301"/>
      <c r="AG42" s="302"/>
      <c r="AH42" s="254"/>
      <c r="AI42" s="270"/>
      <c r="AJ42" s="270"/>
      <c r="AK42" s="270"/>
      <c r="AL42" s="270"/>
      <c r="AM42" s="300"/>
      <c r="AN42" s="301"/>
      <c r="AO42" s="302"/>
      <c r="AP42" s="254"/>
      <c r="AQ42" s="300"/>
      <c r="AR42" s="301"/>
      <c r="AS42" s="302"/>
      <c r="AT42" s="254"/>
      <c r="AU42" s="297"/>
      <c r="AV42" s="303"/>
      <c r="AW42" s="119"/>
      <c r="AX42" s="304"/>
    </row>
    <row r="43" spans="1:51" s="4" customFormat="1" ht="73.5" customHeight="1" thickBot="1" x14ac:dyDescent="0.35">
      <c r="A43" s="882" t="s">
        <v>244</v>
      </c>
      <c r="B43" s="883"/>
      <c r="C43" s="296"/>
      <c r="D43" s="299">
        <f>N43+R43+V43+Z43+AD43+AH43+AL43+AP43+AT43</f>
        <v>270</v>
      </c>
      <c r="E43" s="297">
        <f>E41+E40+E38+E24+E17</f>
        <v>7200</v>
      </c>
      <c r="F43" s="299">
        <v>198</v>
      </c>
      <c r="G43" s="297">
        <f>G41+G40+G38+G24+G17</f>
        <v>32</v>
      </c>
      <c r="H43" s="297">
        <f>H41+H40+H38+H24+H17</f>
        <v>0</v>
      </c>
      <c r="I43" s="297">
        <f>I41+I40+I38+I24+I17</f>
        <v>144</v>
      </c>
      <c r="J43" s="299">
        <f>J41+J40+J38+J24+J17</f>
        <v>214</v>
      </c>
      <c r="K43" s="884">
        <f>K38+K24+K17</f>
        <v>23.5</v>
      </c>
      <c r="L43" s="877"/>
      <c r="M43" s="878"/>
      <c r="N43" s="513">
        <f>N41+N40+N38+N24+N17</f>
        <v>30</v>
      </c>
      <c r="O43" s="884">
        <f>O38+O24+O17</f>
        <v>23</v>
      </c>
      <c r="P43" s="877"/>
      <c r="Q43" s="878"/>
      <c r="R43" s="513">
        <f>R41+R40+R38+R24+R17</f>
        <v>30</v>
      </c>
      <c r="S43" s="884">
        <f>S38+S24+S17</f>
        <v>28</v>
      </c>
      <c r="T43" s="877"/>
      <c r="U43" s="878"/>
      <c r="V43" s="508">
        <f>V41+V40+V38+V24+V17</f>
        <v>30</v>
      </c>
      <c r="W43" s="884">
        <f>W38+W24+W17</f>
        <v>25.5</v>
      </c>
      <c r="X43" s="877"/>
      <c r="Y43" s="878"/>
      <c r="Z43" s="513">
        <f>Z41+Z40+Z38+Z24+Z17</f>
        <v>30</v>
      </c>
      <c r="AA43" s="884">
        <f>AA38+AA24+AA17</f>
        <v>28</v>
      </c>
      <c r="AB43" s="877"/>
      <c r="AC43" s="878"/>
      <c r="AD43" s="508">
        <f>AD41+AD40+AD38+AD24+AD17</f>
        <v>30</v>
      </c>
      <c r="AE43" s="884">
        <f>AE38+AE24+AE17</f>
        <v>20</v>
      </c>
      <c r="AF43" s="877"/>
      <c r="AG43" s="878"/>
      <c r="AH43" s="508">
        <f>AH41+AH40+AH38+AH24+AH17</f>
        <v>30</v>
      </c>
      <c r="AI43" s="884">
        <f>'[1]Вариативная часть "ПЗ" '!AI54:AK54+'[1]Вариативная часть "ПЗ" '!AI38:AK38</f>
        <v>24</v>
      </c>
      <c r="AJ43" s="877"/>
      <c r="AK43" s="878"/>
      <c r="AL43" s="508">
        <f>'[1]Вариативная часть "ПЗ" '!AL54+'[1]Вариативная часть "ПЗ" '!AL38</f>
        <v>30</v>
      </c>
      <c r="AM43" s="884">
        <f>'[1]Вариативная часть "ПЗ" '!AM54:AO54</f>
        <v>24</v>
      </c>
      <c r="AN43" s="877"/>
      <c r="AO43" s="878"/>
      <c r="AP43" s="513">
        <f>'[1]Вариативная часть "ПЗ" '!AP54</f>
        <v>30</v>
      </c>
      <c r="AQ43" s="884"/>
      <c r="AR43" s="877"/>
      <c r="AS43" s="878"/>
      <c r="AT43" s="508">
        <f>AT41+AT40+AT38+AT24+AT17</f>
        <v>30</v>
      </c>
      <c r="AU43" s="297"/>
      <c r="AV43" s="303"/>
      <c r="AW43" s="119"/>
      <c r="AX43" s="304"/>
    </row>
    <row r="44" spans="1:51" s="4" customFormat="1" ht="19.5" customHeight="1" thickBot="1" x14ac:dyDescent="0.35">
      <c r="A44" s="305" t="s">
        <v>37</v>
      </c>
      <c r="B44" s="306" t="s">
        <v>128</v>
      </c>
      <c r="C44" s="307" t="s">
        <v>37</v>
      </c>
      <c r="D44" s="307"/>
      <c r="E44" s="307"/>
      <c r="F44" s="308"/>
      <c r="G44" s="308"/>
      <c r="H44" s="308"/>
      <c r="I44" s="308"/>
      <c r="J44" s="309"/>
      <c r="K44" s="689"/>
      <c r="L44" s="690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90"/>
      <c r="AB44" s="690"/>
      <c r="AC44" s="690"/>
      <c r="AD44" s="690"/>
      <c r="AE44" s="690"/>
      <c r="AF44" s="690"/>
      <c r="AG44" s="690"/>
      <c r="AH44" s="690"/>
      <c r="AI44" s="690"/>
      <c r="AJ44" s="690"/>
      <c r="AK44" s="690"/>
      <c r="AL44" s="690"/>
      <c r="AM44" s="690"/>
      <c r="AN44" s="690"/>
      <c r="AO44" s="690"/>
      <c r="AP44" s="690"/>
      <c r="AQ44" s="690"/>
      <c r="AR44" s="690"/>
      <c r="AS44" s="690"/>
      <c r="AT44" s="690"/>
      <c r="AU44" s="690"/>
      <c r="AV44" s="690"/>
      <c r="AW44" s="690"/>
      <c r="AY44" s="310"/>
    </row>
    <row r="45" spans="1:51" s="313" customFormat="1" ht="49.5" customHeight="1" thickBot="1" x14ac:dyDescent="0.35">
      <c r="A45" s="581"/>
      <c r="B45" s="582" t="s">
        <v>520</v>
      </c>
      <c r="C45" s="583" t="s">
        <v>45</v>
      </c>
      <c r="D45" s="584">
        <v>15</v>
      </c>
      <c r="E45" s="585">
        <f>D45*30</f>
        <v>450</v>
      </c>
      <c r="F45" s="585">
        <f t="shared" ref="F45" si="8">G45+H45+I45</f>
        <v>192</v>
      </c>
      <c r="G45" s="586"/>
      <c r="H45" s="585"/>
      <c r="I45" s="586">
        <v>192</v>
      </c>
      <c r="J45" s="585">
        <f t="shared" ref="J45" si="9">E45-F45</f>
        <v>258</v>
      </c>
      <c r="K45" s="587"/>
      <c r="L45" s="588"/>
      <c r="M45" s="589"/>
      <c r="N45" s="590"/>
      <c r="O45" s="591"/>
      <c r="P45" s="588"/>
      <c r="Q45" s="589"/>
      <c r="R45" s="590"/>
      <c r="S45" s="592"/>
      <c r="T45" s="588"/>
      <c r="U45" s="593">
        <v>4</v>
      </c>
      <c r="V45" s="590">
        <v>5</v>
      </c>
      <c r="W45" s="592"/>
      <c r="X45" s="588"/>
      <c r="Y45" s="593">
        <v>4</v>
      </c>
      <c r="Z45" s="590">
        <v>5</v>
      </c>
      <c r="AA45" s="592"/>
      <c r="AB45" s="588"/>
      <c r="AC45" s="593">
        <v>4</v>
      </c>
      <c r="AD45" s="590">
        <v>5</v>
      </c>
      <c r="AE45" s="591"/>
      <c r="AF45" s="588"/>
      <c r="AG45" s="594"/>
      <c r="AH45" s="590"/>
      <c r="AI45" s="591"/>
      <c r="AJ45" s="588"/>
      <c r="AK45" s="593"/>
      <c r="AL45" s="590"/>
      <c r="AM45" s="592"/>
      <c r="AN45" s="595"/>
      <c r="AO45" s="593"/>
      <c r="AP45" s="585"/>
      <c r="AQ45" s="590"/>
      <c r="AR45" s="584"/>
      <c r="AS45" s="590"/>
      <c r="AT45" s="311"/>
      <c r="AU45" s="598" t="s">
        <v>205</v>
      </c>
      <c r="AV45" s="312"/>
      <c r="AW45" s="462"/>
    </row>
    <row r="46" spans="1:51" s="3" customFormat="1" ht="19.5" customHeight="1" thickBot="1" x14ac:dyDescent="0.35">
      <c r="A46" s="92"/>
      <c r="AQ46" s="93"/>
      <c r="AS46" s="93"/>
    </row>
    <row r="47" spans="1:51" s="2" customFormat="1" ht="79.5" customHeight="1" thickBot="1" x14ac:dyDescent="0.35">
      <c r="A47" s="94" t="s">
        <v>160</v>
      </c>
      <c r="B47" s="95" t="s">
        <v>130</v>
      </c>
      <c r="C47" s="95" t="s">
        <v>52</v>
      </c>
      <c r="D47" s="664" t="s">
        <v>242</v>
      </c>
      <c r="E47" s="665"/>
      <c r="F47" s="666" t="s">
        <v>158</v>
      </c>
      <c r="G47" s="666"/>
      <c r="H47" s="665"/>
      <c r="J47" s="95" t="s">
        <v>161</v>
      </c>
      <c r="K47" s="664" t="s">
        <v>131</v>
      </c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666"/>
      <c r="AL47" s="666"/>
      <c r="AM47" s="666"/>
      <c r="AN47" s="666"/>
      <c r="AO47" s="665"/>
      <c r="AP47" s="656" t="s">
        <v>52</v>
      </c>
      <c r="AQ47" s="658"/>
      <c r="AR47" s="656" t="s">
        <v>243</v>
      </c>
      <c r="AS47" s="657"/>
      <c r="AT47" s="658"/>
      <c r="AU47" s="664" t="s">
        <v>159</v>
      </c>
      <c r="AV47" s="666"/>
      <c r="AW47" s="665"/>
    </row>
    <row r="48" spans="1:51" s="3" customFormat="1" ht="64.5" customHeight="1" thickBot="1" x14ac:dyDescent="0.35">
      <c r="A48" s="100">
        <v>2</v>
      </c>
      <c r="B48" s="103" t="s">
        <v>191</v>
      </c>
      <c r="C48" s="96">
        <v>6</v>
      </c>
      <c r="D48" s="648">
        <v>5</v>
      </c>
      <c r="E48" s="649"/>
      <c r="F48" s="648">
        <v>5</v>
      </c>
      <c r="G48" s="650"/>
      <c r="H48" s="649"/>
      <c r="J48" s="112">
        <v>1</v>
      </c>
      <c r="K48" s="651" t="s">
        <v>525</v>
      </c>
      <c r="L48" s="652"/>
      <c r="M48" s="652"/>
      <c r="N48" s="652"/>
      <c r="O48" s="652"/>
      <c r="P48" s="652"/>
      <c r="Q48" s="652"/>
      <c r="R48" s="652"/>
      <c r="S48" s="652"/>
      <c r="T48" s="652"/>
      <c r="U48" s="652"/>
      <c r="V48" s="652"/>
      <c r="W48" s="652"/>
      <c r="X48" s="652"/>
      <c r="Y48" s="652"/>
      <c r="Z48" s="652"/>
      <c r="AA48" s="652"/>
      <c r="AB48" s="652"/>
      <c r="AC48" s="652"/>
      <c r="AD48" s="652"/>
      <c r="AE48" s="652"/>
      <c r="AF48" s="652"/>
      <c r="AG48" s="652"/>
      <c r="AH48" s="652"/>
      <c r="AI48" s="652"/>
      <c r="AJ48" s="652"/>
      <c r="AK48" s="652"/>
      <c r="AL48" s="652"/>
      <c r="AM48" s="652"/>
      <c r="AN48" s="652"/>
      <c r="AO48" s="653"/>
      <c r="AP48" s="648">
        <v>3</v>
      </c>
      <c r="AQ48" s="649"/>
      <c r="AR48" s="648"/>
      <c r="AS48" s="650"/>
      <c r="AT48" s="649"/>
      <c r="AU48" s="648">
        <v>1</v>
      </c>
      <c r="AV48" s="650"/>
      <c r="AW48" s="649"/>
    </row>
    <row r="49" spans="1:49" s="3" customFormat="1" ht="42.75" customHeight="1" thickBot="1" x14ac:dyDescent="0.35">
      <c r="A49" s="100">
        <v>3</v>
      </c>
      <c r="B49" s="104" t="s">
        <v>192</v>
      </c>
      <c r="C49" s="112">
        <v>9</v>
      </c>
      <c r="D49" s="645">
        <v>15</v>
      </c>
      <c r="E49" s="646"/>
      <c r="F49" s="645">
        <v>10</v>
      </c>
      <c r="G49" s="647"/>
      <c r="H49" s="646"/>
      <c r="J49" s="112">
        <v>2</v>
      </c>
      <c r="K49" s="651" t="s">
        <v>375</v>
      </c>
      <c r="L49" s="652"/>
      <c r="M49" s="652"/>
      <c r="N49" s="652"/>
      <c r="O49" s="652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  <c r="AL49" s="652"/>
      <c r="AM49" s="652"/>
      <c r="AN49" s="652"/>
      <c r="AO49" s="653"/>
      <c r="AP49" s="648">
        <v>9</v>
      </c>
      <c r="AQ49" s="649"/>
      <c r="AR49" s="648">
        <v>15</v>
      </c>
      <c r="AS49" s="650"/>
      <c r="AT49" s="649"/>
      <c r="AU49" s="648">
        <v>13</v>
      </c>
      <c r="AV49" s="650"/>
      <c r="AW49" s="649"/>
    </row>
    <row r="50" spans="1:49" s="3" customFormat="1" ht="19.5" customHeight="1" x14ac:dyDescent="0.3">
      <c r="B50" s="99"/>
      <c r="C50" s="99"/>
      <c r="D50" s="99"/>
      <c r="E50" s="99"/>
      <c r="F50" s="99"/>
      <c r="J50" s="596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6"/>
      <c r="AQ50" s="596"/>
      <c r="AR50" s="596"/>
      <c r="AS50" s="596"/>
      <c r="AT50" s="596"/>
      <c r="AU50" s="596"/>
      <c r="AV50" s="596"/>
      <c r="AW50" s="596"/>
    </row>
    <row r="51" spans="1:49" s="3" customFormat="1" ht="19.5" customHeight="1" x14ac:dyDescent="0.3">
      <c r="A51" s="644" t="s">
        <v>109</v>
      </c>
      <c r="B51" s="644"/>
      <c r="C51" s="644"/>
      <c r="D51" s="644"/>
      <c r="E51" s="644"/>
      <c r="F51" s="644"/>
      <c r="J51" s="636"/>
      <c r="K51" s="655"/>
      <c r="L51" s="655"/>
      <c r="M51" s="655"/>
      <c r="N51" s="655"/>
      <c r="O51" s="655"/>
      <c r="P51" s="655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  <c r="AH51" s="655"/>
      <c r="AI51" s="655"/>
      <c r="AJ51" s="655"/>
      <c r="AK51" s="655"/>
      <c r="AL51" s="655"/>
      <c r="AM51" s="655"/>
      <c r="AN51" s="655"/>
      <c r="AO51" s="655"/>
      <c r="AP51" s="636"/>
      <c r="AQ51" s="636"/>
      <c r="AR51" s="636"/>
      <c r="AS51" s="636"/>
      <c r="AT51" s="636"/>
      <c r="AU51" s="636"/>
      <c r="AV51" s="636"/>
      <c r="AW51" s="636"/>
    </row>
    <row r="52" spans="1:49" s="3" customFormat="1" ht="19.5" customHeight="1" x14ac:dyDescent="0.3">
      <c r="A52" s="99" t="s">
        <v>164</v>
      </c>
      <c r="B52" s="87"/>
      <c r="C52" s="87"/>
      <c r="D52" s="87"/>
      <c r="E52" s="87"/>
      <c r="F52" s="87"/>
      <c r="J52" s="636"/>
      <c r="K52" s="655"/>
      <c r="L52" s="655"/>
      <c r="M52" s="655"/>
      <c r="N52" s="655"/>
      <c r="O52" s="655"/>
      <c r="P52" s="655"/>
      <c r="Q52" s="655"/>
      <c r="R52" s="655"/>
      <c r="S52" s="655"/>
      <c r="T52" s="655"/>
      <c r="U52" s="655"/>
      <c r="V52" s="655"/>
      <c r="W52" s="655"/>
      <c r="X52" s="655"/>
      <c r="Y52" s="655"/>
      <c r="Z52" s="655"/>
      <c r="AA52" s="655"/>
      <c r="AB52" s="655"/>
      <c r="AC52" s="655"/>
      <c r="AD52" s="655"/>
      <c r="AE52" s="655"/>
      <c r="AF52" s="655"/>
      <c r="AG52" s="655"/>
      <c r="AH52" s="655"/>
      <c r="AI52" s="655"/>
      <c r="AJ52" s="655"/>
      <c r="AK52" s="655"/>
      <c r="AL52" s="655"/>
      <c r="AM52" s="655"/>
      <c r="AN52" s="655"/>
      <c r="AO52" s="655"/>
      <c r="AP52" s="636"/>
      <c r="AQ52" s="636"/>
      <c r="AR52" s="636"/>
      <c r="AS52" s="636"/>
      <c r="AT52" s="636"/>
      <c r="AU52" s="636"/>
      <c r="AV52" s="636"/>
      <c r="AW52" s="636"/>
    </row>
    <row r="53" spans="1:49" s="3" customFormat="1" ht="19.5" customHeight="1" x14ac:dyDescent="0.3">
      <c r="A53" s="89" t="s">
        <v>165</v>
      </c>
      <c r="B53" s="87"/>
      <c r="C53" s="87"/>
      <c r="D53" s="87"/>
      <c r="E53" s="87"/>
      <c r="F53" s="87"/>
      <c r="J53" s="113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113"/>
      <c r="AQ53" s="113"/>
      <c r="AR53" s="113"/>
      <c r="AS53" s="113"/>
      <c r="AT53" s="113"/>
      <c r="AU53" s="113"/>
      <c r="AV53" s="113"/>
      <c r="AW53" s="113"/>
    </row>
    <row r="54" spans="1:49" s="3" customFormat="1" ht="19.5" customHeight="1" x14ac:dyDescent="0.3">
      <c r="A54" s="89" t="s">
        <v>166</v>
      </c>
      <c r="B54" s="87"/>
      <c r="C54" s="87"/>
      <c r="D54" s="87"/>
      <c r="E54" s="87"/>
      <c r="F54" s="87"/>
      <c r="J54" s="113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113"/>
      <c r="AQ54" s="113"/>
      <c r="AR54" s="113"/>
      <c r="AS54" s="113"/>
      <c r="AT54" s="113"/>
      <c r="AU54" s="113"/>
      <c r="AV54" s="113"/>
      <c r="AW54" s="113"/>
    </row>
    <row r="55" spans="1:49" ht="15.75" x14ac:dyDescent="0.25">
      <c r="A55" s="349" t="s">
        <v>237</v>
      </c>
    </row>
    <row r="56" spans="1:49" ht="85.5" customHeight="1" x14ac:dyDescent="0.2">
      <c r="A56" s="654" t="s">
        <v>235</v>
      </c>
      <c r="B56" s="654"/>
      <c r="C56" s="654"/>
      <c r="D56" s="654"/>
      <c r="E56" s="654"/>
      <c r="F56" s="654"/>
      <c r="G56" s="654"/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54"/>
      <c r="U56" s="654"/>
      <c r="V56" s="654"/>
      <c r="W56" s="654"/>
      <c r="X56" s="654"/>
      <c r="Y56" s="654"/>
      <c r="Z56" s="654"/>
      <c r="AA56" s="654"/>
      <c r="AB56" s="654"/>
      <c r="AC56" s="654"/>
      <c r="AD56" s="654"/>
      <c r="AE56" s="654"/>
      <c r="AF56" s="654"/>
      <c r="AG56" s="654"/>
      <c r="AH56" s="654"/>
      <c r="AI56" s="654"/>
      <c r="AJ56" s="654"/>
      <c r="AK56" s="654"/>
      <c r="AL56" s="654"/>
      <c r="AM56" s="654"/>
      <c r="AN56" s="654"/>
      <c r="AO56" s="654"/>
      <c r="AP56" s="654"/>
      <c r="AQ56" s="654"/>
      <c r="AR56" s="654"/>
      <c r="AS56" s="654"/>
      <c r="AT56" s="654"/>
      <c r="AU56" s="654"/>
      <c r="AV56" s="654"/>
      <c r="AW56" s="654"/>
    </row>
    <row r="57" spans="1:49" ht="50.25" customHeight="1" x14ac:dyDescent="0.2">
      <c r="A57" s="654" t="s">
        <v>194</v>
      </c>
      <c r="B57" s="654"/>
      <c r="C57" s="654"/>
      <c r="D57" s="654"/>
      <c r="E57" s="654"/>
      <c r="F57" s="654"/>
      <c r="G57" s="654"/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4"/>
      <c r="AI57" s="654"/>
      <c r="AJ57" s="654"/>
      <c r="AK57" s="654"/>
      <c r="AL57" s="654"/>
      <c r="AM57" s="654"/>
      <c r="AN57" s="654"/>
      <c r="AO57" s="654"/>
      <c r="AP57" s="654"/>
      <c r="AQ57" s="654"/>
      <c r="AR57" s="654"/>
      <c r="AS57" s="654"/>
      <c r="AT57" s="654"/>
      <c r="AU57" s="654"/>
      <c r="AV57" s="654"/>
      <c r="AW57" s="654"/>
    </row>
    <row r="58" spans="1:49" ht="35.25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49" ht="20.25" customHeight="1" x14ac:dyDescent="0.2">
      <c r="A59" s="634" t="s">
        <v>409</v>
      </c>
      <c r="B59" s="634"/>
      <c r="C59" s="634"/>
      <c r="D59" s="634" t="s">
        <v>193</v>
      </c>
      <c r="E59" s="634"/>
      <c r="F59" s="634"/>
      <c r="G59" s="634"/>
      <c r="H59" s="634"/>
      <c r="I59" s="634"/>
      <c r="J59" s="634"/>
      <c r="K59" s="634"/>
      <c r="L59" s="634"/>
      <c r="M59" s="101"/>
      <c r="N59" s="101"/>
      <c r="O59" s="101"/>
      <c r="P59" s="10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</row>
    <row r="60" spans="1:49" s="4" customFormat="1" ht="18.75" customHeight="1" x14ac:dyDescent="0.3">
      <c r="A60" s="635" t="s">
        <v>410</v>
      </c>
      <c r="B60" s="635"/>
      <c r="C60" s="635"/>
      <c r="D60" s="97" t="s">
        <v>370</v>
      </c>
      <c r="E60" s="97"/>
      <c r="F60" s="3"/>
      <c r="G60" s="3"/>
      <c r="I60" s="3"/>
      <c r="K60" s="3"/>
      <c r="L60" s="3"/>
      <c r="M60" s="88"/>
      <c r="O60" s="1"/>
      <c r="P60" s="97"/>
      <c r="Q60" s="97"/>
      <c r="S60" s="97"/>
      <c r="U60" s="97" t="s">
        <v>364</v>
      </c>
      <c r="V60" s="97"/>
      <c r="W60" s="97"/>
      <c r="X60" s="97"/>
      <c r="Y60" s="97"/>
      <c r="Z60" s="97"/>
      <c r="AA60" s="97"/>
      <c r="AB60" s="97"/>
      <c r="AC60" s="97"/>
      <c r="AD60" s="97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</row>
    <row r="61" spans="1:49" ht="32.25" customHeight="1" x14ac:dyDescent="0.3">
      <c r="H61" s="97"/>
      <c r="P61" s="97"/>
    </row>
    <row r="62" spans="1:49" ht="18.75" customHeight="1" x14ac:dyDescent="0.3">
      <c r="A62" s="637"/>
      <c r="B62" s="637"/>
      <c r="C62" s="637"/>
      <c r="D62" s="637"/>
      <c r="E62" s="637"/>
      <c r="F62" s="637"/>
      <c r="G62" s="637"/>
      <c r="H62" s="97"/>
    </row>
    <row r="63" spans="1:49" ht="19.5" customHeight="1" x14ac:dyDescent="0.3">
      <c r="A63" s="637"/>
      <c r="B63" s="637"/>
      <c r="C63" s="637"/>
      <c r="D63" s="637"/>
      <c r="E63" s="637"/>
      <c r="F63" s="637"/>
      <c r="G63" s="637"/>
      <c r="H63" s="637"/>
      <c r="I63" s="637"/>
      <c r="J63" s="637"/>
      <c r="Q63" s="97"/>
    </row>
  </sheetData>
  <mergeCells count="258">
    <mergeCell ref="I7:I8"/>
    <mergeCell ref="K7:K8"/>
    <mergeCell ref="W6:Z6"/>
    <mergeCell ref="AA6:AD6"/>
    <mergeCell ref="AE6:AH6"/>
    <mergeCell ref="AI6:AL6"/>
    <mergeCell ref="AM6:AP6"/>
    <mergeCell ref="AQ6:AT6"/>
    <mergeCell ref="L7:L8"/>
    <mergeCell ref="M7:M8"/>
    <mergeCell ref="N7:N8"/>
    <mergeCell ref="O7:O8"/>
    <mergeCell ref="P7:P8"/>
    <mergeCell ref="Q7:Q8"/>
    <mergeCell ref="AF7:AF8"/>
    <mergeCell ref="AG7:AG8"/>
    <mergeCell ref="U7:U8"/>
    <mergeCell ref="V7:V8"/>
    <mergeCell ref="W7:W8"/>
    <mergeCell ref="AI7:AI8"/>
    <mergeCell ref="A1:AW4"/>
    <mergeCell ref="AU5:AW6"/>
    <mergeCell ref="F6:F8"/>
    <mergeCell ref="G6:I6"/>
    <mergeCell ref="J6:J8"/>
    <mergeCell ref="K6:N6"/>
    <mergeCell ref="O6:R6"/>
    <mergeCell ref="S6:V6"/>
    <mergeCell ref="A5:A8"/>
    <mergeCell ref="B5:B8"/>
    <mergeCell ref="C5:C8"/>
    <mergeCell ref="D5:E7"/>
    <mergeCell ref="F5:J5"/>
    <mergeCell ref="K5:R5"/>
    <mergeCell ref="G7:G8"/>
    <mergeCell ref="H7:H8"/>
    <mergeCell ref="AN7:AN8"/>
    <mergeCell ref="AO7:AO8"/>
    <mergeCell ref="AD7:AD8"/>
    <mergeCell ref="AE7:AE8"/>
    <mergeCell ref="AA5:AH5"/>
    <mergeCell ref="R7:R8"/>
    <mergeCell ref="S7:S8"/>
    <mergeCell ref="T7:T8"/>
    <mergeCell ref="AI5:AP5"/>
    <mergeCell ref="AH7:AH8"/>
    <mergeCell ref="X7:X8"/>
    <mergeCell ref="Y7:Y8"/>
    <mergeCell ref="Z7:Z8"/>
    <mergeCell ref="AA7:AA8"/>
    <mergeCell ref="AB7:AB8"/>
    <mergeCell ref="AC7:AC8"/>
    <mergeCell ref="AL7:AL8"/>
    <mergeCell ref="AM7:AM8"/>
    <mergeCell ref="S5:Z5"/>
    <mergeCell ref="AM11:AO11"/>
    <mergeCell ref="AQ11:AS11"/>
    <mergeCell ref="G12:G13"/>
    <mergeCell ref="H12:H13"/>
    <mergeCell ref="M12:M13"/>
    <mergeCell ref="N12:N13"/>
    <mergeCell ref="AV7:AV8"/>
    <mergeCell ref="AW7:AW8"/>
    <mergeCell ref="B10:AW10"/>
    <mergeCell ref="A11:B11"/>
    <mergeCell ref="K11:M11"/>
    <mergeCell ref="O11:Q11"/>
    <mergeCell ref="S11:U11"/>
    <mergeCell ref="W11:Y11"/>
    <mergeCell ref="AA11:AC11"/>
    <mergeCell ref="AE11:AG11"/>
    <mergeCell ref="AP7:AP8"/>
    <mergeCell ref="AQ7:AQ8"/>
    <mergeCell ref="AR7:AR8"/>
    <mergeCell ref="AS7:AS8"/>
    <mergeCell ref="AT7:AT8"/>
    <mergeCell ref="AU7:AU8"/>
    <mergeCell ref="AJ7:AJ8"/>
    <mergeCell ref="AK7:AK8"/>
    <mergeCell ref="A16:B16"/>
    <mergeCell ref="K16:M16"/>
    <mergeCell ref="O16:Q16"/>
    <mergeCell ref="S16:U16"/>
    <mergeCell ref="W16:Y16"/>
    <mergeCell ref="AA16:AC16"/>
    <mergeCell ref="AE16:AG16"/>
    <mergeCell ref="AM16:AO16"/>
    <mergeCell ref="AQ16:AS16"/>
    <mergeCell ref="K17:M17"/>
    <mergeCell ref="O17:Q17"/>
    <mergeCell ref="S17:U17"/>
    <mergeCell ref="W17:Y17"/>
    <mergeCell ref="AA17:AC17"/>
    <mergeCell ref="AE17:AG17"/>
    <mergeCell ref="AM17:AO17"/>
    <mergeCell ref="AQ17:AS17"/>
    <mergeCell ref="B18:AW18"/>
    <mergeCell ref="A19:B19"/>
    <mergeCell ref="K19:M19"/>
    <mergeCell ref="O19:Q19"/>
    <mergeCell ref="S19:U19"/>
    <mergeCell ref="W19:Y19"/>
    <mergeCell ref="AA19:AC19"/>
    <mergeCell ref="AE19:AG19"/>
    <mergeCell ref="AM19:AO19"/>
    <mergeCell ref="AQ19:AS19"/>
    <mergeCell ref="AQ26:AS26"/>
    <mergeCell ref="A23:B23"/>
    <mergeCell ref="K23:M23"/>
    <mergeCell ref="O23:Q23"/>
    <mergeCell ref="S23:U23"/>
    <mergeCell ref="W23:Y23"/>
    <mergeCell ref="AA23:AC23"/>
    <mergeCell ref="AE23:AG23"/>
    <mergeCell ref="AM23:AO23"/>
    <mergeCell ref="AQ23:AS23"/>
    <mergeCell ref="AA26:AC26"/>
    <mergeCell ref="AE26:AG26"/>
    <mergeCell ref="K24:M24"/>
    <mergeCell ref="O24:Q24"/>
    <mergeCell ref="S24:U24"/>
    <mergeCell ref="W24:Y24"/>
    <mergeCell ref="AA24:AC24"/>
    <mergeCell ref="AE24:AG24"/>
    <mergeCell ref="AM26:AO26"/>
    <mergeCell ref="A37:B37"/>
    <mergeCell ref="K37:M37"/>
    <mergeCell ref="O37:Q37"/>
    <mergeCell ref="S37:U37"/>
    <mergeCell ref="W37:Y37"/>
    <mergeCell ref="AA37:AC37"/>
    <mergeCell ref="AE37:AG37"/>
    <mergeCell ref="AM37:AO37"/>
    <mergeCell ref="AQ37:AS37"/>
    <mergeCell ref="K38:M38"/>
    <mergeCell ref="O38:Q38"/>
    <mergeCell ref="S38:U38"/>
    <mergeCell ref="W38:Y38"/>
    <mergeCell ref="AA38:AC38"/>
    <mergeCell ref="AE38:AG38"/>
    <mergeCell ref="AM38:AO38"/>
    <mergeCell ref="AQ38:AS38"/>
    <mergeCell ref="AA43:AC43"/>
    <mergeCell ref="AE43:AG43"/>
    <mergeCell ref="AI43:AK43"/>
    <mergeCell ref="AM43:AO43"/>
    <mergeCell ref="AQ43:AS43"/>
    <mergeCell ref="K44:AW44"/>
    <mergeCell ref="A42:B42"/>
    <mergeCell ref="A43:B43"/>
    <mergeCell ref="K43:M43"/>
    <mergeCell ref="O43:Q43"/>
    <mergeCell ref="S43:U43"/>
    <mergeCell ref="W43:Y43"/>
    <mergeCell ref="D48:E48"/>
    <mergeCell ref="F48:H48"/>
    <mergeCell ref="K48:AO48"/>
    <mergeCell ref="AP48:AQ48"/>
    <mergeCell ref="AR48:AT48"/>
    <mergeCell ref="AU48:AW48"/>
    <mergeCell ref="D47:E47"/>
    <mergeCell ref="F47:H47"/>
    <mergeCell ref="K47:AO47"/>
    <mergeCell ref="AP47:AQ47"/>
    <mergeCell ref="AR47:AT47"/>
    <mergeCell ref="AU47:AW47"/>
    <mergeCell ref="A63:J63"/>
    <mergeCell ref="A56:AW56"/>
    <mergeCell ref="A57:AW57"/>
    <mergeCell ref="A59:C59"/>
    <mergeCell ref="D59:L59"/>
    <mergeCell ref="A60:C60"/>
    <mergeCell ref="A62:G62"/>
    <mergeCell ref="A51:F51"/>
    <mergeCell ref="J51:J52"/>
    <mergeCell ref="K51:AO52"/>
    <mergeCell ref="AP51:AQ52"/>
    <mergeCell ref="AR51:AT52"/>
    <mergeCell ref="AU51:AW52"/>
    <mergeCell ref="D49:E49"/>
    <mergeCell ref="F49:H49"/>
    <mergeCell ref="K49:AO49"/>
    <mergeCell ref="AP49:AQ49"/>
    <mergeCell ref="AR49:AT49"/>
    <mergeCell ref="AU49:AW49"/>
    <mergeCell ref="A33:A36"/>
    <mergeCell ref="B33:B36"/>
    <mergeCell ref="C33:C36"/>
    <mergeCell ref="D33:E35"/>
    <mergeCell ref="F33:J33"/>
    <mergeCell ref="K33:R33"/>
    <mergeCell ref="S33:Z33"/>
    <mergeCell ref="AA33:AH33"/>
    <mergeCell ref="AM33:AT33"/>
    <mergeCell ref="F34:F36"/>
    <mergeCell ref="G34:I34"/>
    <mergeCell ref="J34:J36"/>
    <mergeCell ref="K34:N34"/>
    <mergeCell ref="O34:R34"/>
    <mergeCell ref="S34:V34"/>
    <mergeCell ref="W34:Z34"/>
    <mergeCell ref="AE34:AH34"/>
    <mergeCell ref="AI34:AL34"/>
    <mergeCell ref="G35:G36"/>
    <mergeCell ref="H35:H36"/>
    <mergeCell ref="I35:I36"/>
    <mergeCell ref="K35:K36"/>
    <mergeCell ref="L35:L36"/>
    <mergeCell ref="M35:M36"/>
    <mergeCell ref="N35:N36"/>
    <mergeCell ref="O35:O36"/>
    <mergeCell ref="P35:P36"/>
    <mergeCell ref="AV35:AV36"/>
    <mergeCell ref="AW35:AW36"/>
    <mergeCell ref="AA34:AD34"/>
    <mergeCell ref="AQ34:AT34"/>
    <mergeCell ref="AU33:AW34"/>
    <mergeCell ref="AN35:AN36"/>
    <mergeCell ref="AO35:AO36"/>
    <mergeCell ref="AP35:AP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M34:AP34"/>
    <mergeCell ref="AI35:AI36"/>
    <mergeCell ref="AJ35:AJ36"/>
    <mergeCell ref="AK35:AK36"/>
    <mergeCell ref="AL35:AL36"/>
    <mergeCell ref="AM35:AM36"/>
    <mergeCell ref="AQ5:AT5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AQ35:AQ36"/>
    <mergeCell ref="AR35:AR36"/>
    <mergeCell ref="AS35:AS36"/>
    <mergeCell ref="AT35:AT36"/>
    <mergeCell ref="Z35:Z36"/>
    <mergeCell ref="AM24:AO24"/>
    <mergeCell ref="AQ24:AS24"/>
    <mergeCell ref="B25:AW25"/>
    <mergeCell ref="A26:B26"/>
    <mergeCell ref="K26:M26"/>
    <mergeCell ref="O26:Q26"/>
    <mergeCell ref="S26:U26"/>
    <mergeCell ref="W26:Y26"/>
    <mergeCell ref="AU35:AU36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" manualBreakCount="1">
    <brk id="32" max="4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00"/>
  <sheetViews>
    <sheetView view="pageBreakPreview" topLeftCell="A34" zoomScale="60" zoomScaleNormal="50" workbookViewId="0">
      <selection activeCell="C31" sqref="C31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6" width="8.5703125" style="87" customWidth="1"/>
    <col min="7" max="8" width="6.7109375" style="87" customWidth="1"/>
    <col min="9" max="9" width="8.140625" style="87" customWidth="1"/>
    <col min="10" max="10" width="8.85546875" style="87" customWidth="1"/>
    <col min="11" max="12" width="4.7109375" style="87" customWidth="1"/>
    <col min="13" max="13" width="7.7109375" style="87" customWidth="1"/>
    <col min="14" max="16" width="4.7109375" style="87" customWidth="1"/>
    <col min="17" max="17" width="6.140625" style="87" customWidth="1"/>
    <col min="18" max="18" width="8" style="87" customWidth="1"/>
    <col min="19" max="20" width="4.7109375" style="87" customWidth="1"/>
    <col min="21" max="21" width="6.28515625" style="87" customWidth="1"/>
    <col min="22" max="22" width="8.28515625" style="87" customWidth="1"/>
    <col min="23" max="24" width="4.7109375" style="87" customWidth="1"/>
    <col min="25" max="25" width="5.7109375" style="87" customWidth="1"/>
    <col min="26" max="26" width="6.85546875" style="87" customWidth="1"/>
    <col min="27" max="29" width="4.7109375" style="87" customWidth="1"/>
    <col min="30" max="30" width="6.5703125" style="87" customWidth="1"/>
    <col min="31" max="33" width="4.7109375" style="87" customWidth="1"/>
    <col min="34" max="34" width="8" style="87" customWidth="1"/>
    <col min="35" max="37" width="4.7109375" style="87" customWidth="1"/>
    <col min="38" max="38" width="6.85546875" style="87" customWidth="1"/>
    <col min="39" max="41" width="4.7109375" style="87" customWidth="1"/>
    <col min="42" max="42" width="8.28515625" style="87" customWidth="1"/>
    <col min="43" max="44" width="4.7109375" style="87" customWidth="1"/>
    <col min="45" max="45" width="6" style="87" customWidth="1"/>
    <col min="46" max="46" width="6.7109375" style="87" customWidth="1"/>
    <col min="47" max="47" width="8.5703125" style="87" customWidth="1"/>
    <col min="48" max="49" width="5.7109375" style="87" customWidth="1"/>
    <col min="50" max="16384" width="9.140625" style="87"/>
  </cols>
  <sheetData>
    <row r="1" spans="1:49" ht="22.5" x14ac:dyDescent="0.3">
      <c r="C1" s="90"/>
    </row>
    <row r="2" spans="1:49" ht="23.25" customHeight="1" x14ac:dyDescent="0.2">
      <c r="C2" s="747" t="s">
        <v>507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</row>
    <row r="3" spans="1:49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</row>
    <row r="4" spans="1:49" ht="24.75" customHeight="1" x14ac:dyDescent="0.3">
      <c r="B4" s="91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</row>
    <row r="5" spans="1:49" ht="44.25" customHeight="1" thickBot="1" x14ac:dyDescent="0.25">
      <c r="U5" s="395"/>
    </row>
    <row r="6" spans="1:49" s="89" customFormat="1" ht="65.25" customHeight="1" thickBot="1" x14ac:dyDescent="0.3">
      <c r="A6" s="708" t="s">
        <v>106</v>
      </c>
      <c r="B6" s="715" t="s">
        <v>129</v>
      </c>
      <c r="C6" s="676" t="s">
        <v>50</v>
      </c>
      <c r="D6" s="897" t="s">
        <v>136</v>
      </c>
      <c r="E6" s="898"/>
      <c r="F6" s="701" t="s">
        <v>95</v>
      </c>
      <c r="G6" s="702"/>
      <c r="H6" s="702"/>
      <c r="I6" s="702"/>
      <c r="J6" s="703"/>
      <c r="K6" s="896" t="s">
        <v>100</v>
      </c>
      <c r="L6" s="687"/>
      <c r="M6" s="687"/>
      <c r="N6" s="687"/>
      <c r="O6" s="687"/>
      <c r="P6" s="687"/>
      <c r="Q6" s="687"/>
      <c r="R6" s="688"/>
      <c r="S6" s="896" t="s">
        <v>101</v>
      </c>
      <c r="T6" s="687"/>
      <c r="U6" s="687"/>
      <c r="V6" s="687"/>
      <c r="W6" s="687"/>
      <c r="X6" s="687"/>
      <c r="Y6" s="687"/>
      <c r="Z6" s="688"/>
      <c r="AA6" s="896" t="s">
        <v>102</v>
      </c>
      <c r="AB6" s="687"/>
      <c r="AC6" s="687"/>
      <c r="AD6" s="687"/>
      <c r="AE6" s="687"/>
      <c r="AF6" s="687"/>
      <c r="AG6" s="687"/>
      <c r="AH6" s="688"/>
      <c r="AI6" s="896" t="s">
        <v>103</v>
      </c>
      <c r="AJ6" s="687"/>
      <c r="AK6" s="687"/>
      <c r="AL6" s="687"/>
      <c r="AM6" s="687"/>
      <c r="AN6" s="687"/>
      <c r="AO6" s="687"/>
      <c r="AP6" s="688"/>
      <c r="AQ6" s="896" t="s">
        <v>378</v>
      </c>
      <c r="AR6" s="687"/>
      <c r="AS6" s="687"/>
      <c r="AT6" s="688"/>
      <c r="AU6" s="680" t="s">
        <v>121</v>
      </c>
      <c r="AV6" s="681"/>
      <c r="AW6" s="711"/>
    </row>
    <row r="7" spans="1:49" s="89" customFormat="1" ht="52.5" customHeight="1" thickBot="1" x14ac:dyDescent="0.3">
      <c r="A7" s="709"/>
      <c r="B7" s="716"/>
      <c r="C7" s="677"/>
      <c r="D7" s="899"/>
      <c r="E7" s="900"/>
      <c r="F7" s="841" t="s">
        <v>105</v>
      </c>
      <c r="G7" s="904" t="s">
        <v>96</v>
      </c>
      <c r="H7" s="905"/>
      <c r="I7" s="706"/>
      <c r="J7" s="692" t="s">
        <v>98</v>
      </c>
      <c r="K7" s="896" t="s">
        <v>113</v>
      </c>
      <c r="L7" s="687"/>
      <c r="M7" s="687"/>
      <c r="N7" s="688"/>
      <c r="O7" s="896" t="s">
        <v>117</v>
      </c>
      <c r="P7" s="687"/>
      <c r="Q7" s="687"/>
      <c r="R7" s="688"/>
      <c r="S7" s="896" t="s">
        <v>114</v>
      </c>
      <c r="T7" s="687"/>
      <c r="U7" s="687"/>
      <c r="V7" s="688"/>
      <c r="W7" s="896" t="s">
        <v>118</v>
      </c>
      <c r="X7" s="687"/>
      <c r="Y7" s="687"/>
      <c r="Z7" s="688"/>
      <c r="AA7" s="896" t="s">
        <v>115</v>
      </c>
      <c r="AB7" s="687"/>
      <c r="AC7" s="687"/>
      <c r="AD7" s="688"/>
      <c r="AE7" s="896" t="s">
        <v>119</v>
      </c>
      <c r="AF7" s="687"/>
      <c r="AG7" s="687"/>
      <c r="AH7" s="688"/>
      <c r="AI7" s="896" t="s">
        <v>116</v>
      </c>
      <c r="AJ7" s="687"/>
      <c r="AK7" s="687"/>
      <c r="AL7" s="688"/>
      <c r="AM7" s="896" t="s">
        <v>120</v>
      </c>
      <c r="AN7" s="687"/>
      <c r="AO7" s="687"/>
      <c r="AP7" s="688"/>
      <c r="AQ7" s="896" t="s">
        <v>379</v>
      </c>
      <c r="AR7" s="687"/>
      <c r="AS7" s="687"/>
      <c r="AT7" s="688"/>
      <c r="AU7" s="712"/>
      <c r="AV7" s="713"/>
      <c r="AW7" s="714"/>
    </row>
    <row r="8" spans="1:49" s="89" customFormat="1" ht="32.25" customHeight="1" thickBot="1" x14ac:dyDescent="0.3">
      <c r="A8" s="709"/>
      <c r="B8" s="716"/>
      <c r="C8" s="677"/>
      <c r="D8" s="901"/>
      <c r="E8" s="902"/>
      <c r="F8" s="903"/>
      <c r="G8" s="679" t="s">
        <v>97</v>
      </c>
      <c r="H8" s="679" t="s">
        <v>104</v>
      </c>
      <c r="I8" s="679" t="s">
        <v>99</v>
      </c>
      <c r="J8" s="694"/>
      <c r="K8" s="676" t="s">
        <v>110</v>
      </c>
      <c r="L8" s="894" t="s">
        <v>111</v>
      </c>
      <c r="M8" s="891" t="s">
        <v>112</v>
      </c>
      <c r="N8" s="683" t="s">
        <v>239</v>
      </c>
      <c r="O8" s="894" t="s">
        <v>110</v>
      </c>
      <c r="P8" s="889" t="s">
        <v>111</v>
      </c>
      <c r="Q8" s="891" t="s">
        <v>112</v>
      </c>
      <c r="R8" s="683" t="s">
        <v>239</v>
      </c>
      <c r="S8" s="894" t="s">
        <v>110</v>
      </c>
      <c r="T8" s="889" t="s">
        <v>111</v>
      </c>
      <c r="U8" s="891" t="s">
        <v>112</v>
      </c>
      <c r="V8" s="683" t="s">
        <v>239</v>
      </c>
      <c r="W8" s="894" t="s">
        <v>110</v>
      </c>
      <c r="X8" s="889" t="s">
        <v>111</v>
      </c>
      <c r="Y8" s="891" t="s">
        <v>112</v>
      </c>
      <c r="Z8" s="683" t="s">
        <v>239</v>
      </c>
      <c r="AA8" s="894" t="s">
        <v>110</v>
      </c>
      <c r="AB8" s="889" t="s">
        <v>111</v>
      </c>
      <c r="AC8" s="891" t="s">
        <v>112</v>
      </c>
      <c r="AD8" s="683" t="s">
        <v>239</v>
      </c>
      <c r="AE8" s="894" t="s">
        <v>110</v>
      </c>
      <c r="AF8" s="889" t="s">
        <v>111</v>
      </c>
      <c r="AG8" s="891" t="s">
        <v>112</v>
      </c>
      <c r="AH8" s="683" t="s">
        <v>239</v>
      </c>
      <c r="AI8" s="894" t="s">
        <v>110</v>
      </c>
      <c r="AJ8" s="889" t="s">
        <v>111</v>
      </c>
      <c r="AK8" s="891" t="s">
        <v>112</v>
      </c>
      <c r="AL8" s="683" t="s">
        <v>239</v>
      </c>
      <c r="AM8" s="894" t="s">
        <v>110</v>
      </c>
      <c r="AN8" s="889" t="s">
        <v>111</v>
      </c>
      <c r="AO8" s="891" t="s">
        <v>112</v>
      </c>
      <c r="AP8" s="683" t="s">
        <v>239</v>
      </c>
      <c r="AQ8" s="894" t="s">
        <v>110</v>
      </c>
      <c r="AR8" s="889" t="s">
        <v>111</v>
      </c>
      <c r="AS8" s="891" t="s">
        <v>112</v>
      </c>
      <c r="AT8" s="683" t="s">
        <v>239</v>
      </c>
      <c r="AU8" s="676" t="s">
        <v>122</v>
      </c>
      <c r="AV8" s="676" t="s">
        <v>123</v>
      </c>
      <c r="AW8" s="676" t="s">
        <v>124</v>
      </c>
    </row>
    <row r="9" spans="1:49" s="89" customFormat="1" ht="136.5" customHeight="1" thickBot="1" x14ac:dyDescent="0.3">
      <c r="A9" s="710"/>
      <c r="B9" s="839"/>
      <c r="C9" s="826"/>
      <c r="D9" s="133" t="s">
        <v>107</v>
      </c>
      <c r="E9" s="133" t="s">
        <v>108</v>
      </c>
      <c r="F9" s="895"/>
      <c r="G9" s="890"/>
      <c r="H9" s="890"/>
      <c r="I9" s="890"/>
      <c r="J9" s="892"/>
      <c r="K9" s="826"/>
      <c r="L9" s="895"/>
      <c r="M9" s="892"/>
      <c r="N9" s="893"/>
      <c r="O9" s="895"/>
      <c r="P9" s="890"/>
      <c r="Q9" s="892"/>
      <c r="R9" s="893"/>
      <c r="S9" s="895"/>
      <c r="T9" s="890"/>
      <c r="U9" s="892"/>
      <c r="V9" s="893"/>
      <c r="W9" s="895"/>
      <c r="X9" s="890"/>
      <c r="Y9" s="892"/>
      <c r="Z9" s="893"/>
      <c r="AA9" s="895"/>
      <c r="AB9" s="890"/>
      <c r="AC9" s="892"/>
      <c r="AD9" s="893"/>
      <c r="AE9" s="895"/>
      <c r="AF9" s="890"/>
      <c r="AG9" s="892"/>
      <c r="AH9" s="893"/>
      <c r="AI9" s="895"/>
      <c r="AJ9" s="890"/>
      <c r="AK9" s="892"/>
      <c r="AL9" s="893"/>
      <c r="AM9" s="895"/>
      <c r="AN9" s="890"/>
      <c r="AO9" s="892"/>
      <c r="AP9" s="893"/>
      <c r="AQ9" s="895"/>
      <c r="AR9" s="890"/>
      <c r="AS9" s="892"/>
      <c r="AT9" s="893"/>
      <c r="AU9" s="826"/>
      <c r="AV9" s="826"/>
      <c r="AW9" s="826"/>
    </row>
    <row r="10" spans="1:49" s="1" customFormat="1" ht="28.5" customHeight="1" thickBot="1" x14ac:dyDescent="0.35">
      <c r="A10" s="519" t="s">
        <v>138</v>
      </c>
      <c r="B10" s="938" t="s">
        <v>125</v>
      </c>
      <c r="C10" s="939"/>
      <c r="D10" s="939"/>
      <c r="E10" s="939"/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39"/>
      <c r="X10" s="939"/>
      <c r="Y10" s="939"/>
      <c r="Z10" s="939"/>
      <c r="AA10" s="939"/>
      <c r="AB10" s="939"/>
      <c r="AC10" s="939"/>
      <c r="AD10" s="939"/>
      <c r="AE10" s="939"/>
      <c r="AF10" s="939"/>
      <c r="AG10" s="939"/>
      <c r="AH10" s="939"/>
      <c r="AI10" s="939"/>
      <c r="AJ10" s="939"/>
      <c r="AK10" s="939"/>
      <c r="AL10" s="939"/>
      <c r="AM10" s="939"/>
      <c r="AN10" s="939"/>
      <c r="AO10" s="939"/>
      <c r="AP10" s="939"/>
      <c r="AQ10" s="939"/>
      <c r="AR10" s="939"/>
      <c r="AS10" s="939"/>
      <c r="AT10" s="939"/>
      <c r="AU10" s="939"/>
      <c r="AV10" s="939"/>
      <c r="AW10" s="940"/>
    </row>
    <row r="11" spans="1:49" s="3" customFormat="1" ht="45.75" customHeight="1" thickBot="1" x14ac:dyDescent="0.35">
      <c r="A11" s="830" t="s">
        <v>132</v>
      </c>
      <c r="B11" s="831"/>
      <c r="C11" s="190"/>
      <c r="D11" s="191">
        <f>D12+D16</f>
        <v>12</v>
      </c>
      <c r="E11" s="192">
        <f>E12+E16</f>
        <v>360</v>
      </c>
      <c r="F11" s="192"/>
      <c r="G11" s="193"/>
      <c r="H11" s="192"/>
      <c r="I11" s="193"/>
      <c r="J11" s="192"/>
      <c r="K11" s="755">
        <f>K12+K16</f>
        <v>3.5</v>
      </c>
      <c r="L11" s="756"/>
      <c r="M11" s="757"/>
      <c r="N11" s="192">
        <f>N12+N16</f>
        <v>5</v>
      </c>
      <c r="O11" s="755">
        <f>O12+O16</f>
        <v>1.5</v>
      </c>
      <c r="P11" s="756"/>
      <c r="Q11" s="757"/>
      <c r="R11" s="194">
        <f>R12+R16</f>
        <v>2</v>
      </c>
      <c r="S11" s="755">
        <f>S12+S16</f>
        <v>3.5</v>
      </c>
      <c r="T11" s="756"/>
      <c r="U11" s="757"/>
      <c r="V11" s="192">
        <f>V12+V16</f>
        <v>5</v>
      </c>
      <c r="W11" s="755">
        <f>W12+W16</f>
        <v>0</v>
      </c>
      <c r="X11" s="756"/>
      <c r="Y11" s="757"/>
      <c r="Z11" s="192">
        <f>Z12+Z16</f>
        <v>0</v>
      </c>
      <c r="AA11" s="755">
        <f>AA12+AA16</f>
        <v>0</v>
      </c>
      <c r="AB11" s="756"/>
      <c r="AC11" s="757"/>
      <c r="AD11" s="192">
        <f>AD12+AD16</f>
        <v>0</v>
      </c>
      <c r="AE11" s="755">
        <f>AE12+AE16</f>
        <v>0</v>
      </c>
      <c r="AF11" s="756"/>
      <c r="AG11" s="757"/>
      <c r="AH11" s="192">
        <f>AH12+AH16</f>
        <v>0</v>
      </c>
      <c r="AI11" s="755">
        <f>AI12+AI16</f>
        <v>0</v>
      </c>
      <c r="AJ11" s="756"/>
      <c r="AK11" s="757"/>
      <c r="AL11" s="192">
        <f>AL12+AL16</f>
        <v>0</v>
      </c>
      <c r="AM11" s="755">
        <f>AM12+AM16</f>
        <v>0</v>
      </c>
      <c r="AN11" s="756"/>
      <c r="AO11" s="757"/>
      <c r="AP11" s="192">
        <f>AP12+AP16</f>
        <v>0</v>
      </c>
      <c r="AQ11" s="755">
        <f>AQ12+AQ16</f>
        <v>0</v>
      </c>
      <c r="AR11" s="756"/>
      <c r="AS11" s="757"/>
      <c r="AT11" s="192">
        <f>AT12+AT16</f>
        <v>0</v>
      </c>
      <c r="AU11" s="195"/>
      <c r="AV11" s="196"/>
      <c r="AW11" s="197"/>
    </row>
    <row r="12" spans="1:49" s="3" customFormat="1" ht="48" customHeight="1" thickBot="1" x14ac:dyDescent="0.35">
      <c r="A12" s="198"/>
      <c r="B12" s="199" t="s">
        <v>46</v>
      </c>
      <c r="C12" s="190"/>
      <c r="D12" s="200">
        <f>D13+D14+D15</f>
        <v>7</v>
      </c>
      <c r="E12" s="200">
        <f>SUM(E13:E15)</f>
        <v>210</v>
      </c>
      <c r="F12" s="200"/>
      <c r="G12" s="200"/>
      <c r="H12" s="200"/>
      <c r="I12" s="200"/>
      <c r="J12" s="200"/>
      <c r="K12" s="752">
        <f>SUM(K13:M15)</f>
        <v>0</v>
      </c>
      <c r="L12" s="753"/>
      <c r="M12" s="754"/>
      <c r="N12" s="200">
        <f>SUM(N13:N15)</f>
        <v>0</v>
      </c>
      <c r="O12" s="752">
        <f>SUM(O13:Q15)</f>
        <v>1.5</v>
      </c>
      <c r="P12" s="753"/>
      <c r="Q12" s="754"/>
      <c r="R12" s="200">
        <f>SUM(R13:R15)</f>
        <v>2</v>
      </c>
      <c r="S12" s="752">
        <f>SUM(S13:U15)</f>
        <v>3.5</v>
      </c>
      <c r="T12" s="753"/>
      <c r="U12" s="754"/>
      <c r="V12" s="200">
        <f>SUM(V13:V15)</f>
        <v>5</v>
      </c>
      <c r="W12" s="752">
        <f>SUM(W13:Y15)</f>
        <v>0</v>
      </c>
      <c r="X12" s="753"/>
      <c r="Y12" s="754"/>
      <c r="Z12" s="200">
        <f>SUM(Z13:Z15)</f>
        <v>0</v>
      </c>
      <c r="AA12" s="752">
        <f>SUM(AA13:AC15)</f>
        <v>0</v>
      </c>
      <c r="AB12" s="753"/>
      <c r="AC12" s="754"/>
      <c r="AD12" s="200">
        <f>SUM(AD13:AD15)</f>
        <v>0</v>
      </c>
      <c r="AE12" s="752">
        <f>SUM(AE13:AG15)</f>
        <v>0</v>
      </c>
      <c r="AF12" s="753"/>
      <c r="AG12" s="754"/>
      <c r="AH12" s="200">
        <f>SUM(AH13:AH15)</f>
        <v>0</v>
      </c>
      <c r="AI12" s="752">
        <f>SUM(AI13:AK15)</f>
        <v>0</v>
      </c>
      <c r="AJ12" s="753"/>
      <c r="AK12" s="754"/>
      <c r="AL12" s="200">
        <f>SUM(AL13:AL15)</f>
        <v>0</v>
      </c>
      <c r="AM12" s="752">
        <f>SUM(AM13:AO15)</f>
        <v>0</v>
      </c>
      <c r="AN12" s="753"/>
      <c r="AO12" s="754"/>
      <c r="AP12" s="200">
        <f>SUM(AP13:AP15)</f>
        <v>0</v>
      </c>
      <c r="AQ12" s="752">
        <f>SUM(AQ13:AS15)</f>
        <v>0</v>
      </c>
      <c r="AR12" s="753"/>
      <c r="AS12" s="754"/>
      <c r="AT12" s="200">
        <f>SUM(AT13:AT15)</f>
        <v>0</v>
      </c>
      <c r="AU12" s="202"/>
      <c r="AV12" s="121"/>
      <c r="AW12" s="197"/>
    </row>
    <row r="13" spans="1:49" s="3" customFormat="1" ht="49.5" customHeight="1" x14ac:dyDescent="0.3">
      <c r="A13" s="218" t="s">
        <v>202</v>
      </c>
      <c r="B13" s="367" t="s">
        <v>197</v>
      </c>
      <c r="C13" s="205" t="s">
        <v>199</v>
      </c>
      <c r="D13" s="206">
        <v>3</v>
      </c>
      <c r="E13" s="207">
        <f>D13*30</f>
        <v>90</v>
      </c>
      <c r="F13" s="207">
        <f t="shared" ref="F13:F14" si="0">G13+H13+I13</f>
        <v>32</v>
      </c>
      <c r="G13" s="208">
        <v>16</v>
      </c>
      <c r="H13" s="207"/>
      <c r="I13" s="208">
        <v>16</v>
      </c>
      <c r="J13" s="207">
        <f t="shared" ref="J13:J15" si="1">E13-F13</f>
        <v>58</v>
      </c>
      <c r="K13" s="213"/>
      <c r="L13" s="220"/>
      <c r="M13" s="221"/>
      <c r="N13" s="212"/>
      <c r="O13" s="213"/>
      <c r="P13" s="220"/>
      <c r="Q13" s="221"/>
      <c r="R13" s="212"/>
      <c r="S13" s="209">
        <v>1</v>
      </c>
      <c r="T13" s="220"/>
      <c r="U13" s="214">
        <v>1</v>
      </c>
      <c r="V13" s="212">
        <v>3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09"/>
      <c r="AR13" s="210"/>
      <c r="AS13" s="214"/>
      <c r="AT13" s="215"/>
      <c r="AU13" s="223">
        <v>3</v>
      </c>
      <c r="AV13" s="219"/>
      <c r="AW13" s="206" t="s">
        <v>518</v>
      </c>
    </row>
    <row r="14" spans="1:49" s="3" customFormat="1" ht="31.5" customHeight="1" x14ac:dyDescent="0.3">
      <c r="A14" s="218" t="s">
        <v>204</v>
      </c>
      <c r="B14" s="382" t="s">
        <v>198</v>
      </c>
      <c r="C14" s="205" t="s">
        <v>199</v>
      </c>
      <c r="D14" s="219">
        <v>2</v>
      </c>
      <c r="E14" s="207">
        <f>D14*30</f>
        <v>60</v>
      </c>
      <c r="F14" s="207">
        <f t="shared" si="0"/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340"/>
      <c r="N14" s="212"/>
      <c r="O14" s="213"/>
      <c r="P14" s="220"/>
      <c r="Q14" s="340"/>
      <c r="R14" s="212"/>
      <c r="S14" s="209">
        <v>1</v>
      </c>
      <c r="T14" s="220"/>
      <c r="U14" s="214">
        <v>0.5</v>
      </c>
      <c r="V14" s="212">
        <v>2</v>
      </c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09"/>
      <c r="AR14" s="210"/>
      <c r="AS14" s="214"/>
      <c r="AT14" s="215"/>
      <c r="AU14" s="223">
        <v>3</v>
      </c>
      <c r="AV14" s="219"/>
      <c r="AW14" s="206"/>
    </row>
    <row r="15" spans="1:49" s="3" customFormat="1" ht="57" customHeight="1" thickBot="1" x14ac:dyDescent="0.35">
      <c r="A15" s="218" t="s">
        <v>236</v>
      </c>
      <c r="B15" s="382" t="s">
        <v>526</v>
      </c>
      <c r="C15" s="205" t="s">
        <v>199</v>
      </c>
      <c r="D15" s="219">
        <v>2</v>
      </c>
      <c r="E15" s="207">
        <f>D15*30</f>
        <v>60</v>
      </c>
      <c r="F15" s="207">
        <v>24</v>
      </c>
      <c r="G15" s="208">
        <v>16</v>
      </c>
      <c r="H15" s="207"/>
      <c r="I15" s="208">
        <v>8</v>
      </c>
      <c r="J15" s="207">
        <f t="shared" si="1"/>
        <v>36</v>
      </c>
      <c r="K15" s="213"/>
      <c r="L15" s="220"/>
      <c r="M15" s="221"/>
      <c r="N15" s="212"/>
      <c r="O15" s="222">
        <v>1</v>
      </c>
      <c r="P15" s="220"/>
      <c r="Q15" s="221">
        <v>0.5</v>
      </c>
      <c r="R15" s="212">
        <v>2</v>
      </c>
      <c r="S15" s="209"/>
      <c r="T15" s="220"/>
      <c r="U15" s="214"/>
      <c r="V15" s="212"/>
      <c r="W15" s="209"/>
      <c r="X15" s="220"/>
      <c r="Y15" s="214"/>
      <c r="Z15" s="212"/>
      <c r="AA15" s="209"/>
      <c r="AB15" s="220"/>
      <c r="AC15" s="214"/>
      <c r="AD15" s="212"/>
      <c r="AE15" s="222"/>
      <c r="AF15" s="220"/>
      <c r="AG15" s="211"/>
      <c r="AH15" s="212"/>
      <c r="AI15" s="222"/>
      <c r="AJ15" s="220"/>
      <c r="AK15" s="214"/>
      <c r="AL15" s="212"/>
      <c r="AM15" s="209"/>
      <c r="AN15" s="210"/>
      <c r="AO15" s="214"/>
      <c r="AP15" s="215"/>
      <c r="AQ15" s="209"/>
      <c r="AR15" s="210"/>
      <c r="AS15" s="214"/>
      <c r="AT15" s="215"/>
      <c r="AU15" s="223">
        <v>2</v>
      </c>
      <c r="AV15" s="219"/>
      <c r="AW15" s="206" t="s">
        <v>518</v>
      </c>
    </row>
    <row r="16" spans="1:49" s="3" customFormat="1" ht="30" customHeight="1" thickBot="1" x14ac:dyDescent="0.35">
      <c r="A16" s="346"/>
      <c r="B16" s="203" t="s">
        <v>201</v>
      </c>
      <c r="C16" s="190"/>
      <c r="D16" s="204">
        <f>D17+D18</f>
        <v>5</v>
      </c>
      <c r="E16" s="204">
        <f>D16*30</f>
        <v>150</v>
      </c>
      <c r="F16" s="204"/>
      <c r="G16" s="204"/>
      <c r="H16" s="204"/>
      <c r="I16" s="204"/>
      <c r="J16" s="204"/>
      <c r="K16" s="752">
        <f>SUM(K17:M23)</f>
        <v>3.5</v>
      </c>
      <c r="L16" s="753"/>
      <c r="M16" s="754"/>
      <c r="N16" s="191">
        <f>SUM(N17:N23)</f>
        <v>5</v>
      </c>
      <c r="O16" s="752">
        <f>SUM(O18:Q18)</f>
        <v>0</v>
      </c>
      <c r="P16" s="753"/>
      <c r="Q16" s="754"/>
      <c r="R16" s="201">
        <f>SUM(R18:R18)</f>
        <v>0</v>
      </c>
      <c r="S16" s="755">
        <f>SUM(S17:U23)</f>
        <v>0</v>
      </c>
      <c r="T16" s="756"/>
      <c r="U16" s="757"/>
      <c r="V16" s="191">
        <f>SUM(V17:V23)</f>
        <v>0</v>
      </c>
      <c r="W16" s="755">
        <f>SUM(W18:Y18)</f>
        <v>0</v>
      </c>
      <c r="X16" s="756"/>
      <c r="Y16" s="757"/>
      <c r="Z16" s="191">
        <f>Z17+Z18</f>
        <v>0</v>
      </c>
      <c r="AA16" s="755">
        <f>SUM(AA18:AC18)</f>
        <v>0</v>
      </c>
      <c r="AB16" s="756"/>
      <c r="AC16" s="757"/>
      <c r="AD16" s="191">
        <f>SUM(AD18:AD18)</f>
        <v>0</v>
      </c>
      <c r="AE16" s="752">
        <f>SUM(AE18:AG18)</f>
        <v>0</v>
      </c>
      <c r="AF16" s="753"/>
      <c r="AG16" s="754"/>
      <c r="AH16" s="191">
        <f>SUM(AH18:AH18)</f>
        <v>0</v>
      </c>
      <c r="AI16" s="752">
        <f>SUM(AI18:AK18)</f>
        <v>0</v>
      </c>
      <c r="AJ16" s="753"/>
      <c r="AK16" s="754"/>
      <c r="AL16" s="191">
        <f>SUM(AL18:AL18)</f>
        <v>0</v>
      </c>
      <c r="AM16" s="755">
        <f>SUM(AM18:AO18)</f>
        <v>0</v>
      </c>
      <c r="AN16" s="756"/>
      <c r="AO16" s="757"/>
      <c r="AP16" s="192">
        <f>SUM(AP18:AP18)</f>
        <v>0</v>
      </c>
      <c r="AQ16" s="755">
        <f>SUM(AQ18:AS18)</f>
        <v>0</v>
      </c>
      <c r="AR16" s="756"/>
      <c r="AS16" s="757"/>
      <c r="AT16" s="192">
        <f>SUM(AT18:AT18)</f>
        <v>0</v>
      </c>
      <c r="AU16" s="202"/>
      <c r="AV16" s="196"/>
      <c r="AW16" s="197"/>
    </row>
    <row r="17" spans="1:49" s="3" customFormat="1" ht="58.5" customHeight="1" x14ac:dyDescent="0.3">
      <c r="A17" s="337" t="s">
        <v>153</v>
      </c>
      <c r="B17" s="382" t="s">
        <v>203</v>
      </c>
      <c r="C17" s="205" t="s">
        <v>238</v>
      </c>
      <c r="D17" s="206">
        <v>3</v>
      </c>
      <c r="E17" s="207">
        <f t="shared" ref="E17:E18" si="2">D17*30</f>
        <v>90</v>
      </c>
      <c r="F17" s="207">
        <f t="shared" ref="F17:F18" si="3">G17+H17+I17</f>
        <v>32</v>
      </c>
      <c r="G17" s="208">
        <v>16</v>
      </c>
      <c r="H17" s="207"/>
      <c r="I17" s="208">
        <v>16</v>
      </c>
      <c r="J17" s="207">
        <f t="shared" ref="J17:J18" si="4">E17-F17</f>
        <v>58</v>
      </c>
      <c r="K17" s="209">
        <v>1</v>
      </c>
      <c r="L17" s="210"/>
      <c r="M17" s="211">
        <v>1</v>
      </c>
      <c r="N17" s="212">
        <v>3</v>
      </c>
      <c r="O17" s="213"/>
      <c r="P17" s="210"/>
      <c r="Q17" s="211"/>
      <c r="R17" s="212"/>
      <c r="S17" s="209"/>
      <c r="T17" s="210"/>
      <c r="U17" s="211"/>
      <c r="V17" s="212"/>
      <c r="W17" s="209"/>
      <c r="X17" s="210"/>
      <c r="Y17" s="211"/>
      <c r="Z17" s="212"/>
      <c r="AA17" s="209"/>
      <c r="AB17" s="210"/>
      <c r="AC17" s="214"/>
      <c r="AD17" s="215"/>
      <c r="AE17" s="216"/>
      <c r="AF17" s="210"/>
      <c r="AG17" s="214" t="s">
        <v>1</v>
      </c>
      <c r="AH17" s="215"/>
      <c r="AI17" s="216"/>
      <c r="AJ17" s="210"/>
      <c r="AK17" s="214"/>
      <c r="AL17" s="215"/>
      <c r="AM17" s="209"/>
      <c r="AN17" s="210"/>
      <c r="AO17" s="214"/>
      <c r="AP17" s="215"/>
      <c r="AQ17" s="209"/>
      <c r="AR17" s="210"/>
      <c r="AS17" s="214"/>
      <c r="AT17" s="215"/>
      <c r="AU17" s="207">
        <v>1</v>
      </c>
      <c r="AV17" s="217"/>
      <c r="AW17" s="207"/>
    </row>
    <row r="18" spans="1:49" s="3" customFormat="1" ht="51.75" customHeight="1" x14ac:dyDescent="0.3">
      <c r="A18" s="347" t="s">
        <v>167</v>
      </c>
      <c r="B18" s="501" t="s">
        <v>200</v>
      </c>
      <c r="C18" s="189" t="s">
        <v>206</v>
      </c>
      <c r="D18" s="856">
        <v>2</v>
      </c>
      <c r="E18" s="843">
        <f t="shared" si="2"/>
        <v>60</v>
      </c>
      <c r="F18" s="843">
        <f t="shared" si="3"/>
        <v>24</v>
      </c>
      <c r="G18" s="843">
        <v>16</v>
      </c>
      <c r="H18" s="843"/>
      <c r="I18" s="843">
        <v>8</v>
      </c>
      <c r="J18" s="845">
        <f t="shared" si="4"/>
        <v>36</v>
      </c>
      <c r="K18" s="935">
        <v>1</v>
      </c>
      <c r="L18" s="850"/>
      <c r="M18" s="853">
        <v>0.5</v>
      </c>
      <c r="N18" s="932">
        <v>2</v>
      </c>
      <c r="O18" s="225"/>
      <c r="P18" s="226"/>
      <c r="Q18" s="227"/>
      <c r="R18" s="228"/>
      <c r="S18" s="847"/>
      <c r="T18" s="850"/>
      <c r="U18" s="859"/>
      <c r="V18" s="861"/>
      <c r="W18" s="847"/>
      <c r="X18" s="850"/>
      <c r="Y18" s="853"/>
      <c r="Z18" s="861"/>
      <c r="AA18" s="229"/>
      <c r="AB18" s="226"/>
      <c r="AC18" s="227"/>
      <c r="AD18" s="230"/>
      <c r="AE18" s="225"/>
      <c r="AF18" s="226"/>
      <c r="AG18" s="231"/>
      <c r="AH18" s="230"/>
      <c r="AI18" s="225"/>
      <c r="AJ18" s="226"/>
      <c r="AK18" s="227"/>
      <c r="AL18" s="230"/>
      <c r="AM18" s="229"/>
      <c r="AN18" s="232"/>
      <c r="AO18" s="227"/>
      <c r="AP18" s="233"/>
      <c r="AQ18" s="229"/>
      <c r="AR18" s="232"/>
      <c r="AS18" s="227"/>
      <c r="AT18" s="233"/>
      <c r="AU18" s="856">
        <v>1</v>
      </c>
      <c r="AV18" s="235"/>
      <c r="AW18" s="205"/>
    </row>
    <row r="19" spans="1:49" s="3" customFormat="1" ht="51.75" customHeight="1" x14ac:dyDescent="0.3">
      <c r="A19" s="347" t="s">
        <v>228</v>
      </c>
      <c r="B19" s="382" t="s">
        <v>209</v>
      </c>
      <c r="C19" s="205" t="s">
        <v>238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5"/>
      <c r="P19" s="226"/>
      <c r="Q19" s="227"/>
      <c r="R19" s="228"/>
      <c r="S19" s="848"/>
      <c r="T19" s="851"/>
      <c r="U19" s="860"/>
      <c r="V19" s="862"/>
      <c r="W19" s="848"/>
      <c r="X19" s="851"/>
      <c r="Y19" s="854"/>
      <c r="Z19" s="862"/>
      <c r="AA19" s="341"/>
      <c r="AB19" s="226"/>
      <c r="AC19" s="342"/>
      <c r="AD19" s="230"/>
      <c r="AE19" s="225"/>
      <c r="AF19" s="226"/>
      <c r="AG19" s="343"/>
      <c r="AH19" s="230"/>
      <c r="AI19" s="225"/>
      <c r="AJ19" s="226"/>
      <c r="AK19" s="342"/>
      <c r="AL19" s="230"/>
      <c r="AM19" s="341"/>
      <c r="AN19" s="232"/>
      <c r="AO19" s="342"/>
      <c r="AP19" s="233"/>
      <c r="AQ19" s="341"/>
      <c r="AR19" s="232"/>
      <c r="AS19" s="342"/>
      <c r="AT19" s="233"/>
      <c r="AU19" s="857"/>
      <c r="AV19" s="344"/>
      <c r="AW19" s="277"/>
    </row>
    <row r="20" spans="1:49" s="3" customFormat="1" ht="32.25" customHeight="1" x14ac:dyDescent="0.3">
      <c r="A20" s="347" t="s">
        <v>229</v>
      </c>
      <c r="B20" s="382" t="s">
        <v>250</v>
      </c>
      <c r="C20" s="864" t="s">
        <v>199</v>
      </c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209"/>
      <c r="AR20" s="210"/>
      <c r="AS20" s="214"/>
      <c r="AT20" s="215"/>
      <c r="AU20" s="857"/>
      <c r="AV20" s="234"/>
      <c r="AW20" s="223"/>
    </row>
    <row r="21" spans="1:49" s="3" customFormat="1" ht="30.75" customHeight="1" x14ac:dyDescent="0.3">
      <c r="A21" s="347" t="s">
        <v>230</v>
      </c>
      <c r="B21" s="382" t="s">
        <v>208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209"/>
      <c r="AR21" s="210"/>
      <c r="AS21" s="214"/>
      <c r="AT21" s="215"/>
      <c r="AU21" s="857"/>
      <c r="AV21" s="234"/>
      <c r="AW21" s="223"/>
    </row>
    <row r="22" spans="1:49" s="3" customFormat="1" ht="32.25" customHeight="1" x14ac:dyDescent="0.3">
      <c r="A22" s="347" t="s">
        <v>231</v>
      </c>
      <c r="B22" s="382" t="s">
        <v>251</v>
      </c>
      <c r="C22" s="865"/>
      <c r="D22" s="857"/>
      <c r="E22" s="844"/>
      <c r="F22" s="844"/>
      <c r="G22" s="844"/>
      <c r="H22" s="844"/>
      <c r="I22" s="844"/>
      <c r="J22" s="846"/>
      <c r="K22" s="936"/>
      <c r="L22" s="851"/>
      <c r="M22" s="854"/>
      <c r="N22" s="933"/>
      <c r="O22" s="222"/>
      <c r="P22" s="220"/>
      <c r="Q22" s="221"/>
      <c r="R22" s="212"/>
      <c r="S22" s="848"/>
      <c r="T22" s="851"/>
      <c r="U22" s="860"/>
      <c r="V22" s="862"/>
      <c r="W22" s="848"/>
      <c r="X22" s="851"/>
      <c r="Y22" s="854"/>
      <c r="Z22" s="86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209"/>
      <c r="AR22" s="210"/>
      <c r="AS22" s="214"/>
      <c r="AT22" s="215"/>
      <c r="AU22" s="857"/>
      <c r="AV22" s="234"/>
      <c r="AW22" s="223"/>
    </row>
    <row r="23" spans="1:49" s="3" customFormat="1" ht="29.25" customHeight="1" thickBot="1" x14ac:dyDescent="0.35">
      <c r="A23" s="348" t="s">
        <v>232</v>
      </c>
      <c r="B23" s="502" t="s">
        <v>210</v>
      </c>
      <c r="C23" s="865"/>
      <c r="D23" s="857"/>
      <c r="E23" s="844"/>
      <c r="F23" s="844"/>
      <c r="G23" s="844"/>
      <c r="H23" s="844"/>
      <c r="I23" s="844"/>
      <c r="J23" s="846"/>
      <c r="K23" s="937"/>
      <c r="L23" s="852"/>
      <c r="M23" s="855"/>
      <c r="N23" s="934"/>
      <c r="O23" s="444"/>
      <c r="P23" s="432"/>
      <c r="Q23" s="434"/>
      <c r="R23" s="433"/>
      <c r="S23" s="848"/>
      <c r="T23" s="851"/>
      <c r="U23" s="860"/>
      <c r="V23" s="862"/>
      <c r="W23" s="848"/>
      <c r="X23" s="851"/>
      <c r="Y23" s="854"/>
      <c r="Z23" s="862"/>
      <c r="AA23" s="445"/>
      <c r="AB23" s="432"/>
      <c r="AC23" s="446"/>
      <c r="AD23" s="433"/>
      <c r="AE23" s="444"/>
      <c r="AF23" s="432"/>
      <c r="AG23" s="447"/>
      <c r="AH23" s="433"/>
      <c r="AI23" s="444"/>
      <c r="AJ23" s="432"/>
      <c r="AK23" s="446"/>
      <c r="AL23" s="433"/>
      <c r="AM23" s="445"/>
      <c r="AN23" s="448"/>
      <c r="AO23" s="446"/>
      <c r="AP23" s="449"/>
      <c r="AQ23" s="445"/>
      <c r="AR23" s="448"/>
      <c r="AS23" s="446"/>
      <c r="AT23" s="449"/>
      <c r="AU23" s="857"/>
      <c r="AV23" s="450"/>
      <c r="AW23" s="431"/>
    </row>
    <row r="24" spans="1:49" s="237" customFormat="1" ht="21.75" customHeight="1" thickBot="1" x14ac:dyDescent="0.35">
      <c r="A24" s="520" t="s">
        <v>143</v>
      </c>
      <c r="B24" s="670" t="s">
        <v>127</v>
      </c>
      <c r="C24" s="671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671"/>
      <c r="AN24" s="671"/>
      <c r="AO24" s="671"/>
      <c r="AP24" s="671"/>
      <c r="AQ24" s="671"/>
      <c r="AR24" s="671"/>
      <c r="AS24" s="671"/>
      <c r="AT24" s="671"/>
      <c r="AU24" s="671"/>
      <c r="AV24" s="671"/>
      <c r="AW24" s="672"/>
    </row>
    <row r="25" spans="1:49" s="187" customFormat="1" ht="47.25" customHeight="1" thickBot="1" x14ac:dyDescent="0.35">
      <c r="A25" s="830" t="s">
        <v>132</v>
      </c>
      <c r="B25" s="831"/>
      <c r="C25" s="190"/>
      <c r="D25" s="191">
        <f>D26+D32</f>
        <v>25</v>
      </c>
      <c r="E25" s="192">
        <f>E26+E27</f>
        <v>600</v>
      </c>
      <c r="F25" s="192"/>
      <c r="G25" s="193"/>
      <c r="H25" s="192"/>
      <c r="I25" s="193"/>
      <c r="J25" s="192"/>
      <c r="K25" s="755">
        <f>K26+K32</f>
        <v>4</v>
      </c>
      <c r="L25" s="756"/>
      <c r="M25" s="757"/>
      <c r="N25" s="192">
        <f>N26+N32</f>
        <v>5</v>
      </c>
      <c r="O25" s="755">
        <f>O26+O32</f>
        <v>16</v>
      </c>
      <c r="P25" s="756"/>
      <c r="Q25" s="757"/>
      <c r="R25" s="192">
        <f>R26+R32</f>
        <v>20</v>
      </c>
      <c r="S25" s="755">
        <f>S26+S32</f>
        <v>0</v>
      </c>
      <c r="T25" s="756"/>
      <c r="U25" s="757"/>
      <c r="V25" s="192">
        <f>V26+V32</f>
        <v>0</v>
      </c>
      <c r="W25" s="755">
        <f>W26+W32</f>
        <v>0</v>
      </c>
      <c r="X25" s="756"/>
      <c r="Y25" s="757"/>
      <c r="Z25" s="192">
        <f>Z26+Z32</f>
        <v>0</v>
      </c>
      <c r="AA25" s="755">
        <f>AA26+AA32</f>
        <v>0</v>
      </c>
      <c r="AB25" s="756"/>
      <c r="AC25" s="757"/>
      <c r="AD25" s="192">
        <f>AD26+AD32</f>
        <v>0</v>
      </c>
      <c r="AE25" s="755">
        <f>AE26+AE32</f>
        <v>0</v>
      </c>
      <c r="AF25" s="756"/>
      <c r="AG25" s="757"/>
      <c r="AH25" s="192">
        <f>AH26+AH32</f>
        <v>0</v>
      </c>
      <c r="AI25" s="755">
        <f>AI26+AI32</f>
        <v>0</v>
      </c>
      <c r="AJ25" s="756"/>
      <c r="AK25" s="757"/>
      <c r="AL25" s="192">
        <f>AL26+AL32</f>
        <v>0</v>
      </c>
      <c r="AM25" s="755">
        <f>AM26+AM32</f>
        <v>0</v>
      </c>
      <c r="AN25" s="756"/>
      <c r="AO25" s="757"/>
      <c r="AP25" s="192">
        <f>AP26+AP32</f>
        <v>0</v>
      </c>
      <c r="AQ25" s="755">
        <f>AQ26+AQ32</f>
        <v>0</v>
      </c>
      <c r="AR25" s="756"/>
      <c r="AS25" s="757"/>
      <c r="AT25" s="192">
        <f>AT26+AT32</f>
        <v>0</v>
      </c>
      <c r="AU25" s="195"/>
      <c r="AV25" s="196"/>
      <c r="AW25" s="197"/>
    </row>
    <row r="26" spans="1:49" s="187" customFormat="1" ht="40.5" customHeight="1" thickBot="1" x14ac:dyDescent="0.35">
      <c r="A26" s="198"/>
      <c r="B26" s="199" t="s">
        <v>46</v>
      </c>
      <c r="C26" s="190"/>
      <c r="D26" s="200">
        <f>SUM(D28:D31)</f>
        <v>20</v>
      </c>
      <c r="E26" s="200">
        <f>SUM(E28:E31)</f>
        <v>600</v>
      </c>
      <c r="F26" s="200"/>
      <c r="G26" s="200"/>
      <c r="H26" s="200"/>
      <c r="I26" s="200"/>
      <c r="J26" s="200"/>
      <c r="K26" s="752">
        <f>SUM(K28:M31)</f>
        <v>4</v>
      </c>
      <c r="L26" s="753"/>
      <c r="M26" s="754"/>
      <c r="N26" s="200">
        <f>SUM(N28:N31)</f>
        <v>5</v>
      </c>
      <c r="O26" s="752">
        <f>SUM(O28:Q31)</f>
        <v>12</v>
      </c>
      <c r="P26" s="753"/>
      <c r="Q26" s="754"/>
      <c r="R26" s="200">
        <f>SUM(R28:R31)</f>
        <v>15</v>
      </c>
      <c r="S26" s="752">
        <f>SUM(S28:U31)</f>
        <v>0</v>
      </c>
      <c r="T26" s="753"/>
      <c r="U26" s="754"/>
      <c r="V26" s="200">
        <f>SUM(V28:V31)</f>
        <v>0</v>
      </c>
      <c r="W26" s="752">
        <f>SUM(W28:Y31)</f>
        <v>0</v>
      </c>
      <c r="X26" s="753"/>
      <c r="Y26" s="754"/>
      <c r="Z26" s="200">
        <f>SUM(Z28:Z31)</f>
        <v>0</v>
      </c>
      <c r="AA26" s="752">
        <f>SUM(AA28:AC31)</f>
        <v>0</v>
      </c>
      <c r="AB26" s="753"/>
      <c r="AC26" s="754"/>
      <c r="AD26" s="200">
        <f>SUM(AD28:AD31)</f>
        <v>0</v>
      </c>
      <c r="AE26" s="752">
        <f>SUM(AE28:AG31)</f>
        <v>0</v>
      </c>
      <c r="AF26" s="753"/>
      <c r="AG26" s="754"/>
      <c r="AH26" s="200">
        <f>SUM(AH28:AH31)</f>
        <v>0</v>
      </c>
      <c r="AI26" s="752">
        <f>SUM(AI28:AK31)</f>
        <v>0</v>
      </c>
      <c r="AJ26" s="753"/>
      <c r="AK26" s="754"/>
      <c r="AL26" s="200">
        <f>SUM(AL28:AL31)</f>
        <v>0</v>
      </c>
      <c r="AM26" s="752">
        <f>SUM(AM28:AO31)</f>
        <v>0</v>
      </c>
      <c r="AN26" s="753"/>
      <c r="AO26" s="754"/>
      <c r="AP26" s="200">
        <f>SUM(AP28:AP31)</f>
        <v>0</v>
      </c>
      <c r="AQ26" s="752">
        <f>SUM(AQ28:AS31)</f>
        <v>0</v>
      </c>
      <c r="AR26" s="753"/>
      <c r="AS26" s="754"/>
      <c r="AT26" s="200">
        <f>SUM(AT28:AT31)</f>
        <v>0</v>
      </c>
      <c r="AU26" s="202"/>
      <c r="AV26" s="121"/>
      <c r="AW26" s="197"/>
    </row>
    <row r="27" spans="1:49" s="187" customFormat="1" ht="1.5" customHeight="1" x14ac:dyDescent="0.3">
      <c r="A27" s="242"/>
      <c r="B27" s="255"/>
      <c r="C27" s="256"/>
      <c r="D27" s="257"/>
      <c r="E27" s="153"/>
      <c r="F27" s="156"/>
      <c r="G27" s="134"/>
      <c r="H27" s="134"/>
      <c r="I27" s="134"/>
      <c r="J27" s="258"/>
      <c r="K27" s="259"/>
      <c r="L27" s="260"/>
      <c r="M27" s="258"/>
      <c r="N27" s="146"/>
      <c r="O27" s="144"/>
      <c r="P27" s="260"/>
      <c r="Q27" s="150"/>
      <c r="R27" s="261"/>
      <c r="S27" s="144"/>
      <c r="T27" s="260"/>
      <c r="U27" s="150"/>
      <c r="V27" s="261"/>
      <c r="W27" s="156"/>
      <c r="X27" s="260"/>
      <c r="Y27" s="150"/>
      <c r="Z27" s="146"/>
      <c r="AA27" s="156"/>
      <c r="AB27" s="260"/>
      <c r="AC27" s="150"/>
      <c r="AD27" s="146"/>
      <c r="AE27" s="259"/>
      <c r="AF27" s="260"/>
      <c r="AG27" s="145"/>
      <c r="AH27" s="146"/>
      <c r="AI27" s="259"/>
      <c r="AJ27" s="260"/>
      <c r="AK27" s="150"/>
      <c r="AL27" s="146"/>
      <c r="AM27" s="156"/>
      <c r="AN27" s="134"/>
      <c r="AO27" s="150"/>
      <c r="AP27" s="151"/>
      <c r="AQ27" s="156"/>
      <c r="AR27" s="134"/>
      <c r="AS27" s="150"/>
      <c r="AT27" s="151"/>
      <c r="AU27" s="262"/>
      <c r="AV27" s="263"/>
      <c r="AW27" s="264"/>
    </row>
    <row r="28" spans="1:49" s="187" customFormat="1" ht="33.75" customHeight="1" x14ac:dyDescent="0.3">
      <c r="A28" s="238" t="s">
        <v>212</v>
      </c>
      <c r="B28" s="239" t="s">
        <v>252</v>
      </c>
      <c r="C28" s="240" t="s">
        <v>207</v>
      </c>
      <c r="D28" s="160">
        <v>5</v>
      </c>
      <c r="E28" s="148">
        <f t="shared" ref="E28:E31" si="5">D28*30</f>
        <v>150</v>
      </c>
      <c r="F28" s="241">
        <v>64</v>
      </c>
      <c r="G28" s="160">
        <v>32</v>
      </c>
      <c r="H28" s="160"/>
      <c r="I28" s="160">
        <v>32</v>
      </c>
      <c r="J28" s="147">
        <f>E28-F28</f>
        <v>86</v>
      </c>
      <c r="K28" s="137"/>
      <c r="L28" s="114"/>
      <c r="M28" s="138"/>
      <c r="N28" s="136"/>
      <c r="O28" s="137">
        <v>2</v>
      </c>
      <c r="P28" s="114"/>
      <c r="Q28" s="138">
        <v>2</v>
      </c>
      <c r="R28" s="136">
        <v>5</v>
      </c>
      <c r="S28" s="137"/>
      <c r="T28" s="114"/>
      <c r="U28" s="138"/>
      <c r="V28" s="136"/>
      <c r="W28" s="115"/>
      <c r="X28" s="114"/>
      <c r="Y28" s="135"/>
      <c r="Z28" s="136"/>
      <c r="AA28" s="137"/>
      <c r="AB28" s="114"/>
      <c r="AC28" s="138"/>
      <c r="AD28" s="136"/>
      <c r="AE28" s="139"/>
      <c r="AF28" s="114"/>
      <c r="AG28" s="138"/>
      <c r="AH28" s="136"/>
      <c r="AI28" s="139"/>
      <c r="AJ28" s="114"/>
      <c r="AK28" s="138"/>
      <c r="AL28" s="136"/>
      <c r="AM28" s="137"/>
      <c r="AN28" s="114"/>
      <c r="AO28" s="138"/>
      <c r="AP28" s="136"/>
      <c r="AQ28" s="137"/>
      <c r="AR28" s="114"/>
      <c r="AS28" s="138"/>
      <c r="AT28" s="136"/>
      <c r="AU28" s="162">
        <v>2</v>
      </c>
      <c r="AV28" s="140"/>
      <c r="AW28" s="162"/>
    </row>
    <row r="29" spans="1:49" s="187" customFormat="1" ht="29.25" customHeight="1" x14ac:dyDescent="0.3">
      <c r="A29" s="242" t="s">
        <v>213</v>
      </c>
      <c r="B29" s="243" t="s">
        <v>253</v>
      </c>
      <c r="C29" s="244" t="s">
        <v>211</v>
      </c>
      <c r="D29" s="153">
        <v>5</v>
      </c>
      <c r="E29" s="154">
        <f t="shared" si="5"/>
        <v>150</v>
      </c>
      <c r="F29" s="159">
        <v>64</v>
      </c>
      <c r="G29" s="153">
        <v>32</v>
      </c>
      <c r="H29" s="153">
        <v>16</v>
      </c>
      <c r="I29" s="153">
        <v>16</v>
      </c>
      <c r="J29" s="245">
        <f>E29-F29</f>
        <v>86</v>
      </c>
      <c r="K29" s="156"/>
      <c r="L29" s="134"/>
      <c r="M29" s="150"/>
      <c r="N29" s="151"/>
      <c r="O29" s="156">
        <v>2</v>
      </c>
      <c r="P29" s="134">
        <v>1</v>
      </c>
      <c r="Q29" s="150">
        <v>1</v>
      </c>
      <c r="R29" s="151">
        <v>5</v>
      </c>
      <c r="S29" s="139"/>
      <c r="T29" s="137"/>
      <c r="U29" s="147"/>
      <c r="V29" s="136"/>
      <c r="W29" s="137"/>
      <c r="X29" s="137"/>
      <c r="Y29" s="148"/>
      <c r="Z29" s="136"/>
      <c r="AA29" s="137"/>
      <c r="AB29" s="137"/>
      <c r="AC29" s="148"/>
      <c r="AD29" s="136"/>
      <c r="AE29" s="149"/>
      <c r="AF29" s="134"/>
      <c r="AG29" s="150"/>
      <c r="AH29" s="151"/>
      <c r="AI29" s="149"/>
      <c r="AJ29" s="134"/>
      <c r="AK29" s="150"/>
      <c r="AL29" s="151"/>
      <c r="AM29" s="137"/>
      <c r="AN29" s="137"/>
      <c r="AO29" s="148"/>
      <c r="AP29" s="136"/>
      <c r="AQ29" s="137"/>
      <c r="AR29" s="137"/>
      <c r="AS29" s="148"/>
      <c r="AT29" s="136"/>
      <c r="AU29" s="162">
        <v>2</v>
      </c>
      <c r="AV29" s="152"/>
      <c r="AW29" s="224"/>
    </row>
    <row r="30" spans="1:49" s="187" customFormat="1" ht="36.75" customHeight="1" x14ac:dyDescent="0.3">
      <c r="A30" s="246" t="s">
        <v>214</v>
      </c>
      <c r="B30" s="247" t="s">
        <v>254</v>
      </c>
      <c r="C30" s="248" t="s">
        <v>541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/>
      <c r="I30" s="164">
        <v>32</v>
      </c>
      <c r="J30" s="250">
        <f>E30-F30</f>
        <v>86</v>
      </c>
      <c r="K30" s="166"/>
      <c r="L30" s="167"/>
      <c r="M30" s="171"/>
      <c r="N30" s="172"/>
      <c r="O30" s="170">
        <v>2</v>
      </c>
      <c r="P30" s="167"/>
      <c r="Q30" s="168">
        <v>2</v>
      </c>
      <c r="R30" s="169">
        <v>5</v>
      </c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66"/>
      <c r="AR30" s="167"/>
      <c r="AS30" s="171"/>
      <c r="AT30" s="172"/>
      <c r="AU30" s="162">
        <v>2</v>
      </c>
      <c r="AV30" s="163"/>
      <c r="AW30" s="251"/>
    </row>
    <row r="31" spans="1:49" s="187" customFormat="1" ht="74.25" customHeight="1" thickBot="1" x14ac:dyDescent="0.35">
      <c r="A31" s="246" t="s">
        <v>214</v>
      </c>
      <c r="B31" s="247" t="s">
        <v>216</v>
      </c>
      <c r="C31" s="248" t="s">
        <v>215</v>
      </c>
      <c r="D31" s="164">
        <v>5</v>
      </c>
      <c r="E31" s="165">
        <f t="shared" si="5"/>
        <v>150</v>
      </c>
      <c r="F31" s="249">
        <v>64</v>
      </c>
      <c r="G31" s="164">
        <v>32</v>
      </c>
      <c r="H31" s="164">
        <v>16</v>
      </c>
      <c r="I31" s="164">
        <v>16</v>
      </c>
      <c r="J31" s="250">
        <f>E31-F31</f>
        <v>86</v>
      </c>
      <c r="K31" s="170">
        <v>2</v>
      </c>
      <c r="L31" s="167">
        <v>1</v>
      </c>
      <c r="M31" s="168">
        <v>1</v>
      </c>
      <c r="N31" s="169">
        <v>5</v>
      </c>
      <c r="O31" s="170"/>
      <c r="P31" s="167"/>
      <c r="Q31" s="168"/>
      <c r="R31" s="169"/>
      <c r="S31" s="166"/>
      <c r="T31" s="167"/>
      <c r="U31" s="171"/>
      <c r="V31" s="172"/>
      <c r="W31" s="166"/>
      <c r="X31" s="167"/>
      <c r="Y31" s="171"/>
      <c r="Z31" s="172"/>
      <c r="AA31" s="166"/>
      <c r="AB31" s="167"/>
      <c r="AC31" s="171"/>
      <c r="AD31" s="172"/>
      <c r="AE31" s="173"/>
      <c r="AF31" s="167"/>
      <c r="AG31" s="171"/>
      <c r="AH31" s="172"/>
      <c r="AI31" s="173"/>
      <c r="AJ31" s="167"/>
      <c r="AK31" s="171"/>
      <c r="AL31" s="172"/>
      <c r="AM31" s="166"/>
      <c r="AN31" s="167"/>
      <c r="AO31" s="171"/>
      <c r="AP31" s="172"/>
      <c r="AQ31" s="166"/>
      <c r="AR31" s="167"/>
      <c r="AS31" s="171"/>
      <c r="AT31" s="172"/>
      <c r="AU31" s="182">
        <v>1</v>
      </c>
      <c r="AV31" s="163"/>
      <c r="AW31" s="251"/>
    </row>
    <row r="32" spans="1:49" s="187" customFormat="1" ht="29.25" customHeight="1" thickBot="1" x14ac:dyDescent="0.35">
      <c r="A32" s="185"/>
      <c r="B32" s="203" t="s">
        <v>201</v>
      </c>
      <c r="C32" s="268"/>
      <c r="D32" s="179">
        <v>5</v>
      </c>
      <c r="E32" s="118">
        <f>E33*1</f>
        <v>150</v>
      </c>
      <c r="F32" s="269"/>
      <c r="G32" s="270"/>
      <c r="H32" s="271"/>
      <c r="I32" s="271"/>
      <c r="J32" s="254"/>
      <c r="K32" s="667">
        <f>SUM(K34:M35)</f>
        <v>0</v>
      </c>
      <c r="L32" s="668"/>
      <c r="M32" s="669"/>
      <c r="N32" s="118">
        <f>SUM(N34)</f>
        <v>0</v>
      </c>
      <c r="O32" s="667">
        <f>SUM(O33:Q35)</f>
        <v>4</v>
      </c>
      <c r="P32" s="668"/>
      <c r="Q32" s="669"/>
      <c r="R32" s="186">
        <f>SUM(R33)</f>
        <v>5</v>
      </c>
      <c r="S32" s="795">
        <f>SUM(S33:U35)</f>
        <v>0</v>
      </c>
      <c r="T32" s="796"/>
      <c r="U32" s="797"/>
      <c r="V32" s="118">
        <f>SUM(V33)</f>
        <v>0</v>
      </c>
      <c r="W32" s="795">
        <f>SUM(W34:Y35)</f>
        <v>0</v>
      </c>
      <c r="X32" s="796"/>
      <c r="Y32" s="797"/>
      <c r="Z32" s="118">
        <f>SUM(Z34)</f>
        <v>0</v>
      </c>
      <c r="AA32" s="795">
        <f>SUM(AA34:AC35)</f>
        <v>0</v>
      </c>
      <c r="AB32" s="796"/>
      <c r="AC32" s="797"/>
      <c r="AD32" s="118">
        <f>SUM(AD34)</f>
        <v>0</v>
      </c>
      <c r="AE32" s="667">
        <f>SUM(AE34:AG35)</f>
        <v>0</v>
      </c>
      <c r="AF32" s="668"/>
      <c r="AG32" s="669"/>
      <c r="AH32" s="118">
        <f>SUM(AH34)</f>
        <v>0</v>
      </c>
      <c r="AI32" s="667">
        <f>SUM(AI34:AK35)</f>
        <v>0</v>
      </c>
      <c r="AJ32" s="668"/>
      <c r="AK32" s="669"/>
      <c r="AL32" s="118">
        <f>SUM(AL34)</f>
        <v>0</v>
      </c>
      <c r="AM32" s="795">
        <f>SUM(AM34:AO35)</f>
        <v>0</v>
      </c>
      <c r="AN32" s="796"/>
      <c r="AO32" s="797"/>
      <c r="AP32" s="178">
        <f>SUM(AP34)</f>
        <v>0</v>
      </c>
      <c r="AQ32" s="795">
        <f>SUM(AQ34:AS35)</f>
        <v>0</v>
      </c>
      <c r="AR32" s="796"/>
      <c r="AS32" s="797"/>
      <c r="AT32" s="178">
        <f>SUM(AT34)</f>
        <v>0</v>
      </c>
      <c r="AU32" s="272"/>
      <c r="AV32" s="273"/>
      <c r="AW32" s="274"/>
    </row>
    <row r="33" spans="1:49" s="187" customFormat="1" ht="0.75" customHeight="1" x14ac:dyDescent="0.3">
      <c r="A33" s="188"/>
      <c r="B33" s="265"/>
      <c r="C33" s="266"/>
      <c r="D33" s="799">
        <v>5</v>
      </c>
      <c r="E33" s="741">
        <f>D33*30</f>
        <v>150</v>
      </c>
      <c r="F33" s="726">
        <f>SUM(G33:I35)</f>
        <v>64</v>
      </c>
      <c r="G33" s="728">
        <v>32</v>
      </c>
      <c r="H33" s="759"/>
      <c r="I33" s="728">
        <v>32</v>
      </c>
      <c r="J33" s="723">
        <f>E33-F33</f>
        <v>86</v>
      </c>
      <c r="K33" s="773"/>
      <c r="L33" s="776"/>
      <c r="M33" s="779"/>
      <c r="N33" s="725"/>
      <c r="O33" s="782">
        <v>2</v>
      </c>
      <c r="P33" s="759"/>
      <c r="Q33" s="779">
        <v>2</v>
      </c>
      <c r="R33" s="769">
        <v>5</v>
      </c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65"/>
      <c r="AR33" s="788"/>
      <c r="AS33" s="791"/>
      <c r="AT33" s="730"/>
      <c r="AU33" s="748">
        <v>2</v>
      </c>
      <c r="AV33" s="749"/>
      <c r="AW33" s="744"/>
    </row>
    <row r="34" spans="1:49" s="187" customFormat="1" ht="48" customHeight="1" x14ac:dyDescent="0.3">
      <c r="A34" s="350" t="s">
        <v>154</v>
      </c>
      <c r="B34" s="383" t="s">
        <v>267</v>
      </c>
      <c r="C34" s="739" t="s">
        <v>269</v>
      </c>
      <c r="D34" s="799"/>
      <c r="E34" s="741"/>
      <c r="F34" s="726"/>
      <c r="G34" s="728"/>
      <c r="H34" s="759"/>
      <c r="I34" s="728"/>
      <c r="J34" s="723"/>
      <c r="K34" s="773"/>
      <c r="L34" s="776"/>
      <c r="M34" s="779"/>
      <c r="N34" s="725"/>
      <c r="O34" s="782"/>
      <c r="P34" s="759"/>
      <c r="Q34" s="779"/>
      <c r="R34" s="769"/>
      <c r="S34" s="782"/>
      <c r="T34" s="759"/>
      <c r="U34" s="779"/>
      <c r="V34" s="769"/>
      <c r="W34" s="765"/>
      <c r="X34" s="788"/>
      <c r="Y34" s="791"/>
      <c r="Z34" s="725"/>
      <c r="AA34" s="765"/>
      <c r="AB34" s="788"/>
      <c r="AC34" s="791"/>
      <c r="AD34" s="725"/>
      <c r="AE34" s="782"/>
      <c r="AF34" s="759"/>
      <c r="AG34" s="762"/>
      <c r="AH34" s="725"/>
      <c r="AI34" s="782"/>
      <c r="AJ34" s="759"/>
      <c r="AK34" s="762"/>
      <c r="AL34" s="725"/>
      <c r="AM34" s="765"/>
      <c r="AN34" s="788"/>
      <c r="AO34" s="791"/>
      <c r="AP34" s="730"/>
      <c r="AQ34" s="765"/>
      <c r="AR34" s="788"/>
      <c r="AS34" s="791"/>
      <c r="AT34" s="730"/>
      <c r="AU34" s="741"/>
      <c r="AV34" s="750"/>
      <c r="AW34" s="745"/>
    </row>
    <row r="35" spans="1:49" s="187" customFormat="1" ht="60" customHeight="1" thickBot="1" x14ac:dyDescent="0.35">
      <c r="A35" s="350" t="s">
        <v>175</v>
      </c>
      <c r="B35" s="267" t="s">
        <v>268</v>
      </c>
      <c r="C35" s="922"/>
      <c r="D35" s="799"/>
      <c r="E35" s="741"/>
      <c r="F35" s="726"/>
      <c r="G35" s="728"/>
      <c r="H35" s="759"/>
      <c r="I35" s="728"/>
      <c r="J35" s="723"/>
      <c r="K35" s="773"/>
      <c r="L35" s="776"/>
      <c r="M35" s="779"/>
      <c r="N35" s="725"/>
      <c r="O35" s="782"/>
      <c r="P35" s="759"/>
      <c r="Q35" s="779"/>
      <c r="R35" s="769"/>
      <c r="S35" s="782"/>
      <c r="T35" s="759"/>
      <c r="U35" s="779"/>
      <c r="V35" s="769"/>
      <c r="W35" s="765"/>
      <c r="X35" s="788"/>
      <c r="Y35" s="791"/>
      <c r="Z35" s="725"/>
      <c r="AA35" s="765"/>
      <c r="AB35" s="788"/>
      <c r="AC35" s="791"/>
      <c r="AD35" s="725"/>
      <c r="AE35" s="782"/>
      <c r="AF35" s="759"/>
      <c r="AG35" s="762"/>
      <c r="AH35" s="725"/>
      <c r="AI35" s="782"/>
      <c r="AJ35" s="759"/>
      <c r="AK35" s="762"/>
      <c r="AL35" s="725"/>
      <c r="AM35" s="765"/>
      <c r="AN35" s="788"/>
      <c r="AO35" s="791"/>
      <c r="AP35" s="730"/>
      <c r="AQ35" s="765"/>
      <c r="AR35" s="788"/>
      <c r="AS35" s="791"/>
      <c r="AT35" s="730"/>
      <c r="AU35" s="741"/>
      <c r="AV35" s="750"/>
      <c r="AW35" s="745"/>
    </row>
    <row r="36" spans="1:49" s="89" customFormat="1" ht="65.25" customHeight="1" thickBot="1" x14ac:dyDescent="0.3">
      <c r="A36" s="708" t="s">
        <v>106</v>
      </c>
      <c r="B36" s="715" t="s">
        <v>129</v>
      </c>
      <c r="C36" s="676" t="s">
        <v>50</v>
      </c>
      <c r="D36" s="897" t="s">
        <v>136</v>
      </c>
      <c r="E36" s="898"/>
      <c r="F36" s="701" t="s">
        <v>95</v>
      </c>
      <c r="G36" s="702"/>
      <c r="H36" s="702"/>
      <c r="I36" s="702"/>
      <c r="J36" s="703"/>
      <c r="K36" s="896" t="s">
        <v>100</v>
      </c>
      <c r="L36" s="687"/>
      <c r="M36" s="687"/>
      <c r="N36" s="687"/>
      <c r="O36" s="687"/>
      <c r="P36" s="687"/>
      <c r="Q36" s="687"/>
      <c r="R36" s="688"/>
      <c r="S36" s="896" t="s">
        <v>101</v>
      </c>
      <c r="T36" s="687"/>
      <c r="U36" s="687"/>
      <c r="V36" s="687"/>
      <c r="W36" s="687"/>
      <c r="X36" s="687"/>
      <c r="Y36" s="687"/>
      <c r="Z36" s="688"/>
      <c r="AA36" s="896" t="s">
        <v>102</v>
      </c>
      <c r="AB36" s="687"/>
      <c r="AC36" s="687"/>
      <c r="AD36" s="687"/>
      <c r="AE36" s="687"/>
      <c r="AF36" s="687"/>
      <c r="AG36" s="687"/>
      <c r="AH36" s="688"/>
      <c r="AI36" s="896" t="s">
        <v>103</v>
      </c>
      <c r="AJ36" s="687"/>
      <c r="AK36" s="687"/>
      <c r="AL36" s="687"/>
      <c r="AM36" s="687"/>
      <c r="AN36" s="687"/>
      <c r="AO36" s="687"/>
      <c r="AP36" s="688"/>
      <c r="AQ36" s="896" t="s">
        <v>378</v>
      </c>
      <c r="AR36" s="687"/>
      <c r="AS36" s="687"/>
      <c r="AT36" s="688"/>
      <c r="AU36" s="680" t="s">
        <v>121</v>
      </c>
      <c r="AV36" s="681"/>
      <c r="AW36" s="711"/>
    </row>
    <row r="37" spans="1:49" s="89" customFormat="1" ht="52.5" customHeight="1" thickBot="1" x14ac:dyDescent="0.3">
      <c r="A37" s="709"/>
      <c r="B37" s="716"/>
      <c r="C37" s="677"/>
      <c r="D37" s="899"/>
      <c r="E37" s="900"/>
      <c r="F37" s="841" t="s">
        <v>105</v>
      </c>
      <c r="G37" s="904" t="s">
        <v>96</v>
      </c>
      <c r="H37" s="905"/>
      <c r="I37" s="706"/>
      <c r="J37" s="692" t="s">
        <v>98</v>
      </c>
      <c r="K37" s="896" t="s">
        <v>113</v>
      </c>
      <c r="L37" s="687"/>
      <c r="M37" s="687"/>
      <c r="N37" s="688"/>
      <c r="O37" s="896" t="s">
        <v>117</v>
      </c>
      <c r="P37" s="687"/>
      <c r="Q37" s="687"/>
      <c r="R37" s="688"/>
      <c r="S37" s="896" t="s">
        <v>114</v>
      </c>
      <c r="T37" s="687"/>
      <c r="U37" s="687"/>
      <c r="V37" s="688"/>
      <c r="W37" s="896" t="s">
        <v>118</v>
      </c>
      <c r="X37" s="687"/>
      <c r="Y37" s="687"/>
      <c r="Z37" s="688"/>
      <c r="AA37" s="896" t="s">
        <v>115</v>
      </c>
      <c r="AB37" s="687"/>
      <c r="AC37" s="687"/>
      <c r="AD37" s="688"/>
      <c r="AE37" s="896" t="s">
        <v>119</v>
      </c>
      <c r="AF37" s="687"/>
      <c r="AG37" s="687"/>
      <c r="AH37" s="688"/>
      <c r="AI37" s="896" t="s">
        <v>116</v>
      </c>
      <c r="AJ37" s="687"/>
      <c r="AK37" s="687"/>
      <c r="AL37" s="688"/>
      <c r="AM37" s="896" t="s">
        <v>120</v>
      </c>
      <c r="AN37" s="687"/>
      <c r="AO37" s="687"/>
      <c r="AP37" s="688"/>
      <c r="AQ37" s="896" t="s">
        <v>379</v>
      </c>
      <c r="AR37" s="687"/>
      <c r="AS37" s="687"/>
      <c r="AT37" s="688"/>
      <c r="AU37" s="712"/>
      <c r="AV37" s="713"/>
      <c r="AW37" s="714"/>
    </row>
    <row r="38" spans="1:49" s="89" customFormat="1" ht="32.25" customHeight="1" thickBot="1" x14ac:dyDescent="0.3">
      <c r="A38" s="709"/>
      <c r="B38" s="716"/>
      <c r="C38" s="677"/>
      <c r="D38" s="901"/>
      <c r="E38" s="902"/>
      <c r="F38" s="903"/>
      <c r="G38" s="679" t="s">
        <v>97</v>
      </c>
      <c r="H38" s="679" t="s">
        <v>104</v>
      </c>
      <c r="I38" s="679" t="s">
        <v>99</v>
      </c>
      <c r="J38" s="694"/>
      <c r="K38" s="676" t="s">
        <v>110</v>
      </c>
      <c r="L38" s="894" t="s">
        <v>111</v>
      </c>
      <c r="M38" s="891" t="s">
        <v>112</v>
      </c>
      <c r="N38" s="683" t="s">
        <v>239</v>
      </c>
      <c r="O38" s="894" t="s">
        <v>110</v>
      </c>
      <c r="P38" s="889" t="s">
        <v>111</v>
      </c>
      <c r="Q38" s="891" t="s">
        <v>112</v>
      </c>
      <c r="R38" s="683" t="s">
        <v>239</v>
      </c>
      <c r="S38" s="894" t="s">
        <v>110</v>
      </c>
      <c r="T38" s="889" t="s">
        <v>111</v>
      </c>
      <c r="U38" s="891" t="s">
        <v>112</v>
      </c>
      <c r="V38" s="683" t="s">
        <v>239</v>
      </c>
      <c r="W38" s="894" t="s">
        <v>110</v>
      </c>
      <c r="X38" s="889" t="s">
        <v>111</v>
      </c>
      <c r="Y38" s="891" t="s">
        <v>112</v>
      </c>
      <c r="Z38" s="683" t="s">
        <v>239</v>
      </c>
      <c r="AA38" s="894" t="s">
        <v>110</v>
      </c>
      <c r="AB38" s="889" t="s">
        <v>111</v>
      </c>
      <c r="AC38" s="891" t="s">
        <v>112</v>
      </c>
      <c r="AD38" s="683" t="s">
        <v>239</v>
      </c>
      <c r="AE38" s="894" t="s">
        <v>110</v>
      </c>
      <c r="AF38" s="889" t="s">
        <v>111</v>
      </c>
      <c r="AG38" s="891" t="s">
        <v>112</v>
      </c>
      <c r="AH38" s="683" t="s">
        <v>239</v>
      </c>
      <c r="AI38" s="894" t="s">
        <v>110</v>
      </c>
      <c r="AJ38" s="889" t="s">
        <v>111</v>
      </c>
      <c r="AK38" s="891" t="s">
        <v>112</v>
      </c>
      <c r="AL38" s="683" t="s">
        <v>239</v>
      </c>
      <c r="AM38" s="894" t="s">
        <v>110</v>
      </c>
      <c r="AN38" s="889" t="s">
        <v>111</v>
      </c>
      <c r="AO38" s="891" t="s">
        <v>112</v>
      </c>
      <c r="AP38" s="683" t="s">
        <v>239</v>
      </c>
      <c r="AQ38" s="894" t="s">
        <v>110</v>
      </c>
      <c r="AR38" s="889" t="s">
        <v>111</v>
      </c>
      <c r="AS38" s="891" t="s">
        <v>112</v>
      </c>
      <c r="AT38" s="683" t="s">
        <v>239</v>
      </c>
      <c r="AU38" s="676" t="s">
        <v>122</v>
      </c>
      <c r="AV38" s="676" t="s">
        <v>123</v>
      </c>
      <c r="AW38" s="676" t="s">
        <v>124</v>
      </c>
    </row>
    <row r="39" spans="1:49" s="89" customFormat="1" ht="136.5" customHeight="1" thickBot="1" x14ac:dyDescent="0.3">
      <c r="A39" s="710"/>
      <c r="B39" s="839"/>
      <c r="C39" s="826"/>
      <c r="D39" s="133" t="s">
        <v>107</v>
      </c>
      <c r="E39" s="133" t="s">
        <v>108</v>
      </c>
      <c r="F39" s="895"/>
      <c r="G39" s="890"/>
      <c r="H39" s="890"/>
      <c r="I39" s="890"/>
      <c r="J39" s="892"/>
      <c r="K39" s="826"/>
      <c r="L39" s="895"/>
      <c r="M39" s="892"/>
      <c r="N39" s="893"/>
      <c r="O39" s="895"/>
      <c r="P39" s="890"/>
      <c r="Q39" s="892"/>
      <c r="R39" s="893"/>
      <c r="S39" s="895"/>
      <c r="T39" s="890"/>
      <c r="U39" s="892"/>
      <c r="V39" s="893"/>
      <c r="W39" s="895"/>
      <c r="X39" s="890"/>
      <c r="Y39" s="892"/>
      <c r="Z39" s="893"/>
      <c r="AA39" s="895"/>
      <c r="AB39" s="890"/>
      <c r="AC39" s="892"/>
      <c r="AD39" s="893"/>
      <c r="AE39" s="895"/>
      <c r="AF39" s="890"/>
      <c r="AG39" s="892"/>
      <c r="AH39" s="893"/>
      <c r="AI39" s="895"/>
      <c r="AJ39" s="890"/>
      <c r="AK39" s="892"/>
      <c r="AL39" s="893"/>
      <c r="AM39" s="895"/>
      <c r="AN39" s="890"/>
      <c r="AO39" s="892"/>
      <c r="AP39" s="893"/>
      <c r="AQ39" s="895"/>
      <c r="AR39" s="890"/>
      <c r="AS39" s="892"/>
      <c r="AT39" s="893"/>
      <c r="AU39" s="826"/>
      <c r="AV39" s="826"/>
      <c r="AW39" s="826"/>
    </row>
    <row r="40" spans="1:49" s="237" customFormat="1" ht="23.25" customHeight="1" thickBot="1" x14ac:dyDescent="0.35">
      <c r="A40" s="120" t="s">
        <v>148</v>
      </c>
      <c r="B40" s="670" t="s">
        <v>51</v>
      </c>
      <c r="C40" s="671"/>
      <c r="D40" s="671"/>
      <c r="E40" s="671"/>
      <c r="F40" s="671"/>
      <c r="G40" s="671"/>
      <c r="H40" s="671"/>
      <c r="I40" s="671"/>
      <c r="J40" s="671"/>
      <c r="K40" s="671"/>
      <c r="L40" s="671"/>
      <c r="M40" s="671"/>
      <c r="N40" s="671"/>
      <c r="O40" s="671"/>
      <c r="P40" s="671"/>
      <c r="Q40" s="671"/>
      <c r="R40" s="671"/>
      <c r="S40" s="671"/>
      <c r="T40" s="671"/>
      <c r="U40" s="671"/>
      <c r="V40" s="671"/>
      <c r="W40" s="671"/>
      <c r="X40" s="671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71"/>
      <c r="AR40" s="671"/>
      <c r="AS40" s="671"/>
      <c r="AT40" s="671"/>
      <c r="AU40" s="671"/>
      <c r="AV40" s="671"/>
      <c r="AW40" s="672"/>
    </row>
    <row r="41" spans="1:49" s="187" customFormat="1" ht="19.5" customHeight="1" thickBot="1" x14ac:dyDescent="0.35">
      <c r="A41" s="830" t="s">
        <v>132</v>
      </c>
      <c r="B41" s="831"/>
      <c r="C41" s="268"/>
      <c r="D41" s="118">
        <v>140</v>
      </c>
      <c r="E41" s="178">
        <f>E42+E62</f>
        <v>3900</v>
      </c>
      <c r="F41" s="178"/>
      <c r="G41" s="184"/>
      <c r="H41" s="178"/>
      <c r="I41" s="184"/>
      <c r="J41" s="178"/>
      <c r="K41" s="795">
        <f>K42+K62</f>
        <v>0</v>
      </c>
      <c r="L41" s="796"/>
      <c r="M41" s="797"/>
      <c r="N41" s="178">
        <f>N42+N62</f>
        <v>0</v>
      </c>
      <c r="O41" s="795">
        <f>O42+O62</f>
        <v>0</v>
      </c>
      <c r="P41" s="796"/>
      <c r="Q41" s="797"/>
      <c r="R41" s="275">
        <f>R42+R62</f>
        <v>0</v>
      </c>
      <c r="S41" s="795">
        <f>S42+S62</f>
        <v>12</v>
      </c>
      <c r="T41" s="796"/>
      <c r="U41" s="797"/>
      <c r="V41" s="178">
        <f>V42+V62</f>
        <v>15</v>
      </c>
      <c r="W41" s="795">
        <f>W42+W62</f>
        <v>20</v>
      </c>
      <c r="X41" s="796"/>
      <c r="Y41" s="797"/>
      <c r="Z41" s="178">
        <f>Z42+Z62</f>
        <v>25</v>
      </c>
      <c r="AA41" s="795">
        <f>AA42+AA62</f>
        <v>16</v>
      </c>
      <c r="AB41" s="796"/>
      <c r="AC41" s="797"/>
      <c r="AD41" s="178">
        <f>AD42+AD62</f>
        <v>20</v>
      </c>
      <c r="AE41" s="795">
        <f>AE42+AE62</f>
        <v>16</v>
      </c>
      <c r="AF41" s="796"/>
      <c r="AG41" s="797"/>
      <c r="AH41" s="178">
        <f>AH42+AH62</f>
        <v>20</v>
      </c>
      <c r="AI41" s="795">
        <f>AI42+AI62</f>
        <v>24</v>
      </c>
      <c r="AJ41" s="796"/>
      <c r="AK41" s="797"/>
      <c r="AL41" s="178">
        <f>AL42+AL62</f>
        <v>30</v>
      </c>
      <c r="AM41" s="795">
        <f>AM42+AM62</f>
        <v>24</v>
      </c>
      <c r="AN41" s="796"/>
      <c r="AO41" s="797"/>
      <c r="AP41" s="178">
        <f>AP42+AP62</f>
        <v>30</v>
      </c>
      <c r="AQ41" s="795">
        <f>AQ42+AQ62</f>
        <v>0</v>
      </c>
      <c r="AR41" s="796"/>
      <c r="AS41" s="797"/>
      <c r="AT41" s="178">
        <f>AT42+AT62</f>
        <v>0</v>
      </c>
      <c r="AU41" s="119"/>
      <c r="AV41" s="176"/>
      <c r="AW41" s="119"/>
    </row>
    <row r="42" spans="1:49" s="187" customFormat="1" ht="50.25" customHeight="1" thickBot="1" x14ac:dyDescent="0.35">
      <c r="A42" s="185"/>
      <c r="B42" s="332" t="s">
        <v>46</v>
      </c>
      <c r="C42" s="268"/>
      <c r="D42" s="183">
        <f>SUM(D43:D57)</f>
        <v>75</v>
      </c>
      <c r="E42" s="183">
        <f>SUM(E43:E57)</f>
        <v>2250</v>
      </c>
      <c r="F42" s="183"/>
      <c r="G42" s="183"/>
      <c r="H42" s="183"/>
      <c r="I42" s="183"/>
      <c r="J42" s="183"/>
      <c r="K42" s="795">
        <f>SUM(K43:M57)</f>
        <v>0</v>
      </c>
      <c r="L42" s="796"/>
      <c r="M42" s="797"/>
      <c r="N42" s="178">
        <f>SUM(N43:N57)</f>
        <v>0</v>
      </c>
      <c r="O42" s="795">
        <f>SUM(O43:Q57)</f>
        <v>0</v>
      </c>
      <c r="P42" s="796"/>
      <c r="Q42" s="797"/>
      <c r="R42" s="275">
        <f>SUM(R43:R57)</f>
        <v>0</v>
      </c>
      <c r="S42" s="795">
        <f>SUM(S43:U57)</f>
        <v>12</v>
      </c>
      <c r="T42" s="796"/>
      <c r="U42" s="797"/>
      <c r="V42" s="178">
        <f>SUM(V43:V57)</f>
        <v>15</v>
      </c>
      <c r="W42" s="795">
        <f>SUM(W43:Y57)</f>
        <v>16</v>
      </c>
      <c r="X42" s="796"/>
      <c r="Y42" s="797"/>
      <c r="Z42" s="178">
        <f>SUM(Z43:Z57)</f>
        <v>20</v>
      </c>
      <c r="AA42" s="795">
        <f>SUM(AA43:AC57)</f>
        <v>12</v>
      </c>
      <c r="AB42" s="796"/>
      <c r="AC42" s="797"/>
      <c r="AD42" s="178">
        <f>AD50+AD51+AD52</f>
        <v>15</v>
      </c>
      <c r="AE42" s="795">
        <f>SUM(AE43:AG57)</f>
        <v>12</v>
      </c>
      <c r="AF42" s="796"/>
      <c r="AG42" s="797"/>
      <c r="AH42" s="178">
        <f>SUM(AH43:AH57)</f>
        <v>15</v>
      </c>
      <c r="AI42" s="795">
        <f>SUM(AI43:AK57)</f>
        <v>8</v>
      </c>
      <c r="AJ42" s="796"/>
      <c r="AK42" s="797"/>
      <c r="AL42" s="178">
        <f>SUM(AL43:AL57)</f>
        <v>10</v>
      </c>
      <c r="AM42" s="795">
        <f>SUM(AM43:AO57)</f>
        <v>0</v>
      </c>
      <c r="AN42" s="796"/>
      <c r="AO42" s="797"/>
      <c r="AP42" s="178">
        <f>SUM(AP43:AP57)</f>
        <v>0</v>
      </c>
      <c r="AQ42" s="795">
        <f>SUM(AQ43:AS57)</f>
        <v>0</v>
      </c>
      <c r="AR42" s="796"/>
      <c r="AS42" s="797"/>
      <c r="AT42" s="178">
        <f>SUM(AT43:AT57)</f>
        <v>0</v>
      </c>
      <c r="AU42" s="394"/>
      <c r="AV42" s="117"/>
      <c r="AW42" s="393"/>
    </row>
    <row r="43" spans="1:49" s="187" customFormat="1" ht="89.25" customHeight="1" x14ac:dyDescent="0.3">
      <c r="A43" s="141" t="s">
        <v>155</v>
      </c>
      <c r="B43" s="384" t="s">
        <v>270</v>
      </c>
      <c r="C43" s="314" t="s">
        <v>271</v>
      </c>
      <c r="D43" s="140">
        <v>5</v>
      </c>
      <c r="E43" s="160">
        <f>D43*30</f>
        <v>150</v>
      </c>
      <c r="F43" s="160">
        <v>64</v>
      </c>
      <c r="G43" s="148">
        <v>32</v>
      </c>
      <c r="H43" s="160">
        <v>32</v>
      </c>
      <c r="I43" s="148"/>
      <c r="J43" s="160">
        <f>E43-F43</f>
        <v>86</v>
      </c>
      <c r="K43" s="315"/>
      <c r="L43" s="316"/>
      <c r="M43" s="317"/>
      <c r="N43" s="143"/>
      <c r="O43" s="115"/>
      <c r="P43" s="316"/>
      <c r="Q43" s="138"/>
      <c r="R43" s="318"/>
      <c r="S43" s="137">
        <v>2</v>
      </c>
      <c r="T43" s="316">
        <v>2</v>
      </c>
      <c r="U43" s="138"/>
      <c r="V43" s="143">
        <v>5</v>
      </c>
      <c r="W43" s="137"/>
      <c r="X43" s="316"/>
      <c r="Y43" s="138"/>
      <c r="Z43" s="143"/>
      <c r="AA43" s="137"/>
      <c r="AB43" s="316"/>
      <c r="AC43" s="138"/>
      <c r="AD43" s="143"/>
      <c r="AE43" s="315"/>
      <c r="AF43" s="316"/>
      <c r="AG43" s="135"/>
      <c r="AH43" s="143"/>
      <c r="AI43" s="315"/>
      <c r="AJ43" s="316"/>
      <c r="AK43" s="138"/>
      <c r="AL43" s="143"/>
      <c r="AM43" s="137"/>
      <c r="AN43" s="114"/>
      <c r="AO43" s="138"/>
      <c r="AP43" s="136"/>
      <c r="AQ43" s="137"/>
      <c r="AR43" s="114"/>
      <c r="AS43" s="138"/>
      <c r="AT43" s="136"/>
      <c r="AU43" s="162">
        <v>3</v>
      </c>
      <c r="AV43" s="140"/>
      <c r="AW43" s="160"/>
    </row>
    <row r="44" spans="1:49" s="187" customFormat="1" ht="117" customHeight="1" x14ac:dyDescent="0.3">
      <c r="A44" s="350" t="s">
        <v>176</v>
      </c>
      <c r="B44" s="322" t="s">
        <v>411</v>
      </c>
      <c r="C44" s="189" t="s">
        <v>380</v>
      </c>
      <c r="D44" s="319">
        <v>5</v>
      </c>
      <c r="E44" s="153">
        <f t="shared" ref="E44:E57" si="6">D44*30</f>
        <v>150</v>
      </c>
      <c r="F44" s="153">
        <f t="shared" ref="F44:F56" si="7">G44+H44+I44</f>
        <v>64</v>
      </c>
      <c r="G44" s="154">
        <v>32</v>
      </c>
      <c r="H44" s="153"/>
      <c r="I44" s="154">
        <v>32</v>
      </c>
      <c r="J44" s="153">
        <f t="shared" ref="J44:J57" si="8">E44-F44</f>
        <v>86</v>
      </c>
      <c r="K44" s="259"/>
      <c r="L44" s="260"/>
      <c r="M44" s="258"/>
      <c r="N44" s="146"/>
      <c r="O44" s="144"/>
      <c r="P44" s="260"/>
      <c r="Q44" s="150"/>
      <c r="R44" s="261"/>
      <c r="S44" s="156">
        <v>2</v>
      </c>
      <c r="T44" s="260"/>
      <c r="U44" s="150">
        <v>2</v>
      </c>
      <c r="V44" s="146">
        <v>5</v>
      </c>
      <c r="W44" s="156"/>
      <c r="X44" s="260"/>
      <c r="Y44" s="150"/>
      <c r="Z44" s="146"/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45"/>
      <c r="AL44" s="146"/>
      <c r="AM44" s="156"/>
      <c r="AN44" s="134"/>
      <c r="AO44" s="150"/>
      <c r="AP44" s="151"/>
      <c r="AQ44" s="156"/>
      <c r="AR44" s="134"/>
      <c r="AS44" s="150"/>
      <c r="AT44" s="151"/>
      <c r="AU44" s="162">
        <v>3</v>
      </c>
      <c r="AV44" s="157"/>
      <c r="AW44" s="153"/>
    </row>
    <row r="45" spans="1:49" s="187" customFormat="1" ht="75.75" customHeight="1" x14ac:dyDescent="0.3">
      <c r="A45" s="350" t="s">
        <v>177</v>
      </c>
      <c r="B45" s="385" t="s">
        <v>303</v>
      </c>
      <c r="C45" s="189" t="s">
        <v>380</v>
      </c>
      <c r="D45" s="257">
        <v>5</v>
      </c>
      <c r="E45" s="153">
        <f t="shared" si="6"/>
        <v>150</v>
      </c>
      <c r="F45" s="153">
        <f t="shared" si="7"/>
        <v>64</v>
      </c>
      <c r="G45" s="154"/>
      <c r="H45" s="153"/>
      <c r="I45" s="154">
        <v>64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/>
      <c r="T45" s="260"/>
      <c r="U45" s="150"/>
      <c r="V45" s="146"/>
      <c r="W45" s="156"/>
      <c r="X45" s="260"/>
      <c r="Y45" s="150">
        <v>4</v>
      </c>
      <c r="Z45" s="146">
        <v>5</v>
      </c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56"/>
      <c r="AR45" s="134"/>
      <c r="AS45" s="150"/>
      <c r="AT45" s="151"/>
      <c r="AU45" s="162">
        <v>4</v>
      </c>
      <c r="AV45" s="157"/>
      <c r="AW45" s="153"/>
    </row>
    <row r="46" spans="1:49" s="187" customFormat="1" ht="87.75" customHeight="1" x14ac:dyDescent="0.3">
      <c r="A46" s="350" t="s">
        <v>178</v>
      </c>
      <c r="B46" s="322" t="s">
        <v>307</v>
      </c>
      <c r="C46" s="189" t="s">
        <v>272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>
        <v>2</v>
      </c>
      <c r="T46" s="260">
        <v>1</v>
      </c>
      <c r="U46" s="150">
        <v>1</v>
      </c>
      <c r="V46" s="146">
        <v>5</v>
      </c>
      <c r="W46" s="156"/>
      <c r="X46" s="260"/>
      <c r="Y46" s="150"/>
      <c r="Z46" s="146"/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56"/>
      <c r="AR46" s="134"/>
      <c r="AS46" s="150"/>
      <c r="AT46" s="151"/>
      <c r="AU46" s="162">
        <v>3</v>
      </c>
      <c r="AV46" s="157"/>
      <c r="AW46" s="153"/>
    </row>
    <row r="47" spans="1:49" s="187" customFormat="1" ht="60" customHeight="1" x14ac:dyDescent="0.3">
      <c r="A47" s="350" t="s">
        <v>179</v>
      </c>
      <c r="B47" s="321" t="s">
        <v>273</v>
      </c>
      <c r="C47" s="189" t="s">
        <v>263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56"/>
      <c r="AR47" s="134"/>
      <c r="AS47" s="150"/>
      <c r="AT47" s="151"/>
      <c r="AU47" s="162">
        <v>4</v>
      </c>
      <c r="AV47" s="157"/>
      <c r="AW47" s="153"/>
    </row>
    <row r="48" spans="1:49" s="187" customFormat="1" ht="51" customHeight="1" x14ac:dyDescent="0.3">
      <c r="A48" s="350" t="s">
        <v>180</v>
      </c>
      <c r="B48" s="385" t="s">
        <v>304</v>
      </c>
      <c r="C48" s="189" t="s">
        <v>274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>
        <v>16</v>
      </c>
      <c r="I48" s="154">
        <v>16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>
        <v>1</v>
      </c>
      <c r="Y48" s="150">
        <v>1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56"/>
      <c r="AR48" s="134"/>
      <c r="AS48" s="150"/>
      <c r="AT48" s="151"/>
      <c r="AU48" s="162">
        <v>4</v>
      </c>
      <c r="AV48" s="157"/>
      <c r="AW48" s="153"/>
    </row>
    <row r="49" spans="1:49" s="187" customFormat="1" ht="58.5" customHeight="1" x14ac:dyDescent="0.3">
      <c r="A49" s="350" t="s">
        <v>181</v>
      </c>
      <c r="B49" s="320" t="s">
        <v>275</v>
      </c>
      <c r="C49" s="189" t="s">
        <v>271</v>
      </c>
      <c r="D49" s="2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>
        <v>2</v>
      </c>
      <c r="X49" s="260"/>
      <c r="Y49" s="150">
        <v>2</v>
      </c>
      <c r="Z49" s="146">
        <v>5</v>
      </c>
      <c r="AA49" s="156"/>
      <c r="AB49" s="260"/>
      <c r="AC49" s="150"/>
      <c r="AD49" s="146"/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56"/>
      <c r="AR49" s="134"/>
      <c r="AS49" s="150"/>
      <c r="AT49" s="151"/>
      <c r="AU49" s="162">
        <v>4</v>
      </c>
      <c r="AV49" s="157"/>
      <c r="AW49" s="153"/>
    </row>
    <row r="50" spans="1:49" s="187" customFormat="1" ht="51" customHeight="1" x14ac:dyDescent="0.3">
      <c r="A50" s="350" t="s">
        <v>182</v>
      </c>
      <c r="B50" s="320" t="s">
        <v>276</v>
      </c>
      <c r="C50" s="189" t="s">
        <v>277</v>
      </c>
      <c r="D50" s="157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56"/>
      <c r="AR50" s="134"/>
      <c r="AS50" s="150"/>
      <c r="AT50" s="151"/>
      <c r="AU50" s="162">
        <v>5</v>
      </c>
      <c r="AV50" s="157"/>
      <c r="AW50" s="153"/>
    </row>
    <row r="51" spans="1:49" s="187" customFormat="1" ht="44.25" customHeight="1" x14ac:dyDescent="0.3">
      <c r="A51" s="350" t="s">
        <v>183</v>
      </c>
      <c r="B51" s="321" t="s">
        <v>278</v>
      </c>
      <c r="C51" s="189" t="s">
        <v>274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56"/>
      <c r="AR51" s="134"/>
      <c r="AS51" s="150"/>
      <c r="AT51" s="151"/>
      <c r="AU51" s="162">
        <v>5</v>
      </c>
      <c r="AV51" s="157"/>
      <c r="AW51" s="153"/>
    </row>
    <row r="52" spans="1:49" s="187" customFormat="1" ht="91.5" customHeight="1" x14ac:dyDescent="0.3">
      <c r="A52" s="350" t="s">
        <v>184</v>
      </c>
      <c r="B52" s="321" t="s">
        <v>281</v>
      </c>
      <c r="C52" s="189" t="s">
        <v>282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>
        <v>2</v>
      </c>
      <c r="AB52" s="260"/>
      <c r="AC52" s="150">
        <v>2</v>
      </c>
      <c r="AD52" s="146">
        <v>5</v>
      </c>
      <c r="AE52" s="259"/>
      <c r="AF52" s="260"/>
      <c r="AG52" s="145"/>
      <c r="AH52" s="146"/>
      <c r="AI52" s="259"/>
      <c r="AJ52" s="260"/>
      <c r="AK52" s="150"/>
      <c r="AL52" s="146"/>
      <c r="AM52" s="156"/>
      <c r="AN52" s="134"/>
      <c r="AO52" s="150"/>
      <c r="AP52" s="151"/>
      <c r="AQ52" s="156"/>
      <c r="AR52" s="134"/>
      <c r="AS52" s="150"/>
      <c r="AT52" s="151"/>
      <c r="AU52" s="162">
        <v>5</v>
      </c>
      <c r="AV52" s="157"/>
      <c r="AW52" s="153">
        <v>5</v>
      </c>
    </row>
    <row r="53" spans="1:49" s="187" customFormat="1" ht="69" customHeight="1" x14ac:dyDescent="0.3">
      <c r="A53" s="350" t="s">
        <v>185</v>
      </c>
      <c r="B53" s="321" t="s">
        <v>279</v>
      </c>
      <c r="C53" s="189" t="s">
        <v>280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/>
      <c r="I53" s="154">
        <v>32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/>
      <c r="AG53" s="145">
        <v>2</v>
      </c>
      <c r="AH53" s="146">
        <v>5</v>
      </c>
      <c r="AI53" s="259"/>
      <c r="AJ53" s="260"/>
      <c r="AK53" s="145"/>
      <c r="AL53" s="146"/>
      <c r="AM53" s="156"/>
      <c r="AN53" s="134"/>
      <c r="AO53" s="150"/>
      <c r="AP53" s="151"/>
      <c r="AQ53" s="156"/>
      <c r="AR53" s="134"/>
      <c r="AS53" s="150"/>
      <c r="AT53" s="151"/>
      <c r="AU53" s="162">
        <v>6</v>
      </c>
      <c r="AV53" s="157"/>
      <c r="AW53" s="153"/>
    </row>
    <row r="54" spans="1:49" s="187" customFormat="1" ht="61.5" customHeight="1" x14ac:dyDescent="0.3">
      <c r="A54" s="350" t="s">
        <v>186</v>
      </c>
      <c r="B54" s="321" t="s">
        <v>283</v>
      </c>
      <c r="C54" s="189" t="s">
        <v>284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56"/>
      <c r="AR54" s="134"/>
      <c r="AS54" s="150"/>
      <c r="AT54" s="151"/>
      <c r="AU54" s="162">
        <v>6</v>
      </c>
      <c r="AV54" s="157"/>
      <c r="AW54" s="153"/>
    </row>
    <row r="55" spans="1:49" s="187" customFormat="1" ht="64.5" customHeight="1" x14ac:dyDescent="0.3">
      <c r="A55" s="350" t="s">
        <v>187</v>
      </c>
      <c r="B55" s="322" t="s">
        <v>285</v>
      </c>
      <c r="C55" s="189" t="s">
        <v>286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>
        <v>16</v>
      </c>
      <c r="I55" s="154">
        <v>16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>
        <v>2</v>
      </c>
      <c r="AF55" s="260">
        <v>1</v>
      </c>
      <c r="AG55" s="145">
        <v>1</v>
      </c>
      <c r="AH55" s="146">
        <v>5</v>
      </c>
      <c r="AI55" s="259"/>
      <c r="AJ55" s="260"/>
      <c r="AK55" s="150"/>
      <c r="AL55" s="146"/>
      <c r="AM55" s="156"/>
      <c r="AN55" s="134"/>
      <c r="AO55" s="150"/>
      <c r="AP55" s="151"/>
      <c r="AQ55" s="156"/>
      <c r="AR55" s="134"/>
      <c r="AS55" s="150"/>
      <c r="AT55" s="151"/>
      <c r="AU55" s="162">
        <v>6</v>
      </c>
      <c r="AV55" s="157"/>
      <c r="AW55" s="153"/>
    </row>
    <row r="56" spans="1:49" s="187" customFormat="1" ht="75" customHeight="1" x14ac:dyDescent="0.3">
      <c r="A56" s="350" t="s">
        <v>188</v>
      </c>
      <c r="B56" s="321" t="s">
        <v>287</v>
      </c>
      <c r="C56" s="189" t="s">
        <v>282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6"/>
      <c r="AR56" s="134"/>
      <c r="AS56" s="150"/>
      <c r="AT56" s="151"/>
      <c r="AU56" s="162">
        <v>7</v>
      </c>
      <c r="AV56" s="157"/>
      <c r="AW56" s="153"/>
    </row>
    <row r="57" spans="1:49" s="187" customFormat="1" ht="50.25" customHeight="1" thickBot="1" x14ac:dyDescent="0.35">
      <c r="A57" s="350" t="s">
        <v>189</v>
      </c>
      <c r="B57" s="321" t="s">
        <v>288</v>
      </c>
      <c r="C57" s="189" t="s">
        <v>282</v>
      </c>
      <c r="D57" s="319">
        <v>5</v>
      </c>
      <c r="E57" s="153">
        <f t="shared" si="6"/>
        <v>150</v>
      </c>
      <c r="F57" s="153">
        <v>64</v>
      </c>
      <c r="G57" s="154">
        <v>32</v>
      </c>
      <c r="H57" s="153"/>
      <c r="I57" s="154">
        <v>32</v>
      </c>
      <c r="J57" s="153">
        <f t="shared" si="8"/>
        <v>86</v>
      </c>
      <c r="K57" s="259"/>
      <c r="L57" s="260"/>
      <c r="M57" s="258"/>
      <c r="N57" s="146"/>
      <c r="O57" s="144"/>
      <c r="P57" s="260"/>
      <c r="Q57" s="150"/>
      <c r="R57" s="261"/>
      <c r="S57" s="156"/>
      <c r="T57" s="260"/>
      <c r="U57" s="150"/>
      <c r="V57" s="146"/>
      <c r="W57" s="156"/>
      <c r="X57" s="260"/>
      <c r="Y57" s="150"/>
      <c r="Z57" s="146"/>
      <c r="AA57" s="156"/>
      <c r="AB57" s="260"/>
      <c r="AC57" s="150"/>
      <c r="AD57" s="146"/>
      <c r="AE57" s="259"/>
      <c r="AF57" s="260"/>
      <c r="AG57" s="145"/>
      <c r="AH57" s="146"/>
      <c r="AI57" s="259">
        <v>2</v>
      </c>
      <c r="AJ57" s="260"/>
      <c r="AK57" s="150">
        <v>2</v>
      </c>
      <c r="AL57" s="146">
        <v>5</v>
      </c>
      <c r="AM57" s="156"/>
      <c r="AN57" s="134"/>
      <c r="AO57" s="150"/>
      <c r="AP57" s="151"/>
      <c r="AQ57" s="156"/>
      <c r="AR57" s="134"/>
      <c r="AS57" s="150"/>
      <c r="AT57" s="151"/>
      <c r="AU57" s="158">
        <v>7</v>
      </c>
      <c r="AV57" s="157"/>
      <c r="AW57" s="153"/>
    </row>
    <row r="58" spans="1:49" s="89" customFormat="1" ht="65.25" customHeight="1" thickBot="1" x14ac:dyDescent="0.3">
      <c r="A58" s="708" t="s">
        <v>106</v>
      </c>
      <c r="B58" s="715" t="s">
        <v>129</v>
      </c>
      <c r="C58" s="676" t="s">
        <v>50</v>
      </c>
      <c r="D58" s="897" t="s">
        <v>136</v>
      </c>
      <c r="E58" s="898"/>
      <c r="F58" s="701" t="s">
        <v>95</v>
      </c>
      <c r="G58" s="702"/>
      <c r="H58" s="702"/>
      <c r="I58" s="702"/>
      <c r="J58" s="703"/>
      <c r="K58" s="896" t="s">
        <v>100</v>
      </c>
      <c r="L58" s="687"/>
      <c r="M58" s="687"/>
      <c r="N58" s="687"/>
      <c r="O58" s="687"/>
      <c r="P58" s="687"/>
      <c r="Q58" s="687"/>
      <c r="R58" s="688"/>
      <c r="S58" s="896" t="s">
        <v>101</v>
      </c>
      <c r="T58" s="687"/>
      <c r="U58" s="687"/>
      <c r="V58" s="687"/>
      <c r="W58" s="687"/>
      <c r="X58" s="687"/>
      <c r="Y58" s="687"/>
      <c r="Z58" s="688"/>
      <c r="AA58" s="896" t="s">
        <v>102</v>
      </c>
      <c r="AB58" s="687"/>
      <c r="AC58" s="687"/>
      <c r="AD58" s="687"/>
      <c r="AE58" s="687"/>
      <c r="AF58" s="687"/>
      <c r="AG58" s="687"/>
      <c r="AH58" s="688"/>
      <c r="AI58" s="896" t="s">
        <v>103</v>
      </c>
      <c r="AJ58" s="687"/>
      <c r="AK58" s="687"/>
      <c r="AL58" s="687"/>
      <c r="AM58" s="687"/>
      <c r="AN58" s="687"/>
      <c r="AO58" s="687"/>
      <c r="AP58" s="688"/>
      <c r="AQ58" s="896" t="s">
        <v>378</v>
      </c>
      <c r="AR58" s="687"/>
      <c r="AS58" s="687"/>
      <c r="AT58" s="688"/>
      <c r="AU58" s="680" t="s">
        <v>121</v>
      </c>
      <c r="AV58" s="681"/>
      <c r="AW58" s="711"/>
    </row>
    <row r="59" spans="1:49" s="89" customFormat="1" ht="52.5" customHeight="1" thickBot="1" x14ac:dyDescent="0.3">
      <c r="A59" s="709"/>
      <c r="B59" s="716"/>
      <c r="C59" s="677"/>
      <c r="D59" s="899"/>
      <c r="E59" s="900"/>
      <c r="F59" s="841" t="s">
        <v>105</v>
      </c>
      <c r="G59" s="904" t="s">
        <v>96</v>
      </c>
      <c r="H59" s="905"/>
      <c r="I59" s="706"/>
      <c r="J59" s="692" t="s">
        <v>98</v>
      </c>
      <c r="K59" s="896" t="s">
        <v>113</v>
      </c>
      <c r="L59" s="687"/>
      <c r="M59" s="687"/>
      <c r="N59" s="688"/>
      <c r="O59" s="896" t="s">
        <v>117</v>
      </c>
      <c r="P59" s="687"/>
      <c r="Q59" s="687"/>
      <c r="R59" s="688"/>
      <c r="S59" s="896" t="s">
        <v>114</v>
      </c>
      <c r="T59" s="687"/>
      <c r="U59" s="687"/>
      <c r="V59" s="688"/>
      <c r="W59" s="896" t="s">
        <v>118</v>
      </c>
      <c r="X59" s="687"/>
      <c r="Y59" s="687"/>
      <c r="Z59" s="688"/>
      <c r="AA59" s="896" t="s">
        <v>115</v>
      </c>
      <c r="AB59" s="687"/>
      <c r="AC59" s="687"/>
      <c r="AD59" s="688"/>
      <c r="AE59" s="896" t="s">
        <v>119</v>
      </c>
      <c r="AF59" s="687"/>
      <c r="AG59" s="687"/>
      <c r="AH59" s="688"/>
      <c r="AI59" s="896" t="s">
        <v>116</v>
      </c>
      <c r="AJ59" s="687"/>
      <c r="AK59" s="687"/>
      <c r="AL59" s="688"/>
      <c r="AM59" s="896" t="s">
        <v>120</v>
      </c>
      <c r="AN59" s="687"/>
      <c r="AO59" s="687"/>
      <c r="AP59" s="688"/>
      <c r="AQ59" s="896" t="s">
        <v>379</v>
      </c>
      <c r="AR59" s="687"/>
      <c r="AS59" s="687"/>
      <c r="AT59" s="688"/>
      <c r="AU59" s="712"/>
      <c r="AV59" s="713"/>
      <c r="AW59" s="714"/>
    </row>
    <row r="60" spans="1:49" s="89" customFormat="1" ht="32.25" customHeight="1" thickBot="1" x14ac:dyDescent="0.3">
      <c r="A60" s="709"/>
      <c r="B60" s="716"/>
      <c r="C60" s="677"/>
      <c r="D60" s="901"/>
      <c r="E60" s="902"/>
      <c r="F60" s="903"/>
      <c r="G60" s="679" t="s">
        <v>97</v>
      </c>
      <c r="H60" s="679" t="s">
        <v>104</v>
      </c>
      <c r="I60" s="679" t="s">
        <v>99</v>
      </c>
      <c r="J60" s="694"/>
      <c r="K60" s="676" t="s">
        <v>110</v>
      </c>
      <c r="L60" s="894" t="s">
        <v>111</v>
      </c>
      <c r="M60" s="891" t="s">
        <v>112</v>
      </c>
      <c r="N60" s="683" t="s">
        <v>239</v>
      </c>
      <c r="O60" s="894" t="s">
        <v>110</v>
      </c>
      <c r="P60" s="889" t="s">
        <v>111</v>
      </c>
      <c r="Q60" s="891" t="s">
        <v>112</v>
      </c>
      <c r="R60" s="683" t="s">
        <v>239</v>
      </c>
      <c r="S60" s="894" t="s">
        <v>110</v>
      </c>
      <c r="T60" s="889" t="s">
        <v>111</v>
      </c>
      <c r="U60" s="891" t="s">
        <v>112</v>
      </c>
      <c r="V60" s="683" t="s">
        <v>239</v>
      </c>
      <c r="W60" s="894" t="s">
        <v>110</v>
      </c>
      <c r="X60" s="889" t="s">
        <v>111</v>
      </c>
      <c r="Y60" s="891" t="s">
        <v>112</v>
      </c>
      <c r="Z60" s="683" t="s">
        <v>239</v>
      </c>
      <c r="AA60" s="894" t="s">
        <v>110</v>
      </c>
      <c r="AB60" s="889" t="s">
        <v>111</v>
      </c>
      <c r="AC60" s="891" t="s">
        <v>112</v>
      </c>
      <c r="AD60" s="683" t="s">
        <v>239</v>
      </c>
      <c r="AE60" s="894" t="s">
        <v>110</v>
      </c>
      <c r="AF60" s="889" t="s">
        <v>111</v>
      </c>
      <c r="AG60" s="891" t="s">
        <v>112</v>
      </c>
      <c r="AH60" s="683" t="s">
        <v>239</v>
      </c>
      <c r="AI60" s="894" t="s">
        <v>110</v>
      </c>
      <c r="AJ60" s="889" t="s">
        <v>111</v>
      </c>
      <c r="AK60" s="891" t="s">
        <v>112</v>
      </c>
      <c r="AL60" s="683" t="s">
        <v>239</v>
      </c>
      <c r="AM60" s="894" t="s">
        <v>110</v>
      </c>
      <c r="AN60" s="889" t="s">
        <v>111</v>
      </c>
      <c r="AO60" s="891" t="s">
        <v>112</v>
      </c>
      <c r="AP60" s="683" t="s">
        <v>239</v>
      </c>
      <c r="AQ60" s="894" t="s">
        <v>110</v>
      </c>
      <c r="AR60" s="889" t="s">
        <v>111</v>
      </c>
      <c r="AS60" s="891" t="s">
        <v>112</v>
      </c>
      <c r="AT60" s="683" t="s">
        <v>239</v>
      </c>
      <c r="AU60" s="676" t="s">
        <v>122</v>
      </c>
      <c r="AV60" s="676" t="s">
        <v>123</v>
      </c>
      <c r="AW60" s="676" t="s">
        <v>124</v>
      </c>
    </row>
    <row r="61" spans="1:49" s="89" customFormat="1" ht="136.5" customHeight="1" thickBot="1" x14ac:dyDescent="0.3">
      <c r="A61" s="710"/>
      <c r="B61" s="839"/>
      <c r="C61" s="826"/>
      <c r="D61" s="133" t="s">
        <v>107</v>
      </c>
      <c r="E61" s="133" t="s">
        <v>108</v>
      </c>
      <c r="F61" s="895"/>
      <c r="G61" s="890"/>
      <c r="H61" s="890"/>
      <c r="I61" s="890"/>
      <c r="J61" s="892"/>
      <c r="K61" s="826"/>
      <c r="L61" s="895"/>
      <c r="M61" s="892"/>
      <c r="N61" s="893"/>
      <c r="O61" s="895"/>
      <c r="P61" s="890"/>
      <c r="Q61" s="892"/>
      <c r="R61" s="893"/>
      <c r="S61" s="895"/>
      <c r="T61" s="890"/>
      <c r="U61" s="892"/>
      <c r="V61" s="893"/>
      <c r="W61" s="895"/>
      <c r="X61" s="890"/>
      <c r="Y61" s="892"/>
      <c r="Z61" s="893"/>
      <c r="AA61" s="895"/>
      <c r="AB61" s="890"/>
      <c r="AC61" s="892"/>
      <c r="AD61" s="893"/>
      <c r="AE61" s="895"/>
      <c r="AF61" s="890"/>
      <c r="AG61" s="892"/>
      <c r="AH61" s="893"/>
      <c r="AI61" s="895"/>
      <c r="AJ61" s="890"/>
      <c r="AK61" s="892"/>
      <c r="AL61" s="893"/>
      <c r="AM61" s="895"/>
      <c r="AN61" s="890"/>
      <c r="AO61" s="892"/>
      <c r="AP61" s="893"/>
      <c r="AQ61" s="895"/>
      <c r="AR61" s="890"/>
      <c r="AS61" s="892"/>
      <c r="AT61" s="893"/>
      <c r="AU61" s="826"/>
      <c r="AV61" s="826"/>
      <c r="AW61" s="826"/>
    </row>
    <row r="62" spans="1:49" s="187" customFormat="1" ht="27" customHeight="1" thickBot="1" x14ac:dyDescent="0.35">
      <c r="A62" s="521"/>
      <c r="B62" s="522" t="s">
        <v>201</v>
      </c>
      <c r="C62" s="175"/>
      <c r="D62" s="176">
        <v>65</v>
      </c>
      <c r="E62" s="119">
        <f>SUM(E63:E91)</f>
        <v>1650</v>
      </c>
      <c r="F62" s="119"/>
      <c r="G62" s="303"/>
      <c r="H62" s="119"/>
      <c r="I62" s="303"/>
      <c r="J62" s="119"/>
      <c r="K62" s="876">
        <f>SUM(K63:M91)</f>
        <v>0</v>
      </c>
      <c r="L62" s="877"/>
      <c r="M62" s="878"/>
      <c r="N62" s="507">
        <f>SUM(N63:N91)</f>
        <v>0</v>
      </c>
      <c r="O62" s="876">
        <f>SUM(O63:Q91)</f>
        <v>0</v>
      </c>
      <c r="P62" s="877"/>
      <c r="Q62" s="878"/>
      <c r="R62" s="509">
        <f>SUM(R63:R91)</f>
        <v>0</v>
      </c>
      <c r="S62" s="879">
        <f>SUM(S63:U91)</f>
        <v>0</v>
      </c>
      <c r="T62" s="880"/>
      <c r="U62" s="881"/>
      <c r="V62" s="507">
        <f>SUM(V63:V91)</f>
        <v>0</v>
      </c>
      <c r="W62" s="879">
        <f>SUM(W63:Y91)</f>
        <v>4</v>
      </c>
      <c r="X62" s="880"/>
      <c r="Y62" s="881"/>
      <c r="Z62" s="507">
        <f>SUM(Z63:Z91)</f>
        <v>5</v>
      </c>
      <c r="AA62" s="879">
        <f>SUM(AA63:AC91)</f>
        <v>4</v>
      </c>
      <c r="AB62" s="880"/>
      <c r="AC62" s="881"/>
      <c r="AD62" s="507">
        <f>SUM(AD65:AD71)</f>
        <v>5</v>
      </c>
      <c r="AE62" s="876">
        <f>SUM(AE63:AG91)</f>
        <v>4</v>
      </c>
      <c r="AF62" s="877"/>
      <c r="AG62" s="878"/>
      <c r="AH62" s="507">
        <f>SUM(AH63:AH91)</f>
        <v>5</v>
      </c>
      <c r="AI62" s="876">
        <f>SUM(AI63:AK94)</f>
        <v>16</v>
      </c>
      <c r="AJ62" s="877"/>
      <c r="AK62" s="878"/>
      <c r="AL62" s="507">
        <f>SUM(AL63:AL93)</f>
        <v>20</v>
      </c>
      <c r="AM62" s="879">
        <f>SUM(AM63:AO93)</f>
        <v>24</v>
      </c>
      <c r="AN62" s="880"/>
      <c r="AO62" s="881"/>
      <c r="AP62" s="119">
        <f>SUM(AP63:AP94)</f>
        <v>30</v>
      </c>
      <c r="AQ62" s="879">
        <f>SUM(AQ63:AS91)</f>
        <v>0</v>
      </c>
      <c r="AR62" s="880"/>
      <c r="AS62" s="881"/>
      <c r="AT62" s="119">
        <f>SUM(AT63:AT91)</f>
        <v>0</v>
      </c>
      <c r="AU62" s="507"/>
      <c r="AV62" s="176"/>
      <c r="AW62" s="119"/>
    </row>
    <row r="63" spans="1:49" s="187" customFormat="1" ht="58.5" customHeight="1" x14ac:dyDescent="0.3">
      <c r="A63" s="351" t="s">
        <v>156</v>
      </c>
      <c r="B63" s="330" t="s">
        <v>381</v>
      </c>
      <c r="C63" s="866" t="s">
        <v>282</v>
      </c>
      <c r="D63" s="732">
        <v>5</v>
      </c>
      <c r="E63" s="741">
        <f>D63*30</f>
        <v>150</v>
      </c>
      <c r="F63" s="741">
        <f>G63+H63+I63</f>
        <v>64</v>
      </c>
      <c r="G63" s="786"/>
      <c r="H63" s="741"/>
      <c r="I63" s="786">
        <v>64</v>
      </c>
      <c r="J63" s="741">
        <f>E63-F63</f>
        <v>86</v>
      </c>
      <c r="K63" s="734"/>
      <c r="L63" s="721"/>
      <c r="M63" s="723"/>
      <c r="N63" s="793"/>
      <c r="O63" s="734"/>
      <c r="P63" s="721"/>
      <c r="Q63" s="723"/>
      <c r="R63" s="737"/>
      <c r="S63" s="801"/>
      <c r="T63" s="820"/>
      <c r="U63" s="803"/>
      <c r="V63" s="821"/>
      <c r="W63" s="801"/>
      <c r="X63" s="820"/>
      <c r="Y63" s="803">
        <v>4</v>
      </c>
      <c r="Z63" s="768">
        <v>5</v>
      </c>
      <c r="AA63" s="822"/>
      <c r="AB63" s="820"/>
      <c r="AC63" s="719"/>
      <c r="AD63" s="717"/>
      <c r="AE63" s="822"/>
      <c r="AF63" s="820"/>
      <c r="AG63" s="719"/>
      <c r="AH63" s="717"/>
      <c r="AI63" s="822"/>
      <c r="AJ63" s="820"/>
      <c r="AK63" s="803"/>
      <c r="AL63" s="717"/>
      <c r="AM63" s="801"/>
      <c r="AN63" s="802"/>
      <c r="AO63" s="803"/>
      <c r="AP63" s="771"/>
      <c r="AQ63" s="801"/>
      <c r="AR63" s="802"/>
      <c r="AS63" s="803"/>
      <c r="AT63" s="771"/>
      <c r="AU63" s="816">
        <v>4</v>
      </c>
      <c r="AV63" s="816"/>
      <c r="AW63" s="748"/>
    </row>
    <row r="64" spans="1:49" s="187" customFormat="1" ht="59.25" customHeight="1" x14ac:dyDescent="0.3">
      <c r="A64" s="350" t="s">
        <v>168</v>
      </c>
      <c r="B64" s="295" t="s">
        <v>382</v>
      </c>
      <c r="C64" s="740"/>
      <c r="D64" s="733"/>
      <c r="E64" s="742"/>
      <c r="F64" s="742"/>
      <c r="G64" s="842"/>
      <c r="H64" s="742"/>
      <c r="I64" s="842"/>
      <c r="J64" s="742"/>
      <c r="K64" s="735"/>
      <c r="L64" s="722"/>
      <c r="M64" s="724"/>
      <c r="N64" s="794"/>
      <c r="O64" s="735"/>
      <c r="P64" s="722"/>
      <c r="Q64" s="724"/>
      <c r="R64" s="738"/>
      <c r="S64" s="727"/>
      <c r="T64" s="722"/>
      <c r="U64" s="724"/>
      <c r="V64" s="794"/>
      <c r="W64" s="727"/>
      <c r="X64" s="722"/>
      <c r="Y64" s="724"/>
      <c r="Z64" s="770"/>
      <c r="AA64" s="735"/>
      <c r="AB64" s="722"/>
      <c r="AC64" s="720"/>
      <c r="AD64" s="718"/>
      <c r="AE64" s="735"/>
      <c r="AF64" s="722"/>
      <c r="AG64" s="720"/>
      <c r="AH64" s="718"/>
      <c r="AI64" s="735"/>
      <c r="AJ64" s="722"/>
      <c r="AK64" s="724"/>
      <c r="AL64" s="718"/>
      <c r="AM64" s="727"/>
      <c r="AN64" s="729"/>
      <c r="AO64" s="724"/>
      <c r="AP64" s="731"/>
      <c r="AQ64" s="727"/>
      <c r="AR64" s="729"/>
      <c r="AS64" s="724"/>
      <c r="AT64" s="731"/>
      <c r="AU64" s="733"/>
      <c r="AV64" s="733"/>
      <c r="AW64" s="742"/>
    </row>
    <row r="65" spans="1:49" s="187" customFormat="1" ht="59.25" customHeight="1" x14ac:dyDescent="0.3">
      <c r="A65" s="350" t="s">
        <v>169</v>
      </c>
      <c r="B65" s="295" t="s">
        <v>383</v>
      </c>
      <c r="C65" s="739" t="s">
        <v>282</v>
      </c>
      <c r="D65" s="743">
        <v>5</v>
      </c>
      <c r="E65" s="784">
        <v>150</v>
      </c>
      <c r="F65" s="784"/>
      <c r="G65" s="452"/>
      <c r="H65" s="380"/>
      <c r="I65" s="784">
        <v>64</v>
      </c>
      <c r="J65" s="784">
        <v>86</v>
      </c>
      <c r="K65" s="388"/>
      <c r="L65" s="389"/>
      <c r="M65" s="403"/>
      <c r="N65" s="412"/>
      <c r="O65" s="378"/>
      <c r="P65" s="376"/>
      <c r="Q65" s="403"/>
      <c r="R65" s="409"/>
      <c r="S65" s="919"/>
      <c r="T65" s="376"/>
      <c r="U65" s="917"/>
      <c r="V65" s="924"/>
      <c r="W65" s="405"/>
      <c r="X65" s="376"/>
      <c r="Y65" s="917"/>
      <c r="Z65" s="929"/>
      <c r="AA65" s="378"/>
      <c r="AB65" s="376"/>
      <c r="AC65" s="869">
        <v>4</v>
      </c>
      <c r="AD65" s="868">
        <v>5</v>
      </c>
      <c r="AE65" s="378"/>
      <c r="AF65" s="376"/>
      <c r="AG65" s="408"/>
      <c r="AH65" s="404"/>
      <c r="AI65" s="378"/>
      <c r="AJ65" s="376"/>
      <c r="AK65" s="403"/>
      <c r="AL65" s="404"/>
      <c r="AM65" s="919"/>
      <c r="AN65" s="376"/>
      <c r="AO65" s="917"/>
      <c r="AP65" s="924"/>
      <c r="AQ65" s="405"/>
      <c r="AR65" s="406"/>
      <c r="AS65" s="403"/>
      <c r="AT65" s="407"/>
      <c r="AU65" s="743">
        <v>5</v>
      </c>
      <c r="AV65" s="251"/>
      <c r="AW65" s="164"/>
    </row>
    <row r="66" spans="1:49" s="187" customFormat="1" ht="51" customHeight="1" x14ac:dyDescent="0.3">
      <c r="A66" s="350" t="s">
        <v>170</v>
      </c>
      <c r="B66" s="295" t="s">
        <v>384</v>
      </c>
      <c r="C66" s="740"/>
      <c r="D66" s="733"/>
      <c r="E66" s="742"/>
      <c r="F66" s="742"/>
      <c r="G66" s="452"/>
      <c r="H66" s="380"/>
      <c r="I66" s="742"/>
      <c r="J66" s="742"/>
      <c r="K66" s="315"/>
      <c r="L66" s="316"/>
      <c r="M66" s="317"/>
      <c r="N66" s="379"/>
      <c r="O66" s="315"/>
      <c r="P66" s="316"/>
      <c r="Q66" s="317"/>
      <c r="R66" s="409"/>
      <c r="S66" s="727"/>
      <c r="T66" s="316"/>
      <c r="U66" s="724"/>
      <c r="V66" s="794"/>
      <c r="W66" s="139"/>
      <c r="X66" s="316"/>
      <c r="Y66" s="918"/>
      <c r="Z66" s="928"/>
      <c r="AA66" s="378"/>
      <c r="AB66" s="376"/>
      <c r="AC66" s="918"/>
      <c r="AD66" s="928"/>
      <c r="AE66" s="378"/>
      <c r="AF66" s="376"/>
      <c r="AG66" s="408"/>
      <c r="AH66" s="404"/>
      <c r="AI66" s="315"/>
      <c r="AJ66" s="316"/>
      <c r="AK66" s="317"/>
      <c r="AL66" s="404"/>
      <c r="AM66" s="727"/>
      <c r="AN66" s="316"/>
      <c r="AO66" s="724"/>
      <c r="AP66" s="794"/>
      <c r="AQ66" s="139"/>
      <c r="AR66" s="114"/>
      <c r="AS66" s="317"/>
      <c r="AT66" s="136"/>
      <c r="AU66" s="733"/>
      <c r="AV66" s="162"/>
      <c r="AW66" s="160"/>
    </row>
    <row r="67" spans="1:49" s="187" customFormat="1" ht="69" customHeight="1" x14ac:dyDescent="0.3">
      <c r="A67" s="141" t="s">
        <v>171</v>
      </c>
      <c r="B67" s="295" t="s">
        <v>292</v>
      </c>
      <c r="C67" s="739" t="s">
        <v>271</v>
      </c>
      <c r="D67" s="743">
        <v>5</v>
      </c>
      <c r="E67" s="784">
        <v>150</v>
      </c>
      <c r="F67" s="784">
        <v>64</v>
      </c>
      <c r="G67" s="784">
        <v>32</v>
      </c>
      <c r="H67" s="784">
        <v>16</v>
      </c>
      <c r="I67" s="784">
        <v>16</v>
      </c>
      <c r="J67" s="784">
        <v>86</v>
      </c>
      <c r="K67" s="378"/>
      <c r="L67" s="376"/>
      <c r="M67" s="403"/>
      <c r="N67" s="412"/>
      <c r="O67" s="378"/>
      <c r="P67" s="376"/>
      <c r="Q67" s="403"/>
      <c r="R67" s="409"/>
      <c r="S67" s="405"/>
      <c r="T67" s="376"/>
      <c r="U67" s="403"/>
      <c r="V67" s="412"/>
      <c r="W67" s="405"/>
      <c r="X67" s="376"/>
      <c r="Y67" s="403"/>
      <c r="Z67" s="411"/>
      <c r="AA67" s="378"/>
      <c r="AB67" s="376"/>
      <c r="AC67" s="408"/>
      <c r="AD67" s="404"/>
      <c r="AE67" s="871">
        <v>2</v>
      </c>
      <c r="AF67" s="870">
        <v>1</v>
      </c>
      <c r="AG67" s="869">
        <v>1</v>
      </c>
      <c r="AH67" s="868">
        <v>5</v>
      </c>
      <c r="AI67" s="378"/>
      <c r="AJ67" s="376"/>
      <c r="AK67" s="403"/>
      <c r="AL67" s="404"/>
      <c r="AM67" s="405"/>
      <c r="AN67" s="406"/>
      <c r="AO67" s="403"/>
      <c r="AP67" s="930"/>
      <c r="AQ67" s="405"/>
      <c r="AR67" s="406"/>
      <c r="AS67" s="403"/>
      <c r="AT67" s="407"/>
      <c r="AU67" s="743">
        <v>6</v>
      </c>
      <c r="AV67" s="182"/>
      <c r="AW67" s="784">
        <v>6</v>
      </c>
    </row>
    <row r="68" spans="1:49" s="313" customFormat="1" ht="96.75" customHeight="1" thickBot="1" x14ac:dyDescent="0.35">
      <c r="A68" s="141" t="s">
        <v>172</v>
      </c>
      <c r="B68" s="295" t="s">
        <v>385</v>
      </c>
      <c r="C68" s="740"/>
      <c r="D68" s="733"/>
      <c r="E68" s="742"/>
      <c r="F68" s="742"/>
      <c r="G68" s="742"/>
      <c r="H68" s="742"/>
      <c r="I68" s="742"/>
      <c r="J68" s="742"/>
      <c r="K68" s="315"/>
      <c r="L68" s="316"/>
      <c r="M68" s="317"/>
      <c r="N68" s="379"/>
      <c r="O68" s="315"/>
      <c r="P68" s="316"/>
      <c r="Q68" s="317"/>
      <c r="R68" s="377"/>
      <c r="S68" s="139"/>
      <c r="T68" s="316"/>
      <c r="U68" s="317"/>
      <c r="V68" s="379"/>
      <c r="W68" s="139"/>
      <c r="X68" s="316"/>
      <c r="Y68" s="317"/>
      <c r="Z68" s="318"/>
      <c r="AA68" s="315"/>
      <c r="AB68" s="316"/>
      <c r="AC68" s="381"/>
      <c r="AD68" s="143"/>
      <c r="AE68" s="735"/>
      <c r="AF68" s="722"/>
      <c r="AG68" s="918"/>
      <c r="AH68" s="928"/>
      <c r="AI68" s="315"/>
      <c r="AJ68" s="316"/>
      <c r="AK68" s="317"/>
      <c r="AL68" s="143"/>
      <c r="AM68" s="139"/>
      <c r="AN68" s="114"/>
      <c r="AO68" s="317"/>
      <c r="AP68" s="931"/>
      <c r="AQ68" s="139"/>
      <c r="AR68" s="114"/>
      <c r="AS68" s="317"/>
      <c r="AT68" s="136"/>
      <c r="AU68" s="733"/>
      <c r="AV68" s="162"/>
      <c r="AW68" s="742"/>
    </row>
    <row r="69" spans="1:49" s="187" customFormat="1" ht="83.25" customHeight="1" x14ac:dyDescent="0.3">
      <c r="A69" s="453" t="s">
        <v>173</v>
      </c>
      <c r="B69" s="295" t="s">
        <v>466</v>
      </c>
      <c r="C69" s="866" t="s">
        <v>282</v>
      </c>
      <c r="D69" s="816">
        <v>5</v>
      </c>
      <c r="E69" s="748"/>
      <c r="F69" s="748">
        <f t="shared" ref="F69" si="9">G69+H69+I69</f>
        <v>64</v>
      </c>
      <c r="G69" s="748"/>
      <c r="H69" s="748"/>
      <c r="I69" s="748">
        <v>64</v>
      </c>
      <c r="J69" s="748">
        <f t="shared" ref="J69" si="10">E69-F69</f>
        <v>-64</v>
      </c>
      <c r="K69" s="822"/>
      <c r="L69" s="820"/>
      <c r="M69" s="803"/>
      <c r="N69" s="821"/>
      <c r="O69" s="822"/>
      <c r="P69" s="820"/>
      <c r="Q69" s="803"/>
      <c r="R69" s="927"/>
      <c r="S69" s="801"/>
      <c r="T69" s="820"/>
      <c r="U69" s="803"/>
      <c r="V69" s="821"/>
      <c r="W69" s="801"/>
      <c r="X69" s="820"/>
      <c r="Y69" s="803"/>
      <c r="Z69" s="821"/>
      <c r="AA69" s="801"/>
      <c r="AB69" s="820"/>
      <c r="AC69" s="803"/>
      <c r="AD69" s="717"/>
      <c r="AE69" s="822"/>
      <c r="AF69" s="820"/>
      <c r="AG69" s="719"/>
      <c r="AH69" s="717"/>
      <c r="AI69" s="822"/>
      <c r="AJ69" s="820"/>
      <c r="AK69" s="803">
        <v>4</v>
      </c>
      <c r="AL69" s="717">
        <v>5</v>
      </c>
      <c r="AM69" s="801"/>
      <c r="AN69" s="802"/>
      <c r="AO69" s="803"/>
      <c r="AP69" s="730"/>
      <c r="AQ69" s="801"/>
      <c r="AR69" s="802"/>
      <c r="AS69" s="803"/>
      <c r="AT69" s="771"/>
      <c r="AU69" s="816">
        <v>7</v>
      </c>
      <c r="AV69" s="816"/>
      <c r="AW69" s="748"/>
    </row>
    <row r="70" spans="1:49" s="187" customFormat="1" ht="111.75" customHeight="1" thickBot="1" x14ac:dyDescent="0.35">
      <c r="A70" s="350" t="s">
        <v>174</v>
      </c>
      <c r="B70" s="333" t="s">
        <v>386</v>
      </c>
      <c r="C70" s="867"/>
      <c r="D70" s="807"/>
      <c r="E70" s="808"/>
      <c r="F70" s="808"/>
      <c r="G70" s="808"/>
      <c r="H70" s="808"/>
      <c r="I70" s="808"/>
      <c r="J70" s="808"/>
      <c r="K70" s="809"/>
      <c r="L70" s="810"/>
      <c r="M70" s="805"/>
      <c r="N70" s="814"/>
      <c r="O70" s="809"/>
      <c r="P70" s="810"/>
      <c r="Q70" s="805"/>
      <c r="R70" s="815"/>
      <c r="S70" s="813"/>
      <c r="T70" s="810"/>
      <c r="U70" s="805"/>
      <c r="V70" s="814"/>
      <c r="W70" s="813"/>
      <c r="X70" s="810"/>
      <c r="Y70" s="805"/>
      <c r="Z70" s="814"/>
      <c r="AA70" s="813"/>
      <c r="AB70" s="810"/>
      <c r="AC70" s="805"/>
      <c r="AD70" s="812"/>
      <c r="AE70" s="809"/>
      <c r="AF70" s="810"/>
      <c r="AG70" s="811"/>
      <c r="AH70" s="812"/>
      <c r="AI70" s="809"/>
      <c r="AJ70" s="810"/>
      <c r="AK70" s="805"/>
      <c r="AL70" s="812"/>
      <c r="AM70" s="813"/>
      <c r="AN70" s="804"/>
      <c r="AO70" s="805"/>
      <c r="AP70" s="806"/>
      <c r="AQ70" s="813"/>
      <c r="AR70" s="804"/>
      <c r="AS70" s="805"/>
      <c r="AT70" s="806"/>
      <c r="AU70" s="807"/>
      <c r="AV70" s="807"/>
      <c r="AW70" s="808"/>
    </row>
    <row r="71" spans="1:49" s="187" customFormat="1" ht="90" customHeight="1" x14ac:dyDescent="0.3">
      <c r="A71" s="141" t="s">
        <v>225</v>
      </c>
      <c r="B71" s="330" t="s">
        <v>460</v>
      </c>
      <c r="C71" s="739" t="s">
        <v>282</v>
      </c>
      <c r="D71" s="743">
        <v>5</v>
      </c>
      <c r="E71" s="784">
        <f t="shared" ref="E71" si="11">D71*30</f>
        <v>150</v>
      </c>
      <c r="F71" s="784">
        <f t="shared" ref="F71" si="12">G71+H71+I71</f>
        <v>64</v>
      </c>
      <c r="G71" s="784"/>
      <c r="H71" s="784"/>
      <c r="I71" s="784">
        <v>64</v>
      </c>
      <c r="J71" s="784">
        <f t="shared" ref="J71" si="13">E71-F71</f>
        <v>86</v>
      </c>
      <c r="K71" s="871"/>
      <c r="L71" s="870"/>
      <c r="M71" s="917"/>
      <c r="N71" s="924"/>
      <c r="O71" s="871"/>
      <c r="P71" s="870"/>
      <c r="Q71" s="917"/>
      <c r="R71" s="925"/>
      <c r="S71" s="919"/>
      <c r="T71" s="870"/>
      <c r="U71" s="917"/>
      <c r="V71" s="924"/>
      <c r="W71" s="919"/>
      <c r="X71" s="870"/>
      <c r="Y71" s="917"/>
      <c r="Z71" s="924"/>
      <c r="AA71" s="919"/>
      <c r="AB71" s="870"/>
      <c r="AC71" s="917"/>
      <c r="AD71" s="868"/>
      <c r="AE71" s="871"/>
      <c r="AF71" s="870"/>
      <c r="AG71" s="869"/>
      <c r="AH71" s="868"/>
      <c r="AI71" s="871"/>
      <c r="AJ71" s="870"/>
      <c r="AK71" s="917">
        <v>4</v>
      </c>
      <c r="AL71" s="868">
        <v>5</v>
      </c>
      <c r="AM71" s="919"/>
      <c r="AN71" s="921"/>
      <c r="AO71" s="917"/>
      <c r="AP71" s="926"/>
      <c r="AQ71" s="919"/>
      <c r="AR71" s="921"/>
      <c r="AS71" s="723"/>
      <c r="AT71" s="730"/>
      <c r="AU71" s="743">
        <v>7</v>
      </c>
      <c r="AV71" s="743"/>
      <c r="AW71" s="784"/>
    </row>
    <row r="72" spans="1:49" s="187" customFormat="1" ht="57.75" customHeight="1" x14ac:dyDescent="0.3">
      <c r="A72" s="350" t="s">
        <v>226</v>
      </c>
      <c r="B72" s="295" t="s">
        <v>387</v>
      </c>
      <c r="C72" s="740"/>
      <c r="D72" s="733"/>
      <c r="E72" s="742"/>
      <c r="F72" s="742"/>
      <c r="G72" s="742"/>
      <c r="H72" s="742"/>
      <c r="I72" s="742"/>
      <c r="J72" s="742"/>
      <c r="K72" s="735"/>
      <c r="L72" s="722"/>
      <c r="M72" s="724"/>
      <c r="N72" s="794"/>
      <c r="O72" s="735"/>
      <c r="P72" s="722"/>
      <c r="Q72" s="724"/>
      <c r="R72" s="738"/>
      <c r="S72" s="727"/>
      <c r="T72" s="722"/>
      <c r="U72" s="724"/>
      <c r="V72" s="794"/>
      <c r="W72" s="727"/>
      <c r="X72" s="722"/>
      <c r="Y72" s="724"/>
      <c r="Z72" s="794"/>
      <c r="AA72" s="727"/>
      <c r="AB72" s="722"/>
      <c r="AC72" s="724"/>
      <c r="AD72" s="718"/>
      <c r="AE72" s="735"/>
      <c r="AF72" s="722"/>
      <c r="AG72" s="720"/>
      <c r="AH72" s="718"/>
      <c r="AI72" s="735"/>
      <c r="AJ72" s="722"/>
      <c r="AK72" s="724"/>
      <c r="AL72" s="718"/>
      <c r="AM72" s="727"/>
      <c r="AN72" s="729"/>
      <c r="AO72" s="724"/>
      <c r="AP72" s="731"/>
      <c r="AQ72" s="727"/>
      <c r="AR72" s="729"/>
      <c r="AS72" s="724"/>
      <c r="AT72" s="731"/>
      <c r="AU72" s="733"/>
      <c r="AV72" s="733"/>
      <c r="AW72" s="742"/>
    </row>
    <row r="73" spans="1:49" s="187" customFormat="1" ht="83.25" customHeight="1" x14ac:dyDescent="0.3">
      <c r="A73" s="350" t="s">
        <v>233</v>
      </c>
      <c r="B73" s="295" t="s">
        <v>461</v>
      </c>
      <c r="C73" s="739" t="s">
        <v>282</v>
      </c>
      <c r="D73" s="743">
        <v>5</v>
      </c>
      <c r="E73" s="784">
        <f t="shared" ref="E73" si="14">D73*30</f>
        <v>150</v>
      </c>
      <c r="F73" s="784">
        <f t="shared" ref="F73" si="15">G73+H73+I73</f>
        <v>64</v>
      </c>
      <c r="G73" s="784">
        <v>16</v>
      </c>
      <c r="H73" s="784"/>
      <c r="I73" s="784">
        <v>48</v>
      </c>
      <c r="J73" s="784">
        <f t="shared" ref="J73" si="16">E73-F73</f>
        <v>86</v>
      </c>
      <c r="K73" s="871"/>
      <c r="L73" s="870"/>
      <c r="M73" s="917"/>
      <c r="N73" s="924"/>
      <c r="O73" s="871"/>
      <c r="P73" s="870"/>
      <c r="Q73" s="917"/>
      <c r="R73" s="925"/>
      <c r="S73" s="919"/>
      <c r="T73" s="870"/>
      <c r="U73" s="917"/>
      <c r="V73" s="924"/>
      <c r="W73" s="919"/>
      <c r="X73" s="870"/>
      <c r="Y73" s="917"/>
      <c r="Z73" s="924"/>
      <c r="AA73" s="919"/>
      <c r="AB73" s="870"/>
      <c r="AC73" s="917"/>
      <c r="AD73" s="868"/>
      <c r="AE73" s="871"/>
      <c r="AF73" s="870"/>
      <c r="AG73" s="869"/>
      <c r="AH73" s="868"/>
      <c r="AI73" s="871">
        <v>1</v>
      </c>
      <c r="AJ73" s="870"/>
      <c r="AK73" s="917">
        <v>3</v>
      </c>
      <c r="AL73" s="868">
        <v>5</v>
      </c>
      <c r="AM73" s="919"/>
      <c r="AN73" s="921"/>
      <c r="AO73" s="917"/>
      <c r="AP73" s="926"/>
      <c r="AQ73" s="919"/>
      <c r="AR73" s="921"/>
      <c r="AS73" s="917"/>
      <c r="AT73" s="730"/>
      <c r="AU73" s="743">
        <v>7</v>
      </c>
      <c r="AV73" s="743"/>
      <c r="AW73" s="784">
        <v>7</v>
      </c>
    </row>
    <row r="74" spans="1:49" s="187" customFormat="1" ht="72" customHeight="1" x14ac:dyDescent="0.3">
      <c r="A74" s="350" t="s">
        <v>234</v>
      </c>
      <c r="B74" s="295" t="s">
        <v>464</v>
      </c>
      <c r="C74" s="740"/>
      <c r="D74" s="733"/>
      <c r="E74" s="742"/>
      <c r="F74" s="742"/>
      <c r="G74" s="742"/>
      <c r="H74" s="742"/>
      <c r="I74" s="742"/>
      <c r="J74" s="742"/>
      <c r="K74" s="735"/>
      <c r="L74" s="722"/>
      <c r="M74" s="724"/>
      <c r="N74" s="794"/>
      <c r="O74" s="735"/>
      <c r="P74" s="722"/>
      <c r="Q74" s="724"/>
      <c r="R74" s="738"/>
      <c r="S74" s="727"/>
      <c r="T74" s="722"/>
      <c r="U74" s="724"/>
      <c r="V74" s="794"/>
      <c r="W74" s="727"/>
      <c r="X74" s="722"/>
      <c r="Y74" s="724"/>
      <c r="Z74" s="794"/>
      <c r="AA74" s="727"/>
      <c r="AB74" s="722"/>
      <c r="AC74" s="724"/>
      <c r="AD74" s="718"/>
      <c r="AE74" s="735"/>
      <c r="AF74" s="722"/>
      <c r="AG74" s="720"/>
      <c r="AH74" s="718"/>
      <c r="AI74" s="735"/>
      <c r="AJ74" s="722"/>
      <c r="AK74" s="724"/>
      <c r="AL74" s="718"/>
      <c r="AM74" s="727"/>
      <c r="AN74" s="729"/>
      <c r="AO74" s="724"/>
      <c r="AP74" s="731"/>
      <c r="AQ74" s="727"/>
      <c r="AR74" s="729"/>
      <c r="AS74" s="724"/>
      <c r="AT74" s="731"/>
      <c r="AU74" s="733"/>
      <c r="AV74" s="733"/>
      <c r="AW74" s="742"/>
    </row>
    <row r="75" spans="1:49" s="454" customFormat="1" ht="52.5" customHeight="1" x14ac:dyDescent="0.3">
      <c r="A75" s="350" t="s">
        <v>301</v>
      </c>
      <c r="B75" s="285" t="s">
        <v>388</v>
      </c>
      <c r="C75" s="922" t="s">
        <v>282</v>
      </c>
      <c r="D75" s="743">
        <v>5</v>
      </c>
      <c r="E75" s="784">
        <f t="shared" ref="E75" si="17">D75*30</f>
        <v>150</v>
      </c>
      <c r="F75" s="784">
        <f t="shared" ref="F75" si="18">G75+H75+I75</f>
        <v>64</v>
      </c>
      <c r="G75" s="785">
        <v>32</v>
      </c>
      <c r="H75" s="784"/>
      <c r="I75" s="785">
        <v>32</v>
      </c>
      <c r="J75" s="784">
        <f t="shared" ref="J75" si="19">E75-F75</f>
        <v>86</v>
      </c>
      <c r="K75" s="734"/>
      <c r="L75" s="721"/>
      <c r="M75" s="723"/>
      <c r="N75" s="793"/>
      <c r="O75" s="734"/>
      <c r="P75" s="721"/>
      <c r="Q75" s="723"/>
      <c r="R75" s="737"/>
      <c r="S75" s="726"/>
      <c r="T75" s="721"/>
      <c r="U75" s="723"/>
      <c r="V75" s="793"/>
      <c r="W75" s="726"/>
      <c r="X75" s="721"/>
      <c r="Y75" s="723"/>
      <c r="Z75" s="793"/>
      <c r="AA75" s="726"/>
      <c r="AB75" s="721"/>
      <c r="AC75" s="723"/>
      <c r="AD75" s="725"/>
      <c r="AE75" s="734"/>
      <c r="AF75" s="721"/>
      <c r="AG75" s="736"/>
      <c r="AH75" s="725"/>
      <c r="AI75" s="734"/>
      <c r="AJ75" s="721"/>
      <c r="AK75" s="723"/>
      <c r="AL75" s="868"/>
      <c r="AM75" s="726">
        <v>2</v>
      </c>
      <c r="AN75" s="728"/>
      <c r="AO75" s="723">
        <v>2</v>
      </c>
      <c r="AP75" s="730">
        <v>5</v>
      </c>
      <c r="AQ75" s="726"/>
      <c r="AR75" s="728"/>
      <c r="AS75" s="723"/>
      <c r="AT75" s="730"/>
      <c r="AU75" s="732">
        <v>8</v>
      </c>
      <c r="AV75" s="732"/>
      <c r="AW75" s="741"/>
    </row>
    <row r="76" spans="1:49" s="187" customFormat="1" ht="73.5" customHeight="1" thickBot="1" x14ac:dyDescent="0.35">
      <c r="A76" s="350" t="s">
        <v>302</v>
      </c>
      <c r="B76" s="331" t="s">
        <v>389</v>
      </c>
      <c r="C76" s="740"/>
      <c r="D76" s="732"/>
      <c r="E76" s="741"/>
      <c r="F76" s="741"/>
      <c r="G76" s="786"/>
      <c r="H76" s="741"/>
      <c r="I76" s="786"/>
      <c r="J76" s="741"/>
      <c r="K76" s="735"/>
      <c r="L76" s="722"/>
      <c r="M76" s="724"/>
      <c r="N76" s="794"/>
      <c r="O76" s="735"/>
      <c r="P76" s="722"/>
      <c r="Q76" s="724"/>
      <c r="R76" s="738"/>
      <c r="S76" s="727"/>
      <c r="T76" s="722"/>
      <c r="U76" s="724"/>
      <c r="V76" s="794"/>
      <c r="W76" s="727"/>
      <c r="X76" s="722"/>
      <c r="Y76" s="724"/>
      <c r="Z76" s="794"/>
      <c r="AA76" s="727"/>
      <c r="AB76" s="722"/>
      <c r="AC76" s="724"/>
      <c r="AD76" s="718"/>
      <c r="AE76" s="735"/>
      <c r="AF76" s="722"/>
      <c r="AG76" s="720"/>
      <c r="AH76" s="718"/>
      <c r="AI76" s="735"/>
      <c r="AJ76" s="722"/>
      <c r="AK76" s="724"/>
      <c r="AL76" s="718"/>
      <c r="AM76" s="727"/>
      <c r="AN76" s="729"/>
      <c r="AO76" s="724"/>
      <c r="AP76" s="806"/>
      <c r="AQ76" s="727"/>
      <c r="AR76" s="729"/>
      <c r="AS76" s="724"/>
      <c r="AT76" s="731"/>
      <c r="AU76" s="733"/>
      <c r="AV76" s="733"/>
      <c r="AW76" s="742"/>
    </row>
    <row r="77" spans="1:49" ht="1.5" customHeight="1" thickBot="1" x14ac:dyDescent="0.25"/>
    <row r="78" spans="1:49" s="89" customFormat="1" ht="65.25" customHeight="1" thickBot="1" x14ac:dyDescent="0.3">
      <c r="A78" s="708" t="s">
        <v>106</v>
      </c>
      <c r="B78" s="715" t="s">
        <v>129</v>
      </c>
      <c r="C78" s="676" t="s">
        <v>50</v>
      </c>
      <c r="D78" s="897" t="s">
        <v>136</v>
      </c>
      <c r="E78" s="898"/>
      <c r="F78" s="701" t="s">
        <v>95</v>
      </c>
      <c r="G78" s="702"/>
      <c r="H78" s="702"/>
      <c r="I78" s="702"/>
      <c r="J78" s="703"/>
      <c r="K78" s="896" t="s">
        <v>100</v>
      </c>
      <c r="L78" s="687"/>
      <c r="M78" s="687"/>
      <c r="N78" s="687"/>
      <c r="O78" s="687"/>
      <c r="P78" s="687"/>
      <c r="Q78" s="687"/>
      <c r="R78" s="688"/>
      <c r="S78" s="896" t="s">
        <v>101</v>
      </c>
      <c r="T78" s="687"/>
      <c r="U78" s="687"/>
      <c r="V78" s="687"/>
      <c r="W78" s="687"/>
      <c r="X78" s="687"/>
      <c r="Y78" s="687"/>
      <c r="Z78" s="688"/>
      <c r="AA78" s="896" t="s">
        <v>102</v>
      </c>
      <c r="AB78" s="687"/>
      <c r="AC78" s="687"/>
      <c r="AD78" s="687"/>
      <c r="AE78" s="687"/>
      <c r="AF78" s="687"/>
      <c r="AG78" s="687"/>
      <c r="AH78" s="688"/>
      <c r="AI78" s="896" t="s">
        <v>103</v>
      </c>
      <c r="AJ78" s="687"/>
      <c r="AK78" s="687"/>
      <c r="AL78" s="687"/>
      <c r="AM78" s="687"/>
      <c r="AN78" s="687"/>
      <c r="AO78" s="687"/>
      <c r="AP78" s="688"/>
      <c r="AQ78" s="896" t="s">
        <v>378</v>
      </c>
      <c r="AR78" s="687"/>
      <c r="AS78" s="687"/>
      <c r="AT78" s="688"/>
      <c r="AU78" s="680" t="s">
        <v>121</v>
      </c>
      <c r="AV78" s="681"/>
      <c r="AW78" s="711"/>
    </row>
    <row r="79" spans="1:49" s="89" customFormat="1" ht="52.5" customHeight="1" thickBot="1" x14ac:dyDescent="0.3">
      <c r="A79" s="709"/>
      <c r="B79" s="716"/>
      <c r="C79" s="677"/>
      <c r="D79" s="899"/>
      <c r="E79" s="900"/>
      <c r="F79" s="841" t="s">
        <v>105</v>
      </c>
      <c r="G79" s="904" t="s">
        <v>96</v>
      </c>
      <c r="H79" s="905"/>
      <c r="I79" s="706"/>
      <c r="J79" s="692" t="s">
        <v>98</v>
      </c>
      <c r="K79" s="896" t="s">
        <v>113</v>
      </c>
      <c r="L79" s="687"/>
      <c r="M79" s="687"/>
      <c r="N79" s="688"/>
      <c r="O79" s="896" t="s">
        <v>117</v>
      </c>
      <c r="P79" s="687"/>
      <c r="Q79" s="687"/>
      <c r="R79" s="688"/>
      <c r="S79" s="896" t="s">
        <v>114</v>
      </c>
      <c r="T79" s="687"/>
      <c r="U79" s="687"/>
      <c r="V79" s="688"/>
      <c r="W79" s="896" t="s">
        <v>118</v>
      </c>
      <c r="X79" s="687"/>
      <c r="Y79" s="687"/>
      <c r="Z79" s="688"/>
      <c r="AA79" s="896" t="s">
        <v>115</v>
      </c>
      <c r="AB79" s="687"/>
      <c r="AC79" s="687"/>
      <c r="AD79" s="688"/>
      <c r="AE79" s="896" t="s">
        <v>119</v>
      </c>
      <c r="AF79" s="687"/>
      <c r="AG79" s="687"/>
      <c r="AH79" s="688"/>
      <c r="AI79" s="896" t="s">
        <v>116</v>
      </c>
      <c r="AJ79" s="687"/>
      <c r="AK79" s="687"/>
      <c r="AL79" s="688"/>
      <c r="AM79" s="896" t="s">
        <v>120</v>
      </c>
      <c r="AN79" s="687"/>
      <c r="AO79" s="687"/>
      <c r="AP79" s="688"/>
      <c r="AQ79" s="896" t="s">
        <v>379</v>
      </c>
      <c r="AR79" s="687"/>
      <c r="AS79" s="687"/>
      <c r="AT79" s="688"/>
      <c r="AU79" s="712"/>
      <c r="AV79" s="713"/>
      <c r="AW79" s="714"/>
    </row>
    <row r="80" spans="1:49" s="89" customFormat="1" ht="32.25" customHeight="1" thickBot="1" x14ac:dyDescent="0.3">
      <c r="A80" s="709"/>
      <c r="B80" s="716"/>
      <c r="C80" s="677"/>
      <c r="D80" s="901"/>
      <c r="E80" s="902"/>
      <c r="F80" s="903"/>
      <c r="G80" s="679" t="s">
        <v>97</v>
      </c>
      <c r="H80" s="679" t="s">
        <v>104</v>
      </c>
      <c r="I80" s="679" t="s">
        <v>99</v>
      </c>
      <c r="J80" s="694"/>
      <c r="K80" s="676" t="s">
        <v>110</v>
      </c>
      <c r="L80" s="894" t="s">
        <v>111</v>
      </c>
      <c r="M80" s="891" t="s">
        <v>112</v>
      </c>
      <c r="N80" s="683" t="s">
        <v>239</v>
      </c>
      <c r="O80" s="894" t="s">
        <v>110</v>
      </c>
      <c r="P80" s="889" t="s">
        <v>111</v>
      </c>
      <c r="Q80" s="891" t="s">
        <v>112</v>
      </c>
      <c r="R80" s="683" t="s">
        <v>239</v>
      </c>
      <c r="S80" s="894" t="s">
        <v>110</v>
      </c>
      <c r="T80" s="889" t="s">
        <v>111</v>
      </c>
      <c r="U80" s="891" t="s">
        <v>112</v>
      </c>
      <c r="V80" s="683" t="s">
        <v>239</v>
      </c>
      <c r="W80" s="894" t="s">
        <v>110</v>
      </c>
      <c r="X80" s="889" t="s">
        <v>111</v>
      </c>
      <c r="Y80" s="891" t="s">
        <v>112</v>
      </c>
      <c r="Z80" s="683" t="s">
        <v>239</v>
      </c>
      <c r="AA80" s="894" t="s">
        <v>110</v>
      </c>
      <c r="AB80" s="889" t="s">
        <v>111</v>
      </c>
      <c r="AC80" s="891" t="s">
        <v>112</v>
      </c>
      <c r="AD80" s="683" t="s">
        <v>239</v>
      </c>
      <c r="AE80" s="894" t="s">
        <v>110</v>
      </c>
      <c r="AF80" s="889" t="s">
        <v>111</v>
      </c>
      <c r="AG80" s="891" t="s">
        <v>112</v>
      </c>
      <c r="AH80" s="683" t="s">
        <v>239</v>
      </c>
      <c r="AI80" s="894" t="s">
        <v>110</v>
      </c>
      <c r="AJ80" s="889" t="s">
        <v>111</v>
      </c>
      <c r="AK80" s="891" t="s">
        <v>112</v>
      </c>
      <c r="AL80" s="683" t="s">
        <v>239</v>
      </c>
      <c r="AM80" s="894" t="s">
        <v>110</v>
      </c>
      <c r="AN80" s="889" t="s">
        <v>111</v>
      </c>
      <c r="AO80" s="891" t="s">
        <v>112</v>
      </c>
      <c r="AP80" s="683" t="s">
        <v>239</v>
      </c>
      <c r="AQ80" s="894" t="s">
        <v>110</v>
      </c>
      <c r="AR80" s="889" t="s">
        <v>111</v>
      </c>
      <c r="AS80" s="891" t="s">
        <v>112</v>
      </c>
      <c r="AT80" s="683" t="s">
        <v>239</v>
      </c>
      <c r="AU80" s="676" t="s">
        <v>122</v>
      </c>
      <c r="AV80" s="676" t="s">
        <v>123</v>
      </c>
      <c r="AW80" s="676" t="s">
        <v>124</v>
      </c>
    </row>
    <row r="81" spans="1:49" s="89" customFormat="1" ht="136.5" customHeight="1" thickBot="1" x14ac:dyDescent="0.3">
      <c r="A81" s="710"/>
      <c r="B81" s="839"/>
      <c r="C81" s="826"/>
      <c r="D81" s="133" t="s">
        <v>107</v>
      </c>
      <c r="E81" s="133" t="s">
        <v>108</v>
      </c>
      <c r="F81" s="895"/>
      <c r="G81" s="890"/>
      <c r="H81" s="890"/>
      <c r="I81" s="890"/>
      <c r="J81" s="892"/>
      <c r="K81" s="826"/>
      <c r="L81" s="895"/>
      <c r="M81" s="892"/>
      <c r="N81" s="893"/>
      <c r="O81" s="895"/>
      <c r="P81" s="890"/>
      <c r="Q81" s="892"/>
      <c r="R81" s="893"/>
      <c r="S81" s="895"/>
      <c r="T81" s="890"/>
      <c r="U81" s="892"/>
      <c r="V81" s="893"/>
      <c r="W81" s="895"/>
      <c r="X81" s="890"/>
      <c r="Y81" s="892"/>
      <c r="Z81" s="893"/>
      <c r="AA81" s="895"/>
      <c r="AB81" s="890"/>
      <c r="AC81" s="892"/>
      <c r="AD81" s="893"/>
      <c r="AE81" s="895"/>
      <c r="AF81" s="890"/>
      <c r="AG81" s="892"/>
      <c r="AH81" s="893"/>
      <c r="AI81" s="895"/>
      <c r="AJ81" s="890"/>
      <c r="AK81" s="892"/>
      <c r="AL81" s="893"/>
      <c r="AM81" s="895"/>
      <c r="AN81" s="890"/>
      <c r="AO81" s="892"/>
      <c r="AP81" s="893"/>
      <c r="AQ81" s="895"/>
      <c r="AR81" s="890"/>
      <c r="AS81" s="892"/>
      <c r="AT81" s="893"/>
      <c r="AU81" s="826"/>
      <c r="AV81" s="826"/>
      <c r="AW81" s="826"/>
    </row>
    <row r="82" spans="1:49" s="187" customFormat="1" ht="66.75" customHeight="1" x14ac:dyDescent="0.3">
      <c r="A82" s="453" t="s">
        <v>390</v>
      </c>
      <c r="B82" s="331" t="s">
        <v>528</v>
      </c>
      <c r="C82" s="866" t="s">
        <v>282</v>
      </c>
      <c r="D82" s="816">
        <v>5</v>
      </c>
      <c r="E82" s="748">
        <v>150</v>
      </c>
      <c r="F82" s="748">
        <v>64</v>
      </c>
      <c r="G82" s="748">
        <v>32</v>
      </c>
      <c r="H82" s="748">
        <v>16</v>
      </c>
      <c r="I82" s="748">
        <v>16</v>
      </c>
      <c r="J82" s="748">
        <v>86</v>
      </c>
      <c r="K82" s="428"/>
      <c r="L82" s="425"/>
      <c r="M82" s="426"/>
      <c r="N82" s="427"/>
      <c r="O82" s="428"/>
      <c r="P82" s="425"/>
      <c r="Q82" s="426"/>
      <c r="R82" s="455"/>
      <c r="S82" s="424"/>
      <c r="T82" s="425"/>
      <c r="U82" s="426"/>
      <c r="V82" s="427"/>
      <c r="W82" s="424"/>
      <c r="X82" s="425"/>
      <c r="Y82" s="426"/>
      <c r="Z82" s="427"/>
      <c r="AA82" s="424"/>
      <c r="AB82" s="425"/>
      <c r="AC82" s="426"/>
      <c r="AD82" s="429"/>
      <c r="AE82" s="822"/>
      <c r="AF82" s="820"/>
      <c r="AG82" s="719"/>
      <c r="AH82" s="717"/>
      <c r="AI82" s="822">
        <v>2</v>
      </c>
      <c r="AJ82" s="820">
        <v>1</v>
      </c>
      <c r="AK82" s="719">
        <v>1</v>
      </c>
      <c r="AL82" s="868">
        <v>5</v>
      </c>
      <c r="AM82" s="424"/>
      <c r="AN82" s="430"/>
      <c r="AO82" s="426"/>
      <c r="AP82" s="771"/>
      <c r="AQ82" s="424"/>
      <c r="AR82" s="430"/>
      <c r="AS82" s="426"/>
      <c r="AT82" s="423"/>
      <c r="AU82" s="816">
        <v>7</v>
      </c>
      <c r="AV82" s="401"/>
      <c r="AW82" s="402"/>
    </row>
    <row r="83" spans="1:49" s="187" customFormat="1" ht="66.75" customHeight="1" thickBot="1" x14ac:dyDescent="0.35">
      <c r="A83" s="453" t="s">
        <v>391</v>
      </c>
      <c r="B83" s="331" t="s">
        <v>527</v>
      </c>
      <c r="C83" s="915"/>
      <c r="D83" s="909"/>
      <c r="E83" s="909"/>
      <c r="F83" s="909"/>
      <c r="G83" s="909"/>
      <c r="H83" s="909"/>
      <c r="I83" s="909"/>
      <c r="J83" s="909"/>
      <c r="K83" s="417"/>
      <c r="L83" s="418"/>
      <c r="M83" s="414"/>
      <c r="N83" s="422"/>
      <c r="O83" s="417"/>
      <c r="P83" s="418"/>
      <c r="Q83" s="414"/>
      <c r="R83" s="421"/>
      <c r="S83" s="420"/>
      <c r="T83" s="418"/>
      <c r="U83" s="414"/>
      <c r="V83" s="422"/>
      <c r="W83" s="420"/>
      <c r="X83" s="418"/>
      <c r="Y83" s="414"/>
      <c r="Z83" s="422"/>
      <c r="AA83" s="420"/>
      <c r="AB83" s="418"/>
      <c r="AC83" s="414"/>
      <c r="AD83" s="419"/>
      <c r="AE83" s="907"/>
      <c r="AF83" s="923"/>
      <c r="AG83" s="908"/>
      <c r="AH83" s="909"/>
      <c r="AI83" s="907"/>
      <c r="AJ83" s="923"/>
      <c r="AK83" s="908"/>
      <c r="AL83" s="718"/>
      <c r="AM83" s="420"/>
      <c r="AN83" s="413"/>
      <c r="AO83" s="414"/>
      <c r="AP83" s="909"/>
      <c r="AQ83" s="420"/>
      <c r="AR83" s="413"/>
      <c r="AS83" s="414"/>
      <c r="AT83" s="252"/>
      <c r="AU83" s="807"/>
      <c r="AV83" s="415"/>
      <c r="AW83" s="416"/>
    </row>
    <row r="84" spans="1:49" s="187" customFormat="1" ht="62.25" customHeight="1" x14ac:dyDescent="0.3">
      <c r="A84" s="453" t="s">
        <v>392</v>
      </c>
      <c r="B84" s="331" t="s">
        <v>393</v>
      </c>
      <c r="C84" s="922" t="s">
        <v>282</v>
      </c>
      <c r="D84" s="732">
        <v>5</v>
      </c>
      <c r="E84" s="741">
        <v>150</v>
      </c>
      <c r="F84" s="741">
        <v>64</v>
      </c>
      <c r="G84" s="741">
        <v>32</v>
      </c>
      <c r="H84" s="380"/>
      <c r="I84" s="741">
        <v>32</v>
      </c>
      <c r="J84" s="748">
        <v>86</v>
      </c>
      <c r="K84" s="378"/>
      <c r="L84" s="376"/>
      <c r="M84" s="403"/>
      <c r="N84" s="412"/>
      <c r="O84" s="378"/>
      <c r="P84" s="376"/>
      <c r="Q84" s="403"/>
      <c r="R84" s="409"/>
      <c r="S84" s="405"/>
      <c r="T84" s="376"/>
      <c r="U84" s="403"/>
      <c r="V84" s="412"/>
      <c r="W84" s="405"/>
      <c r="X84" s="376"/>
      <c r="Y84" s="403"/>
      <c r="Z84" s="412"/>
      <c r="AA84" s="405"/>
      <c r="AB84" s="376"/>
      <c r="AC84" s="403"/>
      <c r="AD84" s="404"/>
      <c r="AE84" s="378"/>
      <c r="AF84" s="376"/>
      <c r="AG84" s="408"/>
      <c r="AH84" s="404"/>
      <c r="AI84" s="378"/>
      <c r="AJ84" s="376"/>
      <c r="AK84" s="403"/>
      <c r="AL84" s="404"/>
      <c r="AM84" s="726">
        <v>2</v>
      </c>
      <c r="AN84" s="406"/>
      <c r="AO84" s="723">
        <v>2</v>
      </c>
      <c r="AP84" s="730">
        <v>5</v>
      </c>
      <c r="AQ84" s="726"/>
      <c r="AR84" s="406"/>
      <c r="AS84" s="723"/>
      <c r="AT84" s="730"/>
      <c r="AU84" s="816">
        <v>8</v>
      </c>
      <c r="AV84" s="816"/>
      <c r="AW84" s="748">
        <v>8</v>
      </c>
    </row>
    <row r="85" spans="1:49" s="313" customFormat="1" ht="72.75" customHeight="1" thickBot="1" x14ac:dyDescent="0.35">
      <c r="A85" s="350" t="s">
        <v>394</v>
      </c>
      <c r="B85" s="295" t="s">
        <v>395</v>
      </c>
      <c r="C85" s="867"/>
      <c r="D85" s="807"/>
      <c r="E85" s="808"/>
      <c r="F85" s="808"/>
      <c r="G85" s="808"/>
      <c r="H85" s="160"/>
      <c r="I85" s="808"/>
      <c r="J85" s="808"/>
      <c r="K85" s="315"/>
      <c r="L85" s="316"/>
      <c r="M85" s="317"/>
      <c r="N85" s="379"/>
      <c r="O85" s="315"/>
      <c r="P85" s="316"/>
      <c r="Q85" s="317"/>
      <c r="R85" s="377"/>
      <c r="S85" s="139"/>
      <c r="T85" s="316"/>
      <c r="U85" s="317"/>
      <c r="V85" s="379"/>
      <c r="W85" s="139"/>
      <c r="X85" s="316"/>
      <c r="Y85" s="317"/>
      <c r="Z85" s="379"/>
      <c r="AA85" s="139"/>
      <c r="AB85" s="316"/>
      <c r="AC85" s="317"/>
      <c r="AD85" s="143"/>
      <c r="AE85" s="315"/>
      <c r="AF85" s="316"/>
      <c r="AG85" s="381"/>
      <c r="AH85" s="143"/>
      <c r="AI85" s="315"/>
      <c r="AJ85" s="316"/>
      <c r="AK85" s="317"/>
      <c r="AL85" s="143"/>
      <c r="AM85" s="813"/>
      <c r="AN85" s="114"/>
      <c r="AO85" s="805"/>
      <c r="AP85" s="806"/>
      <c r="AQ85" s="813"/>
      <c r="AR85" s="114"/>
      <c r="AS85" s="805"/>
      <c r="AT85" s="806"/>
      <c r="AU85" s="807"/>
      <c r="AV85" s="733"/>
      <c r="AW85" s="742"/>
    </row>
    <row r="86" spans="1:49" s="187" customFormat="1" ht="106.5" customHeight="1" x14ac:dyDescent="0.3">
      <c r="A86" s="456" t="s">
        <v>396</v>
      </c>
      <c r="B86" s="457" t="s">
        <v>397</v>
      </c>
      <c r="C86" s="922" t="s">
        <v>282</v>
      </c>
      <c r="D86" s="732">
        <v>5</v>
      </c>
      <c r="E86" s="741">
        <v>150</v>
      </c>
      <c r="F86" s="741">
        <v>64</v>
      </c>
      <c r="G86" s="741">
        <v>32</v>
      </c>
      <c r="H86" s="380"/>
      <c r="I86" s="741">
        <v>32</v>
      </c>
      <c r="J86" s="748">
        <v>86</v>
      </c>
      <c r="K86" s="378"/>
      <c r="L86" s="376"/>
      <c r="M86" s="403"/>
      <c r="N86" s="412"/>
      <c r="O86" s="378"/>
      <c r="P86" s="376"/>
      <c r="Q86" s="403"/>
      <c r="R86" s="409"/>
      <c r="S86" s="405"/>
      <c r="T86" s="376"/>
      <c r="U86" s="403"/>
      <c r="V86" s="412"/>
      <c r="W86" s="405"/>
      <c r="X86" s="376"/>
      <c r="Y86" s="403"/>
      <c r="Z86" s="412"/>
      <c r="AA86" s="405"/>
      <c r="AB86" s="376"/>
      <c r="AC86" s="403"/>
      <c r="AD86" s="404"/>
      <c r="AE86" s="378"/>
      <c r="AF86" s="376"/>
      <c r="AG86" s="408"/>
      <c r="AH86" s="404"/>
      <c r="AI86" s="378"/>
      <c r="AJ86" s="376"/>
      <c r="AK86" s="403"/>
      <c r="AL86" s="404"/>
      <c r="AM86" s="726">
        <v>2</v>
      </c>
      <c r="AN86" s="406"/>
      <c r="AO86" s="723">
        <v>2</v>
      </c>
      <c r="AP86" s="730">
        <v>5</v>
      </c>
      <c r="AQ86" s="726"/>
      <c r="AR86" s="406"/>
      <c r="AS86" s="723"/>
      <c r="AT86" s="730"/>
      <c r="AU86" s="816">
        <v>8</v>
      </c>
      <c r="AV86" s="182"/>
      <c r="AW86" s="380"/>
    </row>
    <row r="87" spans="1:49" s="313" customFormat="1" ht="99.75" customHeight="1" thickBot="1" x14ac:dyDescent="0.35">
      <c r="A87" s="350" t="s">
        <v>398</v>
      </c>
      <c r="B87" s="295" t="s">
        <v>399</v>
      </c>
      <c r="C87" s="867"/>
      <c r="D87" s="807"/>
      <c r="E87" s="808"/>
      <c r="F87" s="808"/>
      <c r="G87" s="808"/>
      <c r="H87" s="160"/>
      <c r="I87" s="808"/>
      <c r="J87" s="808"/>
      <c r="K87" s="315"/>
      <c r="L87" s="316"/>
      <c r="M87" s="317"/>
      <c r="N87" s="379"/>
      <c r="O87" s="315"/>
      <c r="P87" s="316"/>
      <c r="Q87" s="317"/>
      <c r="R87" s="377"/>
      <c r="S87" s="139"/>
      <c r="T87" s="316"/>
      <c r="U87" s="317"/>
      <c r="V87" s="379"/>
      <c r="W87" s="139"/>
      <c r="X87" s="316"/>
      <c r="Y87" s="317"/>
      <c r="Z87" s="379"/>
      <c r="AA87" s="139"/>
      <c r="AB87" s="316"/>
      <c r="AC87" s="317"/>
      <c r="AD87" s="143"/>
      <c r="AE87" s="315"/>
      <c r="AF87" s="316"/>
      <c r="AG87" s="381"/>
      <c r="AH87" s="143"/>
      <c r="AI87" s="315"/>
      <c r="AJ87" s="316"/>
      <c r="AK87" s="317"/>
      <c r="AL87" s="143"/>
      <c r="AM87" s="813"/>
      <c r="AN87" s="114"/>
      <c r="AO87" s="805"/>
      <c r="AP87" s="806"/>
      <c r="AQ87" s="813"/>
      <c r="AR87" s="114"/>
      <c r="AS87" s="805"/>
      <c r="AT87" s="806"/>
      <c r="AU87" s="807"/>
      <c r="AV87" s="162"/>
      <c r="AW87" s="160"/>
    </row>
    <row r="88" spans="1:49" s="187" customFormat="1" ht="86.25" customHeight="1" x14ac:dyDescent="0.3">
      <c r="A88" s="453" t="s">
        <v>400</v>
      </c>
      <c r="B88" s="331" t="s">
        <v>462</v>
      </c>
      <c r="C88" s="739" t="s">
        <v>282</v>
      </c>
      <c r="D88" s="743">
        <v>5</v>
      </c>
      <c r="E88" s="784">
        <f>D88*30</f>
        <v>150</v>
      </c>
      <c r="F88" s="784">
        <f>G88+H88+I88</f>
        <v>64</v>
      </c>
      <c r="G88" s="785">
        <v>16</v>
      </c>
      <c r="H88" s="784"/>
      <c r="I88" s="785">
        <v>48</v>
      </c>
      <c r="J88" s="784">
        <f>E88-F88</f>
        <v>86</v>
      </c>
      <c r="K88" s="734"/>
      <c r="L88" s="721"/>
      <c r="M88" s="723"/>
      <c r="N88" s="793"/>
      <c r="O88" s="734"/>
      <c r="P88" s="721"/>
      <c r="Q88" s="723"/>
      <c r="R88" s="737"/>
      <c r="S88" s="726"/>
      <c r="T88" s="721"/>
      <c r="U88" s="723"/>
      <c r="V88" s="793"/>
      <c r="W88" s="726"/>
      <c r="X88" s="721"/>
      <c r="Y88" s="723"/>
      <c r="Z88" s="793"/>
      <c r="AA88" s="726"/>
      <c r="AB88" s="721"/>
      <c r="AC88" s="723"/>
      <c r="AD88" s="725"/>
      <c r="AE88" s="734"/>
      <c r="AF88" s="721"/>
      <c r="AG88" s="736"/>
      <c r="AH88" s="725"/>
      <c r="AI88" s="734"/>
      <c r="AJ88" s="721"/>
      <c r="AK88" s="723"/>
      <c r="AL88" s="725"/>
      <c r="AM88" s="919">
        <v>1</v>
      </c>
      <c r="AN88" s="921"/>
      <c r="AO88" s="917">
        <v>3</v>
      </c>
      <c r="AP88" s="730">
        <v>5</v>
      </c>
      <c r="AQ88" s="726"/>
      <c r="AR88" s="728"/>
      <c r="AS88" s="723"/>
      <c r="AT88" s="730"/>
      <c r="AU88" s="743">
        <v>8</v>
      </c>
      <c r="AV88" s="743"/>
      <c r="AW88" s="784"/>
    </row>
    <row r="89" spans="1:49" s="460" customFormat="1" ht="106.5" customHeight="1" thickBot="1" x14ac:dyDescent="0.35">
      <c r="A89" s="458" t="s">
        <v>401</v>
      </c>
      <c r="B89" s="459" t="s">
        <v>463</v>
      </c>
      <c r="C89" s="922"/>
      <c r="D89" s="733"/>
      <c r="E89" s="742"/>
      <c r="F89" s="742"/>
      <c r="G89" s="842"/>
      <c r="H89" s="742"/>
      <c r="I89" s="842"/>
      <c r="J89" s="742"/>
      <c r="K89" s="735"/>
      <c r="L89" s="722"/>
      <c r="M89" s="724"/>
      <c r="N89" s="794"/>
      <c r="O89" s="735"/>
      <c r="P89" s="722"/>
      <c r="Q89" s="724"/>
      <c r="R89" s="738"/>
      <c r="S89" s="727"/>
      <c r="T89" s="722"/>
      <c r="U89" s="724"/>
      <c r="V89" s="794"/>
      <c r="W89" s="727"/>
      <c r="X89" s="722"/>
      <c r="Y89" s="724"/>
      <c r="Z89" s="794"/>
      <c r="AA89" s="727"/>
      <c r="AB89" s="722"/>
      <c r="AC89" s="724"/>
      <c r="AD89" s="718"/>
      <c r="AE89" s="735"/>
      <c r="AF89" s="722"/>
      <c r="AG89" s="720"/>
      <c r="AH89" s="718"/>
      <c r="AI89" s="735"/>
      <c r="AJ89" s="722"/>
      <c r="AK89" s="724"/>
      <c r="AL89" s="718"/>
      <c r="AM89" s="920"/>
      <c r="AN89" s="729"/>
      <c r="AO89" s="918"/>
      <c r="AP89" s="806"/>
      <c r="AQ89" s="727"/>
      <c r="AR89" s="729"/>
      <c r="AS89" s="724"/>
      <c r="AT89" s="731"/>
      <c r="AU89" s="733"/>
      <c r="AV89" s="733"/>
      <c r="AW89" s="742"/>
    </row>
    <row r="90" spans="1:49" s="187" customFormat="1" ht="77.25" customHeight="1" x14ac:dyDescent="0.3">
      <c r="A90" s="350" t="s">
        <v>402</v>
      </c>
      <c r="B90" s="295" t="s">
        <v>403</v>
      </c>
      <c r="C90" s="739" t="s">
        <v>282</v>
      </c>
      <c r="D90" s="743">
        <v>5</v>
      </c>
      <c r="E90" s="784">
        <f t="shared" ref="E90" si="20">D90*30</f>
        <v>150</v>
      </c>
      <c r="F90" s="784">
        <f t="shared" ref="F90" si="21">G90+H90+I90</f>
        <v>64</v>
      </c>
      <c r="G90" s="785">
        <v>32</v>
      </c>
      <c r="H90" s="784"/>
      <c r="I90" s="785">
        <v>32</v>
      </c>
      <c r="J90" s="784">
        <f t="shared" ref="J90" si="22">E90-F90</f>
        <v>86</v>
      </c>
      <c r="K90" s="734"/>
      <c r="L90" s="721"/>
      <c r="M90" s="723"/>
      <c r="N90" s="793"/>
      <c r="O90" s="734"/>
      <c r="P90" s="721"/>
      <c r="Q90" s="723"/>
      <c r="R90" s="737"/>
      <c r="S90" s="726"/>
      <c r="T90" s="721"/>
      <c r="U90" s="723"/>
      <c r="V90" s="793"/>
      <c r="W90" s="726"/>
      <c r="X90" s="721"/>
      <c r="Y90" s="723"/>
      <c r="Z90" s="793"/>
      <c r="AA90" s="726"/>
      <c r="AB90" s="721"/>
      <c r="AC90" s="723"/>
      <c r="AD90" s="725"/>
      <c r="AE90" s="734"/>
      <c r="AF90" s="721"/>
      <c r="AG90" s="736"/>
      <c r="AH90" s="725"/>
      <c r="AI90" s="734"/>
      <c r="AJ90" s="721"/>
      <c r="AK90" s="723"/>
      <c r="AL90" s="725"/>
      <c r="AM90" s="726">
        <v>2</v>
      </c>
      <c r="AN90" s="728"/>
      <c r="AO90" s="723">
        <v>2</v>
      </c>
      <c r="AP90" s="730">
        <v>5</v>
      </c>
      <c r="AQ90" s="726"/>
      <c r="AR90" s="728"/>
      <c r="AS90" s="723"/>
      <c r="AT90" s="730"/>
      <c r="AU90" s="743">
        <v>8</v>
      </c>
      <c r="AV90" s="743"/>
      <c r="AW90" s="784"/>
    </row>
    <row r="91" spans="1:49" s="187" customFormat="1" ht="71.25" customHeight="1" thickBot="1" x14ac:dyDescent="0.35">
      <c r="A91" s="352" t="s">
        <v>404</v>
      </c>
      <c r="B91" s="333" t="s">
        <v>405</v>
      </c>
      <c r="C91" s="867"/>
      <c r="D91" s="807"/>
      <c r="E91" s="808"/>
      <c r="F91" s="808"/>
      <c r="G91" s="872"/>
      <c r="H91" s="808"/>
      <c r="I91" s="872"/>
      <c r="J91" s="808"/>
      <c r="K91" s="809"/>
      <c r="L91" s="810"/>
      <c r="M91" s="805"/>
      <c r="N91" s="814"/>
      <c r="O91" s="809"/>
      <c r="P91" s="810"/>
      <c r="Q91" s="805"/>
      <c r="R91" s="815"/>
      <c r="S91" s="813"/>
      <c r="T91" s="810"/>
      <c r="U91" s="805"/>
      <c r="V91" s="814"/>
      <c r="W91" s="813"/>
      <c r="X91" s="810"/>
      <c r="Y91" s="805"/>
      <c r="Z91" s="814"/>
      <c r="AA91" s="813"/>
      <c r="AB91" s="810"/>
      <c r="AC91" s="805"/>
      <c r="AD91" s="812"/>
      <c r="AE91" s="809"/>
      <c r="AF91" s="810"/>
      <c r="AG91" s="811"/>
      <c r="AH91" s="812"/>
      <c r="AI91" s="809"/>
      <c r="AJ91" s="810"/>
      <c r="AK91" s="805"/>
      <c r="AL91" s="812"/>
      <c r="AM91" s="813"/>
      <c r="AN91" s="804"/>
      <c r="AO91" s="805"/>
      <c r="AP91" s="806"/>
      <c r="AQ91" s="813"/>
      <c r="AR91" s="804"/>
      <c r="AS91" s="805"/>
      <c r="AT91" s="806"/>
      <c r="AU91" s="807"/>
      <c r="AV91" s="807"/>
      <c r="AW91" s="808"/>
    </row>
    <row r="92" spans="1:49" s="187" customFormat="1" ht="78" customHeight="1" x14ac:dyDescent="0.3">
      <c r="A92" s="453" t="s">
        <v>406</v>
      </c>
      <c r="B92" s="331" t="s">
        <v>407</v>
      </c>
      <c r="C92" s="866" t="s">
        <v>282</v>
      </c>
      <c r="D92" s="816">
        <v>5</v>
      </c>
      <c r="E92" s="748">
        <v>150</v>
      </c>
      <c r="F92" s="748">
        <v>64</v>
      </c>
      <c r="G92" s="916">
        <v>16</v>
      </c>
      <c r="H92" s="748"/>
      <c r="I92" s="748">
        <v>48</v>
      </c>
      <c r="J92" s="748">
        <v>86</v>
      </c>
      <c r="K92" s="428"/>
      <c r="L92" s="425"/>
      <c r="M92" s="426"/>
      <c r="N92" s="427"/>
      <c r="O92" s="428"/>
      <c r="P92" s="425"/>
      <c r="Q92" s="426"/>
      <c r="R92" s="455"/>
      <c r="S92" s="424"/>
      <c r="T92" s="425"/>
      <c r="U92" s="426"/>
      <c r="V92" s="427"/>
      <c r="W92" s="910"/>
      <c r="X92" s="425"/>
      <c r="Y92" s="912"/>
      <c r="Z92" s="914"/>
      <c r="AA92" s="424"/>
      <c r="AB92" s="425"/>
      <c r="AC92" s="426"/>
      <c r="AD92" s="717"/>
      <c r="AE92" s="822"/>
      <c r="AF92" s="425"/>
      <c r="AG92" s="719"/>
      <c r="AH92" s="717"/>
      <c r="AI92" s="822"/>
      <c r="AJ92" s="425"/>
      <c r="AK92" s="803"/>
      <c r="AL92" s="717"/>
      <c r="AM92" s="822">
        <v>1</v>
      </c>
      <c r="AN92" s="425"/>
      <c r="AO92" s="803">
        <v>3</v>
      </c>
      <c r="AP92" s="717">
        <v>5</v>
      </c>
      <c r="AQ92" s="424"/>
      <c r="AR92" s="430"/>
      <c r="AS92" s="426"/>
      <c r="AT92" s="423"/>
      <c r="AU92" s="816">
        <v>8</v>
      </c>
      <c r="AV92" s="401"/>
      <c r="AW92" s="402"/>
    </row>
    <row r="93" spans="1:49" s="187" customFormat="1" ht="75.75" customHeight="1" thickBot="1" x14ac:dyDescent="0.35">
      <c r="A93" s="453" t="s">
        <v>408</v>
      </c>
      <c r="B93" s="461" t="s">
        <v>465</v>
      </c>
      <c r="C93" s="915"/>
      <c r="D93" s="909"/>
      <c r="E93" s="909"/>
      <c r="F93" s="909"/>
      <c r="G93" s="915"/>
      <c r="H93" s="909"/>
      <c r="I93" s="909"/>
      <c r="J93" s="909"/>
      <c r="K93" s="417"/>
      <c r="L93" s="418"/>
      <c r="M93" s="414"/>
      <c r="N93" s="422"/>
      <c r="O93" s="417"/>
      <c r="P93" s="418"/>
      <c r="Q93" s="414"/>
      <c r="R93" s="421"/>
      <c r="S93" s="420"/>
      <c r="T93" s="418"/>
      <c r="U93" s="414"/>
      <c r="V93" s="422"/>
      <c r="W93" s="911"/>
      <c r="X93" s="418"/>
      <c r="Y93" s="913"/>
      <c r="Z93" s="915"/>
      <c r="AA93" s="420"/>
      <c r="AB93" s="418"/>
      <c r="AC93" s="414"/>
      <c r="AD93" s="909"/>
      <c r="AE93" s="907"/>
      <c r="AF93" s="418"/>
      <c r="AG93" s="908"/>
      <c r="AH93" s="909"/>
      <c r="AI93" s="809"/>
      <c r="AJ93" s="418"/>
      <c r="AK93" s="805"/>
      <c r="AL93" s="812"/>
      <c r="AM93" s="809"/>
      <c r="AN93" s="418"/>
      <c r="AO93" s="805"/>
      <c r="AP93" s="812"/>
      <c r="AQ93" s="420"/>
      <c r="AR93" s="413"/>
      <c r="AS93" s="414"/>
      <c r="AT93" s="252"/>
      <c r="AU93" s="807"/>
      <c r="AV93" s="415"/>
      <c r="AW93" s="416"/>
    </row>
    <row r="94" spans="1:49" ht="20.25" customHeight="1" x14ac:dyDescent="0.3">
      <c r="A94" s="906"/>
      <c r="B94" s="906"/>
      <c r="C94" s="906"/>
      <c r="D94" s="97"/>
      <c r="E94" s="97"/>
      <c r="F94" s="3"/>
      <c r="G94" s="3"/>
      <c r="H94" s="4"/>
      <c r="I94" s="3"/>
      <c r="J94" s="4"/>
      <c r="K94" s="3"/>
      <c r="L94" s="3"/>
      <c r="M94" s="88"/>
      <c r="N94" s="4"/>
      <c r="O94" s="1"/>
      <c r="P94" s="97"/>
      <c r="Q94" s="97"/>
      <c r="R94" s="97"/>
      <c r="S94" s="97"/>
      <c r="T94" s="97"/>
      <c r="U94" s="1"/>
      <c r="V94" s="97"/>
      <c r="W94" s="97"/>
      <c r="X94" s="97"/>
      <c r="Y94" s="97"/>
      <c r="Z94" s="97"/>
      <c r="AA94" s="97"/>
      <c r="AB94" s="97"/>
      <c r="AC94" s="97"/>
      <c r="AD94" s="97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 s="4" customFormat="1" ht="18.75" customHeight="1" x14ac:dyDescent="0.3">
      <c r="A95" s="87"/>
      <c r="B95" s="87"/>
      <c r="C95" s="87"/>
      <c r="D95" s="87"/>
      <c r="E95" s="87"/>
      <c r="F95" s="87"/>
      <c r="G95" s="87"/>
      <c r="H95" s="97"/>
      <c r="I95" s="87"/>
      <c r="J95" s="87"/>
      <c r="K95" s="87"/>
      <c r="L95" s="87"/>
      <c r="M95" s="87"/>
      <c r="N95" s="87"/>
      <c r="O95" s="87"/>
      <c r="P95" s="9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</row>
    <row r="96" spans="1:49" ht="19.5" customHeight="1" x14ac:dyDescent="0.2">
      <c r="A96" s="634" t="s">
        <v>468</v>
      </c>
      <c r="B96" s="634"/>
      <c r="C96" s="634"/>
      <c r="D96" s="634"/>
      <c r="E96" s="634"/>
      <c r="F96" s="634"/>
      <c r="G96" s="101"/>
      <c r="H96" s="101"/>
      <c r="I96" s="634" t="s">
        <v>193</v>
      </c>
      <c r="J96" s="634"/>
      <c r="K96" s="634"/>
      <c r="L96" s="634"/>
      <c r="M96" s="634"/>
      <c r="N96" s="634"/>
      <c r="O96" s="634"/>
      <c r="P96" s="634"/>
      <c r="Q96" s="634"/>
      <c r="R96" s="634"/>
      <c r="S96" s="634"/>
      <c r="T96" s="634"/>
      <c r="U96" s="634"/>
      <c r="V96" s="634"/>
      <c r="W96" s="634"/>
      <c r="X96" s="634"/>
      <c r="Y96" s="474"/>
      <c r="Z96" s="474"/>
      <c r="AA96" s="474"/>
      <c r="AB96" s="474"/>
      <c r="AC96" s="634" t="s">
        <v>467</v>
      </c>
      <c r="AD96" s="634"/>
      <c r="AE96" s="634"/>
      <c r="AF96" s="634"/>
      <c r="AG96" s="634"/>
      <c r="AH96" s="634"/>
      <c r="AI96" s="634"/>
      <c r="AJ96" s="634"/>
      <c r="AK96" s="634"/>
      <c r="AL96" s="634"/>
      <c r="AM96" s="634"/>
      <c r="AN96" s="634"/>
      <c r="AO96" s="634"/>
      <c r="AP96" s="634"/>
      <c r="AQ96" s="634"/>
      <c r="AR96" s="634"/>
      <c r="AS96" s="634"/>
      <c r="AT96" s="634"/>
      <c r="AU96" s="634"/>
      <c r="AV96" s="634"/>
      <c r="AW96" s="634"/>
    </row>
    <row r="97" spans="1:49" ht="20.25" x14ac:dyDescent="0.3">
      <c r="A97" s="97" t="s">
        <v>469</v>
      </c>
      <c r="B97" s="97"/>
      <c r="C97" s="97"/>
      <c r="D97" s="97"/>
      <c r="E97" s="97"/>
      <c r="F97" s="3"/>
      <c r="G97" s="3"/>
      <c r="H97" s="4"/>
      <c r="I97" s="1" t="s">
        <v>370</v>
      </c>
      <c r="J97" s="4"/>
      <c r="K97" s="3"/>
      <c r="L97" s="3"/>
      <c r="M97" s="88"/>
      <c r="N97" s="4"/>
      <c r="O97" s="1"/>
      <c r="P97" s="97"/>
      <c r="Q97" s="97"/>
      <c r="R97" s="106"/>
      <c r="S97" s="97"/>
      <c r="T97" s="97"/>
      <c r="U97" s="1"/>
      <c r="V97" s="97"/>
      <c r="W97" s="97"/>
      <c r="X97" s="97"/>
      <c r="Y97" s="97"/>
      <c r="Z97" s="97"/>
      <c r="AA97" s="97"/>
      <c r="AB97" s="97"/>
      <c r="AC97" s="97"/>
      <c r="AD97" s="97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 ht="18.75" x14ac:dyDescent="0.3">
      <c r="A98" s="637"/>
      <c r="B98" s="637"/>
      <c r="C98" s="637"/>
      <c r="D98" s="637"/>
      <c r="E98" s="637"/>
      <c r="F98" s="637"/>
      <c r="G98" s="637"/>
      <c r="H98" s="637"/>
      <c r="M98" s="97"/>
    </row>
    <row r="100" spans="1:49" x14ac:dyDescent="0.2">
      <c r="H100" s="87" t="s">
        <v>1</v>
      </c>
    </row>
  </sheetData>
  <mergeCells count="852">
    <mergeCell ref="C2:AP3"/>
    <mergeCell ref="A6:A9"/>
    <mergeCell ref="B6:B9"/>
    <mergeCell ref="C6:C9"/>
    <mergeCell ref="D6:E8"/>
    <mergeCell ref="F6:J6"/>
    <mergeCell ref="K6:R6"/>
    <mergeCell ref="S6:Z6"/>
    <mergeCell ref="AA6:AH6"/>
    <mergeCell ref="AI6:AP6"/>
    <mergeCell ref="X8:X9"/>
    <mergeCell ref="Y8:Y9"/>
    <mergeCell ref="N8:N9"/>
    <mergeCell ref="O8:O9"/>
    <mergeCell ref="P8:P9"/>
    <mergeCell ref="Q8:Q9"/>
    <mergeCell ref="R8:R9"/>
    <mergeCell ref="S8:S9"/>
    <mergeCell ref="AF8:AF9"/>
    <mergeCell ref="AG8:AG9"/>
    <mergeCell ref="AH8:AH9"/>
    <mergeCell ref="AI8:AI9"/>
    <mergeCell ref="AJ8:AJ9"/>
    <mergeCell ref="AK8:AK9"/>
    <mergeCell ref="AQ6:AT6"/>
    <mergeCell ref="AU6:AW7"/>
    <mergeCell ref="F7:F9"/>
    <mergeCell ref="G7:I7"/>
    <mergeCell ref="J7:J9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G8:G9"/>
    <mergeCell ref="H8:H9"/>
    <mergeCell ref="I8:I9"/>
    <mergeCell ref="K8:K9"/>
    <mergeCell ref="L8:L9"/>
    <mergeCell ref="M8:M9"/>
    <mergeCell ref="T8:T9"/>
    <mergeCell ref="U8:U9"/>
    <mergeCell ref="V8:V9"/>
    <mergeCell ref="W8:W9"/>
    <mergeCell ref="Z8:Z9"/>
    <mergeCell ref="AA8:AA9"/>
    <mergeCell ref="AB8:AB9"/>
    <mergeCell ref="AC8:AC9"/>
    <mergeCell ref="AD8:AD9"/>
    <mergeCell ref="AE8:AE9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B10:AW10"/>
    <mergeCell ref="A11:B11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Q12:AS12"/>
    <mergeCell ref="AI16:AK16"/>
    <mergeCell ref="AM16:AO16"/>
    <mergeCell ref="AQ16:AS16"/>
    <mergeCell ref="D18:D23"/>
    <mergeCell ref="E18:E23"/>
    <mergeCell ref="F18:F23"/>
    <mergeCell ref="G18:G23"/>
    <mergeCell ref="H18:H23"/>
    <mergeCell ref="I18:I23"/>
    <mergeCell ref="J18:J23"/>
    <mergeCell ref="K16:M16"/>
    <mergeCell ref="O16:Q16"/>
    <mergeCell ref="S16:U16"/>
    <mergeCell ref="W16:Y16"/>
    <mergeCell ref="AA16:AC16"/>
    <mergeCell ref="AE16:AG16"/>
    <mergeCell ref="Y18:Y23"/>
    <mergeCell ref="Z18:Z23"/>
    <mergeCell ref="N18:N23"/>
    <mergeCell ref="M18:M23"/>
    <mergeCell ref="L18:L23"/>
    <mergeCell ref="K18:K23"/>
    <mergeCell ref="AU18:AU23"/>
    <mergeCell ref="C20:C23"/>
    <mergeCell ref="B24:AW24"/>
    <mergeCell ref="A25:B25"/>
    <mergeCell ref="K25:M25"/>
    <mergeCell ref="O25:Q25"/>
    <mergeCell ref="S25:U25"/>
    <mergeCell ref="W25:Y25"/>
    <mergeCell ref="S18:S23"/>
    <mergeCell ref="T18:T23"/>
    <mergeCell ref="U18:U23"/>
    <mergeCell ref="V18:V23"/>
    <mergeCell ref="W18:W23"/>
    <mergeCell ref="X18:X23"/>
    <mergeCell ref="AA25:AC25"/>
    <mergeCell ref="AE25:AG25"/>
    <mergeCell ref="AI25:AK25"/>
    <mergeCell ref="AM25:AO25"/>
    <mergeCell ref="AQ25:AS25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AQ26:AS26"/>
    <mergeCell ref="K32:M32"/>
    <mergeCell ref="O32:Q32"/>
    <mergeCell ref="S32:U32"/>
    <mergeCell ref="W32:Y32"/>
    <mergeCell ref="AA32:AC32"/>
    <mergeCell ref="AE32:AG32"/>
    <mergeCell ref="AI32:AK32"/>
    <mergeCell ref="AM32:AO32"/>
    <mergeCell ref="AQ32:AS32"/>
    <mergeCell ref="D33:D35"/>
    <mergeCell ref="E33:E35"/>
    <mergeCell ref="F33:F35"/>
    <mergeCell ref="G33:G35"/>
    <mergeCell ref="H33:H35"/>
    <mergeCell ref="I33:I35"/>
    <mergeCell ref="J33:J35"/>
    <mergeCell ref="Q33:Q35"/>
    <mergeCell ref="R33:R35"/>
    <mergeCell ref="S33:S35"/>
    <mergeCell ref="T33:T35"/>
    <mergeCell ref="U33:U35"/>
    <mergeCell ref="V33:V35"/>
    <mergeCell ref="K33:K35"/>
    <mergeCell ref="L33:L35"/>
    <mergeCell ref="M33:M35"/>
    <mergeCell ref="N33:N35"/>
    <mergeCell ref="O33:O35"/>
    <mergeCell ref="P33:P35"/>
    <mergeCell ref="AE33:AE35"/>
    <mergeCell ref="AF33:AF35"/>
    <mergeCell ref="AG33:AG35"/>
    <mergeCell ref="AH33:AH35"/>
    <mergeCell ref="W33:W35"/>
    <mergeCell ref="X33:X35"/>
    <mergeCell ref="Y33:Y35"/>
    <mergeCell ref="Z33:Z35"/>
    <mergeCell ref="AA33:AA35"/>
    <mergeCell ref="AB33:AB35"/>
    <mergeCell ref="AU33:AU35"/>
    <mergeCell ref="AV33:AV35"/>
    <mergeCell ref="AW33:AW35"/>
    <mergeCell ref="C34:C35"/>
    <mergeCell ref="B40:AW40"/>
    <mergeCell ref="A41:B41"/>
    <mergeCell ref="K41:M41"/>
    <mergeCell ref="O41:Q41"/>
    <mergeCell ref="S41:U41"/>
    <mergeCell ref="W41:Y41"/>
    <mergeCell ref="AO33:AO35"/>
    <mergeCell ref="AP33:AP35"/>
    <mergeCell ref="AQ33:AQ35"/>
    <mergeCell ref="AR33:AR35"/>
    <mergeCell ref="AS33:AS35"/>
    <mergeCell ref="AT33:AT35"/>
    <mergeCell ref="AI33:AI35"/>
    <mergeCell ref="AJ33:AJ35"/>
    <mergeCell ref="AK33:AK35"/>
    <mergeCell ref="AL33:AL35"/>
    <mergeCell ref="AM33:AM35"/>
    <mergeCell ref="AN33:AN35"/>
    <mergeCell ref="AC33:AC35"/>
    <mergeCell ref="AD33:AD35"/>
    <mergeCell ref="AA41:AC41"/>
    <mergeCell ref="AE41:AG41"/>
    <mergeCell ref="AI41:AK41"/>
    <mergeCell ref="AM41:AO41"/>
    <mergeCell ref="AQ41:AS41"/>
    <mergeCell ref="K42:M42"/>
    <mergeCell ref="O42:Q42"/>
    <mergeCell ref="S42:U42"/>
    <mergeCell ref="W42:Y42"/>
    <mergeCell ref="AA42:AC42"/>
    <mergeCell ref="AE42:AG42"/>
    <mergeCell ref="AI42:AK42"/>
    <mergeCell ref="AM42:AO42"/>
    <mergeCell ref="AQ42:AS42"/>
    <mergeCell ref="K62:M62"/>
    <mergeCell ref="O62:Q62"/>
    <mergeCell ref="S62:U62"/>
    <mergeCell ref="W62:Y62"/>
    <mergeCell ref="AA62:AC62"/>
    <mergeCell ref="AE62:AG62"/>
    <mergeCell ref="AI62:AK62"/>
    <mergeCell ref="AM62:AO62"/>
    <mergeCell ref="AQ62:AS62"/>
    <mergeCell ref="C63:C64"/>
    <mergeCell ref="D63:D64"/>
    <mergeCell ref="E63:E64"/>
    <mergeCell ref="F63:F64"/>
    <mergeCell ref="G63:G64"/>
    <mergeCell ref="H63:H64"/>
    <mergeCell ref="I63:I64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AT63:AT64"/>
    <mergeCell ref="AU63:AU64"/>
    <mergeCell ref="AV63:AV64"/>
    <mergeCell ref="AW63:AW64"/>
    <mergeCell ref="C65:C66"/>
    <mergeCell ref="D65:D66"/>
    <mergeCell ref="E65:E66"/>
    <mergeCell ref="F65:F66"/>
    <mergeCell ref="I65:I66"/>
    <mergeCell ref="J65:J66"/>
    <mergeCell ref="AN63:AN64"/>
    <mergeCell ref="AO63:AO64"/>
    <mergeCell ref="AP63:AP64"/>
    <mergeCell ref="AQ63:AQ64"/>
    <mergeCell ref="AR63:AR64"/>
    <mergeCell ref="AS63:AS64"/>
    <mergeCell ref="AH63:AH64"/>
    <mergeCell ref="AI63:AI64"/>
    <mergeCell ref="AJ63:AJ64"/>
    <mergeCell ref="AK63:AK64"/>
    <mergeCell ref="AL63:AL64"/>
    <mergeCell ref="AM63:AM64"/>
    <mergeCell ref="AB63:AB64"/>
    <mergeCell ref="AC63:AC64"/>
    <mergeCell ref="AD65:AD66"/>
    <mergeCell ref="AM65:AM66"/>
    <mergeCell ref="AO65:AO66"/>
    <mergeCell ref="AP65:AP66"/>
    <mergeCell ref="AU65:AU66"/>
    <mergeCell ref="C67:C68"/>
    <mergeCell ref="D67:D68"/>
    <mergeCell ref="E67:E68"/>
    <mergeCell ref="F67:F68"/>
    <mergeCell ref="G67:G68"/>
    <mergeCell ref="S65:S66"/>
    <mergeCell ref="U65:U66"/>
    <mergeCell ref="V65:V66"/>
    <mergeCell ref="Y65:Y66"/>
    <mergeCell ref="Z65:Z66"/>
    <mergeCell ref="AC65:AC66"/>
    <mergeCell ref="AH67:AH68"/>
    <mergeCell ref="AP67:AP68"/>
    <mergeCell ref="AU67:AU68"/>
    <mergeCell ref="AW67:AW68"/>
    <mergeCell ref="C69:C70"/>
    <mergeCell ref="D69:D70"/>
    <mergeCell ref="E69:E70"/>
    <mergeCell ref="F69:F70"/>
    <mergeCell ref="G69:G70"/>
    <mergeCell ref="H69:H70"/>
    <mergeCell ref="H67:H68"/>
    <mergeCell ref="I67:I68"/>
    <mergeCell ref="J67:J68"/>
    <mergeCell ref="AE67:AE68"/>
    <mergeCell ref="AF67:AF68"/>
    <mergeCell ref="AG67:AG68"/>
    <mergeCell ref="AV69:AV70"/>
    <mergeCell ref="AW69:AW70"/>
    <mergeCell ref="AQ69:AQ70"/>
    <mergeCell ref="AR69:AR70"/>
    <mergeCell ref="AS69:AS70"/>
    <mergeCell ref="AT69:AT70"/>
    <mergeCell ref="AU69:AU70"/>
    <mergeCell ref="AF69:AF70"/>
    <mergeCell ref="U69:U70"/>
    <mergeCell ref="V69:V70"/>
    <mergeCell ref="W69:W70"/>
    <mergeCell ref="C71:C72"/>
    <mergeCell ref="D71:D72"/>
    <mergeCell ref="E71:E72"/>
    <mergeCell ref="F71:F72"/>
    <mergeCell ref="G71:G72"/>
    <mergeCell ref="AM69:AM70"/>
    <mergeCell ref="AN69:AN70"/>
    <mergeCell ref="AO69:AO70"/>
    <mergeCell ref="AP69:AP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H71:H72"/>
    <mergeCell ref="I71:I72"/>
    <mergeCell ref="J71:J72"/>
    <mergeCell ref="K71:K72"/>
    <mergeCell ref="I69:I70"/>
    <mergeCell ref="J69:J70"/>
    <mergeCell ref="M69:M70"/>
    <mergeCell ref="N69:N70"/>
    <mergeCell ref="U71:U72"/>
    <mergeCell ref="V71:V72"/>
    <mergeCell ref="W71:W72"/>
    <mergeCell ref="X71:X72"/>
    <mergeCell ref="Y71:Y72"/>
    <mergeCell ref="N71:N72"/>
    <mergeCell ref="O71:O72"/>
    <mergeCell ref="P71:P72"/>
    <mergeCell ref="Q71:Q72"/>
    <mergeCell ref="R71:R72"/>
    <mergeCell ref="S71:S72"/>
    <mergeCell ref="L71:L72"/>
    <mergeCell ref="M71:M72"/>
    <mergeCell ref="O69:O70"/>
    <mergeCell ref="P69:P70"/>
    <mergeCell ref="Q69:Q70"/>
    <mergeCell ref="R69:R70"/>
    <mergeCell ref="S69:S70"/>
    <mergeCell ref="T69:T70"/>
    <mergeCell ref="K69:K70"/>
    <mergeCell ref="L69:L70"/>
    <mergeCell ref="T71:T72"/>
    <mergeCell ref="Z71:Z72"/>
    <mergeCell ref="AA71:AA72"/>
    <mergeCell ref="AB71:AB72"/>
    <mergeCell ref="AC71:AC72"/>
    <mergeCell ref="X69:X70"/>
    <mergeCell ref="Y69:Y70"/>
    <mergeCell ref="Z69:Z70"/>
    <mergeCell ref="AD71:AD72"/>
    <mergeCell ref="AE71:AE72"/>
    <mergeCell ref="AR71:AR72"/>
    <mergeCell ref="AS71:AS72"/>
    <mergeCell ref="AT71:AT72"/>
    <mergeCell ref="AF71:AF72"/>
    <mergeCell ref="AG71:AG72"/>
    <mergeCell ref="AH71:AH72"/>
    <mergeCell ref="AI71:AI72"/>
    <mergeCell ref="AJ71:AJ72"/>
    <mergeCell ref="AK71:AK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K73:K74"/>
    <mergeCell ref="L73:L74"/>
    <mergeCell ref="M73:M74"/>
    <mergeCell ref="N73:N74"/>
    <mergeCell ref="C73:C74"/>
    <mergeCell ref="D73:D74"/>
    <mergeCell ref="E73:E74"/>
    <mergeCell ref="F73:F74"/>
    <mergeCell ref="G73:G74"/>
    <mergeCell ref="H73:H74"/>
    <mergeCell ref="AV73:AV74"/>
    <mergeCell ref="AW73:AW74"/>
    <mergeCell ref="C75:C76"/>
    <mergeCell ref="D75:D76"/>
    <mergeCell ref="E75:E76"/>
    <mergeCell ref="F75:F76"/>
    <mergeCell ref="G75:G76"/>
    <mergeCell ref="AM73:AM74"/>
    <mergeCell ref="AN73:AN74"/>
    <mergeCell ref="AO73:AO74"/>
    <mergeCell ref="AP73:AP74"/>
    <mergeCell ref="AQ73:AQ74"/>
    <mergeCell ref="AR73:AR74"/>
    <mergeCell ref="AG73:AG74"/>
    <mergeCell ref="AH73:AH74"/>
    <mergeCell ref="AI73:AI74"/>
    <mergeCell ref="AJ73:AJ74"/>
    <mergeCell ref="AK73:AK74"/>
    <mergeCell ref="AL73:AL74"/>
    <mergeCell ref="AA73:AA74"/>
    <mergeCell ref="AB73:AB74"/>
    <mergeCell ref="AC73:AC74"/>
    <mergeCell ref="AD73:AD74"/>
    <mergeCell ref="AE73:AE74"/>
    <mergeCell ref="H75:H76"/>
    <mergeCell ref="I75:I76"/>
    <mergeCell ref="J75:J76"/>
    <mergeCell ref="K75:K76"/>
    <mergeCell ref="L75:L76"/>
    <mergeCell ref="M75:M76"/>
    <mergeCell ref="AS73:AS74"/>
    <mergeCell ref="AT73:AT74"/>
    <mergeCell ref="AU73:AU74"/>
    <mergeCell ref="AF73:AF74"/>
    <mergeCell ref="U73:U74"/>
    <mergeCell ref="V73:V74"/>
    <mergeCell ref="W73:W74"/>
    <mergeCell ref="X73:X74"/>
    <mergeCell ref="Y73:Y74"/>
    <mergeCell ref="Z73:Z74"/>
    <mergeCell ref="O73:O74"/>
    <mergeCell ref="P73:P74"/>
    <mergeCell ref="Q73:Q74"/>
    <mergeCell ref="R73:R74"/>
    <mergeCell ref="S73:S74"/>
    <mergeCell ref="T73:T74"/>
    <mergeCell ref="I73:I74"/>
    <mergeCell ref="J73:J74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AU75:AU76"/>
    <mergeCell ref="AV75:AV76"/>
    <mergeCell ref="AW75:AW76"/>
    <mergeCell ref="AL75:AL76"/>
    <mergeCell ref="AM75:AM76"/>
    <mergeCell ref="AN75:AN76"/>
    <mergeCell ref="AO75:AO76"/>
    <mergeCell ref="AP75:AP76"/>
    <mergeCell ref="AQ75:AQ76"/>
    <mergeCell ref="C82:C83"/>
    <mergeCell ref="D82:D83"/>
    <mergeCell ref="E82:E83"/>
    <mergeCell ref="F82:F83"/>
    <mergeCell ref="G82:G83"/>
    <mergeCell ref="H82:H83"/>
    <mergeCell ref="AR75:AR76"/>
    <mergeCell ref="AS75:AS76"/>
    <mergeCell ref="AT75:AT76"/>
    <mergeCell ref="AF75:AF76"/>
    <mergeCell ref="AG75:AG76"/>
    <mergeCell ref="AH75:AH76"/>
    <mergeCell ref="AI75:AI76"/>
    <mergeCell ref="AJ75:AJ76"/>
    <mergeCell ref="AK75:AK76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AI82:AI83"/>
    <mergeCell ref="AJ82:AJ83"/>
    <mergeCell ref="AK82:AK83"/>
    <mergeCell ref="AL82:AL83"/>
    <mergeCell ref="AP82:AP83"/>
    <mergeCell ref="AU82:AU83"/>
    <mergeCell ref="I82:I83"/>
    <mergeCell ref="J82:J83"/>
    <mergeCell ref="AE82:AE83"/>
    <mergeCell ref="AF82:AF83"/>
    <mergeCell ref="AG82:AG83"/>
    <mergeCell ref="AH82:AH83"/>
    <mergeCell ref="AT84:AT85"/>
    <mergeCell ref="AU84:AU85"/>
    <mergeCell ref="AV84:AV85"/>
    <mergeCell ref="AW84:AW85"/>
    <mergeCell ref="C86:C87"/>
    <mergeCell ref="D86:D87"/>
    <mergeCell ref="E86:E87"/>
    <mergeCell ref="F86:F87"/>
    <mergeCell ref="G86:G87"/>
    <mergeCell ref="I86:I87"/>
    <mergeCell ref="J84:J85"/>
    <mergeCell ref="AM84:AM85"/>
    <mergeCell ref="AO84:AO85"/>
    <mergeCell ref="AP84:AP85"/>
    <mergeCell ref="AQ84:AQ85"/>
    <mergeCell ref="AS84:AS85"/>
    <mergeCell ref="C84:C85"/>
    <mergeCell ref="D84:D85"/>
    <mergeCell ref="E84:E85"/>
    <mergeCell ref="F84:F85"/>
    <mergeCell ref="G84:G85"/>
    <mergeCell ref="I84:I85"/>
    <mergeCell ref="AT86:AT87"/>
    <mergeCell ref="AU86:AU87"/>
    <mergeCell ref="C88:C89"/>
    <mergeCell ref="D88:D89"/>
    <mergeCell ref="E88:E89"/>
    <mergeCell ref="F88:F89"/>
    <mergeCell ref="G88:G89"/>
    <mergeCell ref="H88:H89"/>
    <mergeCell ref="I88:I89"/>
    <mergeCell ref="J88:J89"/>
    <mergeCell ref="J86:J87"/>
    <mergeCell ref="AM86:AM87"/>
    <mergeCell ref="AO86:AO87"/>
    <mergeCell ref="AP86:AP87"/>
    <mergeCell ref="AQ86:AQ87"/>
    <mergeCell ref="AS86:AS87"/>
    <mergeCell ref="Q88:Q89"/>
    <mergeCell ref="R88:R89"/>
    <mergeCell ref="S88:S89"/>
    <mergeCell ref="T88:T89"/>
    <mergeCell ref="U88:U89"/>
    <mergeCell ref="V88:V89"/>
    <mergeCell ref="AH88:AH89"/>
    <mergeCell ref="K88:K89"/>
    <mergeCell ref="L88:L89"/>
    <mergeCell ref="M88:M89"/>
    <mergeCell ref="N88:N89"/>
    <mergeCell ref="O88:O89"/>
    <mergeCell ref="P88:P89"/>
    <mergeCell ref="AE88:AE89"/>
    <mergeCell ref="AF88:AF89"/>
    <mergeCell ref="AG88:AG89"/>
    <mergeCell ref="W88:W89"/>
    <mergeCell ref="X88:X89"/>
    <mergeCell ref="Y88:Y89"/>
    <mergeCell ref="Z88:Z89"/>
    <mergeCell ref="AA88:AA89"/>
    <mergeCell ref="AB88:AB89"/>
    <mergeCell ref="AU88:AU89"/>
    <mergeCell ref="AV88:AV89"/>
    <mergeCell ref="AW88:AW89"/>
    <mergeCell ref="C90:C91"/>
    <mergeCell ref="D90:D91"/>
    <mergeCell ref="E90:E91"/>
    <mergeCell ref="F90:F91"/>
    <mergeCell ref="G90:G91"/>
    <mergeCell ref="H90:H91"/>
    <mergeCell ref="I90:I91"/>
    <mergeCell ref="AO88:AO89"/>
    <mergeCell ref="AP88:AP89"/>
    <mergeCell ref="AQ88:AQ89"/>
    <mergeCell ref="AR88:AR89"/>
    <mergeCell ref="AS88:AS89"/>
    <mergeCell ref="AT88:AT89"/>
    <mergeCell ref="AI88:AI89"/>
    <mergeCell ref="AJ88:AJ89"/>
    <mergeCell ref="AK88:AK89"/>
    <mergeCell ref="AL88:AL89"/>
    <mergeCell ref="AM88:AM89"/>
    <mergeCell ref="AN88:AN89"/>
    <mergeCell ref="AC88:AC89"/>
    <mergeCell ref="AD88:AD89"/>
    <mergeCell ref="P90:P91"/>
    <mergeCell ref="Q90:Q91"/>
    <mergeCell ref="R90:R91"/>
    <mergeCell ref="S90:S91"/>
    <mergeCell ref="T90:T91"/>
    <mergeCell ref="U90:U91"/>
    <mergeCell ref="J90:J91"/>
    <mergeCell ref="K90:K91"/>
    <mergeCell ref="L90:L91"/>
    <mergeCell ref="M90:M91"/>
    <mergeCell ref="N90:N91"/>
    <mergeCell ref="O90:O91"/>
    <mergeCell ref="AD90:AD91"/>
    <mergeCell ref="AE90:AE91"/>
    <mergeCell ref="AF90:AF91"/>
    <mergeCell ref="AG90:AG91"/>
    <mergeCell ref="V90:V91"/>
    <mergeCell ref="W90:W91"/>
    <mergeCell ref="X90:X91"/>
    <mergeCell ref="Y90:Y91"/>
    <mergeCell ref="Z90:Z91"/>
    <mergeCell ref="AA90:AA91"/>
    <mergeCell ref="AT90:AT91"/>
    <mergeCell ref="AU90:AU91"/>
    <mergeCell ref="AV90:AV91"/>
    <mergeCell ref="AW90:AW91"/>
    <mergeCell ref="C92:C93"/>
    <mergeCell ref="D92:D93"/>
    <mergeCell ref="E92:E93"/>
    <mergeCell ref="F92:F93"/>
    <mergeCell ref="G92:G93"/>
    <mergeCell ref="H92:H93"/>
    <mergeCell ref="AN90:AN91"/>
    <mergeCell ref="AO90:AO91"/>
    <mergeCell ref="AP90:AP91"/>
    <mergeCell ref="AQ90:AQ91"/>
    <mergeCell ref="AR90:AR91"/>
    <mergeCell ref="AS90:AS91"/>
    <mergeCell ref="AH90:AH91"/>
    <mergeCell ref="AI90:AI91"/>
    <mergeCell ref="AJ90:AJ91"/>
    <mergeCell ref="AK90:AK91"/>
    <mergeCell ref="AL90:AL91"/>
    <mergeCell ref="AM90:AM91"/>
    <mergeCell ref="AB90:AB91"/>
    <mergeCell ref="AC90:AC91"/>
    <mergeCell ref="A98:H98"/>
    <mergeCell ref="AM92:AM93"/>
    <mergeCell ref="AO92:AO93"/>
    <mergeCell ref="AP92:AP93"/>
    <mergeCell ref="AU92:AU93"/>
    <mergeCell ref="A94:C94"/>
    <mergeCell ref="A96:F96"/>
    <mergeCell ref="AE92:AE93"/>
    <mergeCell ref="AG92:AG93"/>
    <mergeCell ref="AH92:AH93"/>
    <mergeCell ref="AI92:AI93"/>
    <mergeCell ref="AK92:AK93"/>
    <mergeCell ref="AL92:AL93"/>
    <mergeCell ref="I92:I93"/>
    <mergeCell ref="J92:J93"/>
    <mergeCell ref="W92:W93"/>
    <mergeCell ref="Y92:Y93"/>
    <mergeCell ref="Z92:Z93"/>
    <mergeCell ref="AD92:AD93"/>
    <mergeCell ref="I96:X96"/>
    <mergeCell ref="AC96:AW96"/>
    <mergeCell ref="A36:A39"/>
    <mergeCell ref="B36:B39"/>
    <mergeCell ref="C36:C39"/>
    <mergeCell ref="D36:E38"/>
    <mergeCell ref="F36:J36"/>
    <mergeCell ref="K36:R36"/>
    <mergeCell ref="S36:Z36"/>
    <mergeCell ref="AA36:AH36"/>
    <mergeCell ref="AI36:AP36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Q36:AT36"/>
    <mergeCell ref="AU36:AW37"/>
    <mergeCell ref="F37:F39"/>
    <mergeCell ref="G37:I37"/>
    <mergeCell ref="J37:J39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G38:G39"/>
    <mergeCell ref="H38:H39"/>
    <mergeCell ref="I38:I39"/>
    <mergeCell ref="K38:K39"/>
    <mergeCell ref="L38:L39"/>
    <mergeCell ref="M38:M39"/>
    <mergeCell ref="N38:N39"/>
    <mergeCell ref="O38:O39"/>
    <mergeCell ref="P38:P39"/>
    <mergeCell ref="Q38:Q39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O39"/>
    <mergeCell ref="AP38:AP39"/>
    <mergeCell ref="AQ38:AQ39"/>
    <mergeCell ref="AR38:AR39"/>
    <mergeCell ref="AS38:AS39"/>
    <mergeCell ref="AT38:AT39"/>
    <mergeCell ref="AU38:AU39"/>
    <mergeCell ref="AV38:AV39"/>
    <mergeCell ref="AW38:AW39"/>
    <mergeCell ref="A58:A61"/>
    <mergeCell ref="B58:B61"/>
    <mergeCell ref="C58:C61"/>
    <mergeCell ref="D58:E60"/>
    <mergeCell ref="F58:J58"/>
    <mergeCell ref="K58:R58"/>
    <mergeCell ref="S58:Z58"/>
    <mergeCell ref="AA58:AH58"/>
    <mergeCell ref="AI58:AP58"/>
    <mergeCell ref="AQ58:AT58"/>
    <mergeCell ref="AU58:AW59"/>
    <mergeCell ref="F59:F61"/>
    <mergeCell ref="G59:I59"/>
    <mergeCell ref="J59:J61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AQ59:AT59"/>
    <mergeCell ref="G60:G61"/>
    <mergeCell ref="H60:H61"/>
    <mergeCell ref="I60:I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A78:A81"/>
    <mergeCell ref="B78:B81"/>
    <mergeCell ref="C78:C81"/>
    <mergeCell ref="D78:E80"/>
    <mergeCell ref="F78:J78"/>
    <mergeCell ref="K78:R78"/>
    <mergeCell ref="S78:Z78"/>
    <mergeCell ref="AA78:AH78"/>
    <mergeCell ref="AI78:AP78"/>
    <mergeCell ref="AQ78:AT78"/>
    <mergeCell ref="AU78:AW79"/>
    <mergeCell ref="F79:F81"/>
    <mergeCell ref="G79:I79"/>
    <mergeCell ref="J79:J81"/>
    <mergeCell ref="K79:N79"/>
    <mergeCell ref="O79:R79"/>
    <mergeCell ref="S79:V79"/>
    <mergeCell ref="W79:Z79"/>
    <mergeCell ref="AA79:AD79"/>
    <mergeCell ref="AE79:AH79"/>
    <mergeCell ref="AI79:AL79"/>
    <mergeCell ref="AM79:AP79"/>
    <mergeCell ref="AQ79:AT79"/>
    <mergeCell ref="G80:G81"/>
    <mergeCell ref="H80:H81"/>
    <mergeCell ref="I80:I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AR80:AR81"/>
    <mergeCell ref="AS80:AS81"/>
    <mergeCell ref="AT80:AT81"/>
    <mergeCell ref="AU80:AU81"/>
    <mergeCell ref="AV80:AV81"/>
    <mergeCell ref="AW80:AW81"/>
    <mergeCell ref="AI80:AI81"/>
    <mergeCell ref="AJ80:AJ81"/>
    <mergeCell ref="AK80:AK81"/>
    <mergeCell ref="AL80:AL81"/>
    <mergeCell ref="AM80:AM81"/>
    <mergeCell ref="AN80:AN81"/>
    <mergeCell ref="AO80:AO81"/>
    <mergeCell ref="AP80:AP81"/>
    <mergeCell ref="AQ80:AQ81"/>
  </mergeCells>
  <pageMargins left="0.7" right="0.7" top="0.75" bottom="0.75" header="0.3" footer="0.3"/>
  <pageSetup paperSize="9" scale="34" orientation="landscape" r:id="rId1"/>
  <rowBreaks count="3" manualBreakCount="3">
    <brk id="35" max="16383" man="1"/>
    <brk id="57" max="16383" man="1"/>
    <brk id="7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82"/>
  <sheetViews>
    <sheetView view="pageBreakPreview" topLeftCell="A34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6.4257812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508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thickBot="1" x14ac:dyDescent="0.25">
      <c r="U4" s="395"/>
    </row>
    <row r="5" spans="1:45" s="89" customFormat="1" ht="55.5" customHeight="1" thickBot="1" x14ac:dyDescent="0.3">
      <c r="A5" s="708" t="s">
        <v>106</v>
      </c>
      <c r="B5" s="715" t="s">
        <v>129</v>
      </c>
      <c r="C5" s="676" t="s">
        <v>50</v>
      </c>
      <c r="D5" s="695" t="s">
        <v>136</v>
      </c>
      <c r="E5" s="696"/>
      <c r="F5" s="701" t="s">
        <v>95</v>
      </c>
      <c r="G5" s="702"/>
      <c r="H5" s="702"/>
      <c r="I5" s="702"/>
      <c r="J5" s="703"/>
      <c r="K5" s="680" t="s">
        <v>100</v>
      </c>
      <c r="L5" s="681"/>
      <c r="M5" s="681"/>
      <c r="N5" s="681"/>
      <c r="O5" s="681"/>
      <c r="P5" s="681"/>
      <c r="Q5" s="681"/>
      <c r="R5" s="682"/>
      <c r="S5" s="680" t="s">
        <v>101</v>
      </c>
      <c r="T5" s="681"/>
      <c r="U5" s="681"/>
      <c r="V5" s="681"/>
      <c r="W5" s="681"/>
      <c r="X5" s="681"/>
      <c r="Y5" s="681"/>
      <c r="Z5" s="682"/>
      <c r="AA5" s="680" t="s">
        <v>102</v>
      </c>
      <c r="AB5" s="681"/>
      <c r="AC5" s="681"/>
      <c r="AD5" s="681"/>
      <c r="AE5" s="681"/>
      <c r="AF5" s="681"/>
      <c r="AG5" s="681"/>
      <c r="AH5" s="682"/>
      <c r="AI5" s="680" t="s">
        <v>103</v>
      </c>
      <c r="AJ5" s="681"/>
      <c r="AK5" s="681"/>
      <c r="AL5" s="681"/>
      <c r="AM5" s="681"/>
      <c r="AN5" s="681"/>
      <c r="AO5" s="681"/>
      <c r="AP5" s="682"/>
      <c r="AQ5" s="680" t="s">
        <v>121</v>
      </c>
      <c r="AR5" s="681"/>
      <c r="AS5" s="711"/>
    </row>
    <row r="6" spans="1:45" s="89" customFormat="1" ht="52.5" customHeight="1" thickBot="1" x14ac:dyDescent="0.3">
      <c r="A6" s="709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714"/>
    </row>
    <row r="7" spans="1:45" s="89" customFormat="1" ht="32.25" customHeight="1" thickBot="1" x14ac:dyDescent="0.3">
      <c r="A7" s="709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677" t="s">
        <v>124</v>
      </c>
    </row>
    <row r="8" spans="1:45" s="89" customFormat="1" ht="127.5" customHeight="1" thickBot="1" x14ac:dyDescent="0.3">
      <c r="A8" s="710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677"/>
    </row>
    <row r="9" spans="1:45" s="1" customFormat="1" ht="23.25" customHeight="1" thickBot="1" x14ac:dyDescent="0.35">
      <c r="A9" s="519" t="s">
        <v>138</v>
      </c>
      <c r="B9" s="938" t="s">
        <v>125</v>
      </c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39"/>
      <c r="AL9" s="939"/>
      <c r="AM9" s="939"/>
      <c r="AN9" s="939"/>
      <c r="AO9" s="939"/>
      <c r="AP9" s="939"/>
      <c r="AQ9" s="939"/>
      <c r="AR9" s="939"/>
      <c r="AS9" s="940"/>
    </row>
    <row r="10" spans="1:45" s="3" customFormat="1" ht="45.75" customHeight="1" thickBot="1" x14ac:dyDescent="0.35">
      <c r="A10" s="830" t="s">
        <v>132</v>
      </c>
      <c r="B10" s="831"/>
      <c r="C10" s="190"/>
      <c r="D10" s="191">
        <f>D11+D15</f>
        <v>12</v>
      </c>
      <c r="E10" s="192">
        <f>E11+E15</f>
        <v>360</v>
      </c>
      <c r="F10" s="523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197"/>
    </row>
    <row r="11" spans="1:45" s="3" customFormat="1" ht="48" customHeight="1" thickBot="1" x14ac:dyDescent="0.35">
      <c r="A11" s="198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197"/>
    </row>
    <row r="12" spans="1:45" s="3" customFormat="1" ht="49.5" customHeight="1" x14ac:dyDescent="0.3">
      <c r="A12" s="218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06" t="s">
        <v>518</v>
      </c>
    </row>
    <row r="13" spans="1:45" s="3" customFormat="1" ht="31.5" customHeight="1" x14ac:dyDescent="0.3">
      <c r="A13" s="218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06"/>
    </row>
    <row r="14" spans="1:45" s="3" customFormat="1" ht="49.5" customHeight="1" thickBot="1" x14ac:dyDescent="0.35">
      <c r="A14" s="218" t="s">
        <v>236</v>
      </c>
      <c r="B14" s="382" t="s">
        <v>526</v>
      </c>
      <c r="C14" s="205" t="s">
        <v>199</v>
      </c>
      <c r="D14" s="219">
        <v>2</v>
      </c>
      <c r="E14" s="207"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06" t="s">
        <v>518</v>
      </c>
    </row>
    <row r="15" spans="1:45" s="3" customFormat="1" ht="30" customHeight="1" thickBot="1" x14ac:dyDescent="0.35">
      <c r="A15" s="346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197"/>
    </row>
    <row r="16" spans="1:45" s="3" customFormat="1" ht="43.5" customHeight="1" x14ac:dyDescent="0.3">
      <c r="A16" s="337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07"/>
    </row>
    <row r="17" spans="1:45" s="3" customFormat="1" ht="42.75" customHeight="1" x14ac:dyDescent="0.3">
      <c r="A17" s="34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66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205"/>
    </row>
    <row r="18" spans="1:45" s="3" customFormat="1" ht="42.75" customHeight="1" x14ac:dyDescent="0.3">
      <c r="A18" s="34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67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277"/>
    </row>
    <row r="19" spans="1:45" s="3" customFormat="1" ht="23.25" customHeight="1" x14ac:dyDescent="0.3">
      <c r="A19" s="34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67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3"/>
    </row>
    <row r="20" spans="1:45" s="3" customFormat="1" ht="23.25" customHeight="1" x14ac:dyDescent="0.3">
      <c r="A20" s="34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67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3"/>
    </row>
    <row r="21" spans="1:45" s="3" customFormat="1" ht="23.25" customHeight="1" x14ac:dyDescent="0.3">
      <c r="A21" s="34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67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3"/>
    </row>
    <row r="22" spans="1:45" s="3" customFormat="1" ht="20.25" customHeight="1" thickBot="1" x14ac:dyDescent="0.35">
      <c r="A22" s="348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68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06"/>
    </row>
    <row r="23" spans="1:45" s="237" customFormat="1" ht="21.75" customHeight="1" thickBot="1" x14ac:dyDescent="0.35">
      <c r="A23" s="520" t="s">
        <v>143</v>
      </c>
      <c r="B23" s="670" t="s">
        <v>127</v>
      </c>
      <c r="C23" s="671"/>
      <c r="D23" s="964"/>
      <c r="E23" s="964"/>
      <c r="F23" s="964"/>
      <c r="G23" s="964"/>
      <c r="H23" s="964"/>
      <c r="I23" s="964"/>
      <c r="J23" s="964"/>
      <c r="K23" s="965"/>
      <c r="L23" s="965"/>
      <c r="M23" s="965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1"/>
      <c r="AI23" s="671"/>
      <c r="AJ23" s="671"/>
      <c r="AK23" s="671"/>
      <c r="AL23" s="671"/>
      <c r="AM23" s="671"/>
      <c r="AN23" s="671"/>
      <c r="AO23" s="671"/>
      <c r="AP23" s="671"/>
      <c r="AQ23" s="671"/>
      <c r="AR23" s="671"/>
      <c r="AS23" s="672"/>
    </row>
    <row r="24" spans="1:45" s="187" customFormat="1" ht="47.25" customHeight="1" thickBot="1" x14ac:dyDescent="0.35">
      <c r="A24" s="830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197"/>
    </row>
    <row r="25" spans="1:45" s="187" customFormat="1" ht="40.5" customHeight="1" thickBot="1" x14ac:dyDescent="0.35">
      <c r="A25" s="198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197"/>
    </row>
    <row r="26" spans="1:45" s="187" customFormat="1" ht="1.5" customHeight="1" x14ac:dyDescent="0.3">
      <c r="A26" s="2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264"/>
    </row>
    <row r="27" spans="1:45" s="187" customFormat="1" ht="33.75" customHeight="1" x14ac:dyDescent="0.3">
      <c r="A27" s="238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162"/>
    </row>
    <row r="28" spans="1:45" s="187" customFormat="1" ht="21.75" customHeight="1" x14ac:dyDescent="0.3">
      <c r="A28" s="2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224"/>
    </row>
    <row r="29" spans="1:45" s="187" customFormat="1" ht="26.25" customHeight="1" x14ac:dyDescent="0.3">
      <c r="A29" s="2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251"/>
    </row>
    <row r="30" spans="1:45" s="187" customFormat="1" ht="69.75" customHeight="1" thickBot="1" x14ac:dyDescent="0.35">
      <c r="A30" s="2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251"/>
    </row>
    <row r="31" spans="1:45" s="187" customFormat="1" ht="29.25" customHeight="1" thickBot="1" x14ac:dyDescent="0.35">
      <c r="A31" s="185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274"/>
    </row>
    <row r="32" spans="1:45" s="187" customFormat="1" ht="0.75" customHeight="1" x14ac:dyDescent="0.3">
      <c r="A32" s="18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745"/>
    </row>
    <row r="33" spans="1:45" s="187" customFormat="1" ht="47.25" customHeight="1" x14ac:dyDescent="0.3">
      <c r="A33" s="350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745"/>
    </row>
    <row r="34" spans="1:45" s="187" customFormat="1" ht="63" customHeight="1" x14ac:dyDescent="0.3">
      <c r="A34" s="453" t="s">
        <v>175</v>
      </c>
      <c r="B34" s="267" t="s">
        <v>268</v>
      </c>
      <c r="C34" s="922"/>
      <c r="D34" s="799"/>
      <c r="E34" s="741"/>
      <c r="F34" s="726"/>
      <c r="G34" s="728"/>
      <c r="H34" s="759"/>
      <c r="I34" s="728"/>
      <c r="J34" s="723"/>
      <c r="K34" s="773"/>
      <c r="L34" s="776"/>
      <c r="M34" s="779"/>
      <c r="N34" s="725"/>
      <c r="O34" s="782"/>
      <c r="P34" s="759"/>
      <c r="Q34" s="779"/>
      <c r="R34" s="769"/>
      <c r="S34" s="782"/>
      <c r="T34" s="759"/>
      <c r="U34" s="779"/>
      <c r="V34" s="769"/>
      <c r="W34" s="765"/>
      <c r="X34" s="788"/>
      <c r="Y34" s="791"/>
      <c r="Z34" s="725"/>
      <c r="AA34" s="765"/>
      <c r="AB34" s="788"/>
      <c r="AC34" s="791"/>
      <c r="AD34" s="725"/>
      <c r="AE34" s="782"/>
      <c r="AF34" s="759"/>
      <c r="AG34" s="762"/>
      <c r="AH34" s="725"/>
      <c r="AI34" s="782"/>
      <c r="AJ34" s="759"/>
      <c r="AK34" s="762"/>
      <c r="AL34" s="725"/>
      <c r="AM34" s="765"/>
      <c r="AN34" s="788"/>
      <c r="AO34" s="791"/>
      <c r="AP34" s="730"/>
      <c r="AQ34" s="741"/>
      <c r="AR34" s="750"/>
      <c r="AS34" s="74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23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30" t="s">
        <v>148</v>
      </c>
      <c r="B39" s="670" t="s">
        <v>51</v>
      </c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71"/>
      <c r="AR39" s="671"/>
      <c r="AS39" s="962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85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7" customHeight="1" x14ac:dyDescent="0.3">
      <c r="A43" s="529" t="s">
        <v>176</v>
      </c>
      <c r="B43" s="322" t="s">
        <v>540</v>
      </c>
      <c r="C43" s="189" t="s">
        <v>344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>
        <v>3</v>
      </c>
    </row>
    <row r="44" spans="1:45" s="187" customFormat="1" ht="89.25" customHeight="1" x14ac:dyDescent="0.3">
      <c r="A44" s="529" t="s">
        <v>177</v>
      </c>
      <c r="B44" s="385" t="s">
        <v>303</v>
      </c>
      <c r="C44" s="189" t="s">
        <v>344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9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6.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91.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74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72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57" customHeight="1" x14ac:dyDescent="0.3">
      <c r="A56" s="529" t="s">
        <v>189</v>
      </c>
      <c r="B56" s="321" t="s">
        <v>288</v>
      </c>
      <c r="C56" s="189" t="s">
        <v>344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709" t="s">
        <v>106</v>
      </c>
      <c r="B57" s="716" t="s">
        <v>129</v>
      </c>
      <c r="C57" s="677" t="s">
        <v>50</v>
      </c>
      <c r="D57" s="941" t="s">
        <v>136</v>
      </c>
      <c r="E57" s="942"/>
      <c r="F57" s="943" t="s">
        <v>95</v>
      </c>
      <c r="G57" s="944"/>
      <c r="H57" s="944"/>
      <c r="I57" s="944"/>
      <c r="J57" s="945"/>
      <c r="K57" s="946" t="s">
        <v>100</v>
      </c>
      <c r="L57" s="947"/>
      <c r="M57" s="947"/>
      <c r="N57" s="947"/>
      <c r="O57" s="947"/>
      <c r="P57" s="947"/>
      <c r="Q57" s="947"/>
      <c r="R57" s="948"/>
      <c r="S57" s="946" t="s">
        <v>101</v>
      </c>
      <c r="T57" s="947"/>
      <c r="U57" s="947"/>
      <c r="V57" s="947"/>
      <c r="W57" s="947"/>
      <c r="X57" s="947"/>
      <c r="Y57" s="947"/>
      <c r="Z57" s="948"/>
      <c r="AA57" s="946" t="s">
        <v>102</v>
      </c>
      <c r="AB57" s="947"/>
      <c r="AC57" s="947"/>
      <c r="AD57" s="947"/>
      <c r="AE57" s="947"/>
      <c r="AF57" s="947"/>
      <c r="AG57" s="947"/>
      <c r="AH57" s="948"/>
      <c r="AI57" s="946" t="s">
        <v>103</v>
      </c>
      <c r="AJ57" s="947"/>
      <c r="AK57" s="947"/>
      <c r="AL57" s="947"/>
      <c r="AM57" s="947"/>
      <c r="AN57" s="947"/>
      <c r="AO57" s="947"/>
      <c r="AP57" s="948"/>
      <c r="AQ57" s="946" t="s">
        <v>121</v>
      </c>
      <c r="AR57" s="947"/>
      <c r="AS57" s="949"/>
    </row>
    <row r="58" spans="1:45" s="89" customFormat="1" ht="52.5" customHeight="1" thickBot="1" x14ac:dyDescent="0.3">
      <c r="A58" s="709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714"/>
    </row>
    <row r="59" spans="1:45" s="89" customFormat="1" ht="32.25" customHeight="1" thickBot="1" x14ac:dyDescent="0.3">
      <c r="A59" s="709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677" t="s">
        <v>124</v>
      </c>
    </row>
    <row r="60" spans="1:45" s="89" customFormat="1" ht="126" customHeight="1" thickBot="1" x14ac:dyDescent="0.3">
      <c r="A60" s="710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677"/>
    </row>
    <row r="61" spans="1:45" s="329" customFormat="1" ht="27" customHeight="1" thickBot="1" x14ac:dyDescent="0.35">
      <c r="A61" s="338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325"/>
    </row>
    <row r="62" spans="1:45" s="187" customFormat="1" ht="72.75" customHeight="1" x14ac:dyDescent="0.3">
      <c r="A62" s="351" t="s">
        <v>156</v>
      </c>
      <c r="B62" s="330" t="s">
        <v>347</v>
      </c>
      <c r="C62" s="866" t="s">
        <v>344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>
        <v>16</v>
      </c>
      <c r="I62" s="786">
        <v>16</v>
      </c>
      <c r="J62" s="741">
        <f>E62-F62</f>
        <v>86</v>
      </c>
      <c r="K62" s="734"/>
      <c r="L62" s="721"/>
      <c r="M62" s="723"/>
      <c r="N62" s="793"/>
      <c r="O62" s="734"/>
      <c r="P62" s="721"/>
      <c r="Q62" s="723"/>
      <c r="R62" s="737"/>
      <c r="S62" s="801"/>
      <c r="T62" s="820"/>
      <c r="U62" s="803"/>
      <c r="V62" s="821"/>
      <c r="W62" s="801">
        <v>2</v>
      </c>
      <c r="X62" s="820">
        <v>1</v>
      </c>
      <c r="Y62" s="803">
        <v>1</v>
      </c>
      <c r="Z62" s="768">
        <v>5</v>
      </c>
      <c r="AA62" s="822"/>
      <c r="AB62" s="820"/>
      <c r="AC62" s="719"/>
      <c r="AD62" s="717"/>
      <c r="AE62" s="822"/>
      <c r="AF62" s="820"/>
      <c r="AG62" s="719"/>
      <c r="AH62" s="717"/>
      <c r="AI62" s="822"/>
      <c r="AJ62" s="820"/>
      <c r="AK62" s="803"/>
      <c r="AL62" s="717"/>
      <c r="AM62" s="801"/>
      <c r="AN62" s="802"/>
      <c r="AO62" s="803"/>
      <c r="AP62" s="771"/>
      <c r="AQ62" s="816">
        <v>4</v>
      </c>
      <c r="AR62" s="816"/>
      <c r="AS62" s="748"/>
    </row>
    <row r="63" spans="1:45" s="187" customFormat="1" ht="92.25" customHeight="1" x14ac:dyDescent="0.3">
      <c r="A63" s="350" t="s">
        <v>168</v>
      </c>
      <c r="B63" s="396" t="s">
        <v>348</v>
      </c>
      <c r="C63" s="740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70"/>
      <c r="AA63" s="735"/>
      <c r="AB63" s="722"/>
      <c r="AC63" s="720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42"/>
    </row>
    <row r="64" spans="1:45" s="187" customFormat="1" ht="90.75" customHeight="1" x14ac:dyDescent="0.3">
      <c r="A64" s="350" t="s">
        <v>169</v>
      </c>
      <c r="B64" s="295" t="s">
        <v>349</v>
      </c>
      <c r="C64" s="739" t="s">
        <v>344</v>
      </c>
      <c r="D64" s="743">
        <v>5</v>
      </c>
      <c r="E64" s="784">
        <v>150</v>
      </c>
      <c r="F64" s="784">
        <v>64</v>
      </c>
      <c r="G64" s="784">
        <v>32</v>
      </c>
      <c r="H64" s="784">
        <v>16</v>
      </c>
      <c r="I64" s="784">
        <v>16</v>
      </c>
      <c r="J64" s="784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871">
        <v>2</v>
      </c>
      <c r="AB64" s="870">
        <v>1</v>
      </c>
      <c r="AC64" s="869">
        <v>1</v>
      </c>
      <c r="AD64" s="868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43">
        <v>5</v>
      </c>
      <c r="AR64" s="182"/>
      <c r="AS64" s="784">
        <v>5</v>
      </c>
    </row>
    <row r="65" spans="1:45" s="187" customFormat="1" ht="92.25" customHeight="1" x14ac:dyDescent="0.3">
      <c r="A65" s="350" t="s">
        <v>170</v>
      </c>
      <c r="B65" s="396" t="s">
        <v>350</v>
      </c>
      <c r="C65" s="740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5"/>
      <c r="AB65" s="722"/>
      <c r="AC65" s="720"/>
      <c r="AD65" s="718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33"/>
      <c r="AR65" s="162"/>
      <c r="AS65" s="742"/>
    </row>
    <row r="66" spans="1:45" s="187" customFormat="1" ht="84" customHeight="1" x14ac:dyDescent="0.3">
      <c r="A66" s="350" t="s">
        <v>171</v>
      </c>
      <c r="B66" s="295" t="s">
        <v>351</v>
      </c>
      <c r="C66" s="864" t="s">
        <v>344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>
        <v>16</v>
      </c>
      <c r="I66" s="785">
        <v>16</v>
      </c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>
        <v>1</v>
      </c>
      <c r="AG66" s="736">
        <v>1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41"/>
    </row>
    <row r="67" spans="1:45" s="187" customFormat="1" ht="87.75" customHeight="1" x14ac:dyDescent="0.3">
      <c r="A67" s="350" t="s">
        <v>172</v>
      </c>
      <c r="B67" s="396" t="s">
        <v>345</v>
      </c>
      <c r="C67" s="961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42"/>
    </row>
    <row r="68" spans="1:45" s="187" customFormat="1" ht="52.5" customHeight="1" x14ac:dyDescent="0.3">
      <c r="A68" s="350" t="s">
        <v>173</v>
      </c>
      <c r="B68" s="295" t="s">
        <v>352</v>
      </c>
      <c r="C68" s="739" t="s">
        <v>344</v>
      </c>
      <c r="D68" s="743">
        <v>5</v>
      </c>
      <c r="E68" s="784">
        <f t="shared" ref="E68" si="12">D68*30</f>
        <v>150</v>
      </c>
      <c r="F68" s="784">
        <v>64</v>
      </c>
      <c r="G68" s="785">
        <v>32</v>
      </c>
      <c r="H68" s="784">
        <v>16</v>
      </c>
      <c r="I68" s="785">
        <v>16</v>
      </c>
      <c r="J68" s="784">
        <f t="shared" ref="J68" si="13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>
        <v>1</v>
      </c>
      <c r="AK68" s="723">
        <v>1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41">
        <v>7</v>
      </c>
    </row>
    <row r="69" spans="1:45" s="187" customFormat="1" ht="88.5" customHeight="1" x14ac:dyDescent="0.3">
      <c r="A69" s="350" t="s">
        <v>174</v>
      </c>
      <c r="B69" s="397" t="s">
        <v>353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42"/>
    </row>
    <row r="70" spans="1:45" s="187" customFormat="1" ht="90" customHeight="1" x14ac:dyDescent="0.3">
      <c r="A70" s="350" t="s">
        <v>225</v>
      </c>
      <c r="B70" s="295" t="s">
        <v>354</v>
      </c>
      <c r="C70" s="739" t="s">
        <v>344</v>
      </c>
      <c r="D70" s="743">
        <v>5</v>
      </c>
      <c r="E70" s="784">
        <f t="shared" ref="E70" si="14">D70*30</f>
        <v>150</v>
      </c>
      <c r="F70" s="784">
        <f t="shared" ref="F70" si="15">G70+H70+I70</f>
        <v>64</v>
      </c>
      <c r="G70" s="785">
        <v>32</v>
      </c>
      <c r="H70" s="784">
        <v>16</v>
      </c>
      <c r="I70" s="785">
        <v>16</v>
      </c>
      <c r="J70" s="784">
        <f t="shared" ref="J70" si="16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2</v>
      </c>
      <c r="AJ70" s="721">
        <v>1</v>
      </c>
      <c r="AK70" s="723">
        <v>1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41"/>
    </row>
    <row r="71" spans="1:45" s="187" customFormat="1" ht="87.75" customHeight="1" x14ac:dyDescent="0.3">
      <c r="A71" s="350" t="s">
        <v>226</v>
      </c>
      <c r="B71" s="398" t="s">
        <v>355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42"/>
    </row>
    <row r="72" spans="1:45" s="187" customFormat="1" ht="70.5" customHeight="1" x14ac:dyDescent="0.3">
      <c r="A72" s="350" t="s">
        <v>233</v>
      </c>
      <c r="B72" s="285" t="s">
        <v>356</v>
      </c>
      <c r="C72" s="739" t="s">
        <v>344</v>
      </c>
      <c r="D72" s="743">
        <v>5</v>
      </c>
      <c r="E72" s="784">
        <f t="shared" ref="E72" si="17">D72*30</f>
        <v>150</v>
      </c>
      <c r="F72" s="784">
        <f t="shared" ref="F72" si="18">G72+H72+I72</f>
        <v>64</v>
      </c>
      <c r="G72" s="785">
        <v>32</v>
      </c>
      <c r="H72" s="784"/>
      <c r="I72" s="785">
        <v>32</v>
      </c>
      <c r="J72" s="784">
        <f t="shared" ref="J72" si="19"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/>
      <c r="AK72" s="723">
        <v>2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41">
        <v>7</v>
      </c>
    </row>
    <row r="73" spans="1:45" s="187" customFormat="1" ht="94.5" customHeight="1" x14ac:dyDescent="0.3">
      <c r="A73" s="350" t="s">
        <v>234</v>
      </c>
      <c r="B73" s="398" t="s">
        <v>357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42"/>
    </row>
    <row r="74" spans="1:45" s="187" customFormat="1" ht="69" customHeight="1" x14ac:dyDescent="0.3">
      <c r="A74" s="350" t="s">
        <v>301</v>
      </c>
      <c r="B74" s="295" t="s">
        <v>358</v>
      </c>
      <c r="C74" s="739" t="s">
        <v>344</v>
      </c>
      <c r="D74" s="743">
        <v>5</v>
      </c>
      <c r="E74" s="784">
        <f t="shared" ref="E74" si="20">D74*30</f>
        <v>150</v>
      </c>
      <c r="F74" s="784">
        <f t="shared" ref="F74" si="21">G74+H74+I74</f>
        <v>64</v>
      </c>
      <c r="G74" s="785">
        <v>32</v>
      </c>
      <c r="H74" s="784">
        <v>16</v>
      </c>
      <c r="I74" s="785">
        <v>16</v>
      </c>
      <c r="J74" s="784">
        <f t="shared" ref="J74" si="22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>
        <v>1</v>
      </c>
      <c r="AK74" s="723">
        <v>1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41"/>
    </row>
    <row r="75" spans="1:45" s="187" customFormat="1" ht="77.25" customHeight="1" thickBot="1" x14ac:dyDescent="0.35">
      <c r="A75" s="352" t="s">
        <v>302</v>
      </c>
      <c r="B75" s="399" t="s">
        <v>359</v>
      </c>
      <c r="C75" s="867"/>
      <c r="D75" s="807"/>
      <c r="E75" s="808"/>
      <c r="F75" s="808"/>
      <c r="G75" s="872"/>
      <c r="H75" s="808"/>
      <c r="I75" s="872"/>
      <c r="J75" s="808"/>
      <c r="K75" s="809"/>
      <c r="L75" s="810"/>
      <c r="M75" s="805"/>
      <c r="N75" s="814"/>
      <c r="O75" s="809"/>
      <c r="P75" s="810"/>
      <c r="Q75" s="805"/>
      <c r="R75" s="815"/>
      <c r="S75" s="813"/>
      <c r="T75" s="810"/>
      <c r="U75" s="805"/>
      <c r="V75" s="814"/>
      <c r="W75" s="813"/>
      <c r="X75" s="810"/>
      <c r="Y75" s="805"/>
      <c r="Z75" s="814"/>
      <c r="AA75" s="813"/>
      <c r="AB75" s="810"/>
      <c r="AC75" s="805"/>
      <c r="AD75" s="812"/>
      <c r="AE75" s="809"/>
      <c r="AF75" s="810"/>
      <c r="AG75" s="811"/>
      <c r="AH75" s="812"/>
      <c r="AI75" s="809"/>
      <c r="AJ75" s="810"/>
      <c r="AK75" s="805"/>
      <c r="AL75" s="812"/>
      <c r="AM75" s="813"/>
      <c r="AN75" s="804"/>
      <c r="AO75" s="805"/>
      <c r="AP75" s="806"/>
      <c r="AQ75" s="807"/>
      <c r="AR75" s="807"/>
      <c r="AS75" s="808"/>
    </row>
    <row r="76" spans="1:45" ht="29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634" t="s">
        <v>360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635" t="s">
        <v>361</v>
      </c>
      <c r="B78" s="635"/>
      <c r="C78" s="635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20.25" customHeight="1" x14ac:dyDescent="0.3">
      <c r="H79" s="97"/>
      <c r="P79" s="97"/>
    </row>
    <row r="80" spans="1:45" ht="7.5" hidden="1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8.75" hidden="1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hidden="1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8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2:K63"/>
    <mergeCell ref="L62:L63"/>
    <mergeCell ref="M62:M63"/>
    <mergeCell ref="N62:N63"/>
    <mergeCell ref="O62:O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64:AS65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Q62:AQ63"/>
    <mergeCell ref="AR62:AR63"/>
    <mergeCell ref="AS62:AS63"/>
    <mergeCell ref="AM62:AM63"/>
    <mergeCell ref="AN62:AN63"/>
    <mergeCell ref="AO62:AO63"/>
  </mergeCells>
  <pageMargins left="0.98425196850393704" right="0.59055118110236227" top="0.59055118110236227" bottom="0" header="0.19685039370078741" footer="0"/>
  <pageSetup paperSize="9" scale="36" fitToWidth="0" fitToHeight="0" orientation="landscape" r:id="rId1"/>
  <rowBreaks count="2" manualBreakCount="2">
    <brk id="34" max="16383" man="1"/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82"/>
  <sheetViews>
    <sheetView view="pageBreakPreview" zoomScale="70" zoomScaleNormal="50" zoomScaleSheetLayoutView="70" workbookViewId="0">
      <selection activeCell="C30" sqref="C30"/>
    </sheetView>
  </sheetViews>
  <sheetFormatPr defaultColWidth="9.140625"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6.1406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509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32.25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36.5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1" customFormat="1" ht="23.25" customHeight="1" thickBot="1" x14ac:dyDescent="0.35">
      <c r="A9" s="531" t="s">
        <v>138</v>
      </c>
      <c r="B9" s="823" t="s">
        <v>125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972"/>
    </row>
    <row r="10" spans="1:45" s="3" customFormat="1" ht="45.75" customHeight="1" thickBot="1" x14ac:dyDescent="0.35">
      <c r="A10" s="963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34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22"/>
    </row>
    <row r="23" spans="1:45" s="237" customFormat="1" ht="21.75" customHeight="1" thickBot="1" x14ac:dyDescent="0.35">
      <c r="A23" s="541" t="s">
        <v>143</v>
      </c>
      <c r="B23" s="832" t="s">
        <v>127</v>
      </c>
      <c r="C23" s="833"/>
      <c r="D23" s="834"/>
      <c r="E23" s="834"/>
      <c r="F23" s="834"/>
      <c r="G23" s="834"/>
      <c r="H23" s="834"/>
      <c r="I23" s="834"/>
      <c r="J23" s="834"/>
      <c r="K23" s="835"/>
      <c r="L23" s="835"/>
      <c r="M23" s="835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973"/>
    </row>
    <row r="24" spans="1:45" s="187" customFormat="1" ht="47.2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7.25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29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97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20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24" t="s">
        <v>148</v>
      </c>
      <c r="B39" s="832" t="s">
        <v>51</v>
      </c>
      <c r="C39" s="833"/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973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39.7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87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24.5" customHeight="1" x14ac:dyDescent="0.3">
      <c r="A43" s="529" t="s">
        <v>176</v>
      </c>
      <c r="B43" s="322" t="s">
        <v>411</v>
      </c>
      <c r="C43" s="189" t="s">
        <v>284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84" customHeight="1" x14ac:dyDescent="0.3">
      <c r="A44" s="529" t="s">
        <v>177</v>
      </c>
      <c r="B44" s="385" t="s">
        <v>303</v>
      </c>
      <c r="C44" s="189" t="s">
        <v>284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52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8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54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87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68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1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5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9.5" customHeight="1" x14ac:dyDescent="0.3">
      <c r="A56" s="529" t="s">
        <v>189</v>
      </c>
      <c r="B56" s="321" t="s">
        <v>288</v>
      </c>
      <c r="C56" s="189" t="s">
        <v>284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89" customFormat="1" ht="52.5" customHeight="1" thickBot="1" x14ac:dyDescent="0.3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89" customFormat="1" ht="32.25" customHeight="1" thickBot="1" x14ac:dyDescent="0.3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89" customFormat="1" ht="136.5" customHeight="1" thickBot="1" x14ac:dyDescent="0.3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52.9" customHeight="1" x14ac:dyDescent="0.3">
      <c r="A62" s="552" t="s">
        <v>156</v>
      </c>
      <c r="B62" s="396" t="s">
        <v>430</v>
      </c>
      <c r="C62" s="978" t="s">
        <v>284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>
        <v>16</v>
      </c>
      <c r="I62" s="786">
        <v>16</v>
      </c>
      <c r="J62" s="741">
        <f>E62-F62</f>
        <v>86</v>
      </c>
      <c r="K62" s="734"/>
      <c r="L62" s="721"/>
      <c r="M62" s="723"/>
      <c r="N62" s="976"/>
      <c r="O62" s="734"/>
      <c r="P62" s="721"/>
      <c r="Q62" s="723"/>
      <c r="R62" s="981"/>
      <c r="S62" s="801"/>
      <c r="T62" s="820"/>
      <c r="U62" s="803"/>
      <c r="V62" s="983"/>
      <c r="W62" s="801">
        <v>2</v>
      </c>
      <c r="X62" s="820">
        <v>1</v>
      </c>
      <c r="Y62" s="803">
        <v>1</v>
      </c>
      <c r="Z62" s="979">
        <v>5</v>
      </c>
      <c r="AA62" s="822"/>
      <c r="AB62" s="820"/>
      <c r="AC62" s="719"/>
      <c r="AD62" s="816"/>
      <c r="AE62" s="822"/>
      <c r="AF62" s="820"/>
      <c r="AG62" s="719"/>
      <c r="AH62" s="816"/>
      <c r="AI62" s="822"/>
      <c r="AJ62" s="820"/>
      <c r="AK62" s="803"/>
      <c r="AL62" s="816"/>
      <c r="AM62" s="801"/>
      <c r="AN62" s="802"/>
      <c r="AO62" s="803"/>
      <c r="AP62" s="748"/>
      <c r="AQ62" s="816">
        <v>4</v>
      </c>
      <c r="AR62" s="816"/>
      <c r="AS62" s="801"/>
    </row>
    <row r="63" spans="1:45" s="187" customFormat="1" ht="62.45" customHeight="1" x14ac:dyDescent="0.3">
      <c r="A63" s="529" t="s">
        <v>168</v>
      </c>
      <c r="B63" s="396" t="s">
        <v>431</v>
      </c>
      <c r="C63" s="961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977"/>
      <c r="O63" s="735"/>
      <c r="P63" s="722"/>
      <c r="Q63" s="724"/>
      <c r="R63" s="982"/>
      <c r="S63" s="727"/>
      <c r="T63" s="722"/>
      <c r="U63" s="724"/>
      <c r="V63" s="977"/>
      <c r="W63" s="727"/>
      <c r="X63" s="722"/>
      <c r="Y63" s="724"/>
      <c r="Z63" s="980"/>
      <c r="AA63" s="735"/>
      <c r="AB63" s="722"/>
      <c r="AC63" s="720"/>
      <c r="AD63" s="733"/>
      <c r="AE63" s="735"/>
      <c r="AF63" s="722"/>
      <c r="AG63" s="720"/>
      <c r="AH63" s="733"/>
      <c r="AI63" s="735"/>
      <c r="AJ63" s="722"/>
      <c r="AK63" s="724"/>
      <c r="AL63" s="733"/>
      <c r="AM63" s="727"/>
      <c r="AN63" s="729"/>
      <c r="AO63" s="724"/>
      <c r="AP63" s="742"/>
      <c r="AQ63" s="733"/>
      <c r="AR63" s="733"/>
      <c r="AS63" s="727"/>
    </row>
    <row r="64" spans="1:45" s="451" customFormat="1" ht="31.9" customHeight="1" x14ac:dyDescent="0.3">
      <c r="A64" s="529" t="s">
        <v>169</v>
      </c>
      <c r="B64" s="396" t="s">
        <v>432</v>
      </c>
      <c r="C64" s="864" t="s">
        <v>284</v>
      </c>
      <c r="D64" s="743">
        <v>5</v>
      </c>
      <c r="E64" s="784">
        <v>150</v>
      </c>
      <c r="F64" s="784">
        <v>64</v>
      </c>
      <c r="G64" s="784">
        <v>32</v>
      </c>
      <c r="H64" s="784">
        <v>16</v>
      </c>
      <c r="I64" s="784">
        <v>16</v>
      </c>
      <c r="J64" s="784">
        <v>86</v>
      </c>
      <c r="K64" s="378"/>
      <c r="L64" s="376"/>
      <c r="M64" s="386"/>
      <c r="N64" s="471"/>
      <c r="O64" s="388"/>
      <c r="P64" s="389"/>
      <c r="Q64" s="386"/>
      <c r="R64" s="472"/>
      <c r="S64" s="173"/>
      <c r="T64" s="389"/>
      <c r="U64" s="386"/>
      <c r="V64" s="471"/>
      <c r="W64" s="173"/>
      <c r="X64" s="389"/>
      <c r="Y64" s="386"/>
      <c r="Z64" s="473"/>
      <c r="AA64" s="871">
        <v>2</v>
      </c>
      <c r="AB64" s="870">
        <v>1</v>
      </c>
      <c r="AC64" s="869">
        <v>1</v>
      </c>
      <c r="AD64" s="743">
        <v>5</v>
      </c>
      <c r="AE64" s="388"/>
      <c r="AF64" s="389"/>
      <c r="AG64" s="392"/>
      <c r="AH64" s="251"/>
      <c r="AI64" s="388"/>
      <c r="AJ64" s="389"/>
      <c r="AK64" s="386"/>
      <c r="AL64" s="251"/>
      <c r="AM64" s="173"/>
      <c r="AN64" s="167"/>
      <c r="AO64" s="386"/>
      <c r="AP64" s="164"/>
      <c r="AQ64" s="743">
        <v>5</v>
      </c>
      <c r="AR64" s="182"/>
      <c r="AS64" s="919">
        <v>5</v>
      </c>
    </row>
    <row r="65" spans="1:45" s="187" customFormat="1" ht="43.15" customHeight="1" x14ac:dyDescent="0.3">
      <c r="A65" s="529" t="s">
        <v>170</v>
      </c>
      <c r="B65" s="396" t="s">
        <v>433</v>
      </c>
      <c r="C65" s="961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503"/>
      <c r="O65" s="315"/>
      <c r="P65" s="316"/>
      <c r="Q65" s="317"/>
      <c r="R65" s="505"/>
      <c r="S65" s="139"/>
      <c r="T65" s="316"/>
      <c r="U65" s="317"/>
      <c r="V65" s="503"/>
      <c r="W65" s="139"/>
      <c r="X65" s="316"/>
      <c r="Y65" s="317"/>
      <c r="Z65" s="504"/>
      <c r="AA65" s="735"/>
      <c r="AB65" s="722"/>
      <c r="AC65" s="720"/>
      <c r="AD65" s="733"/>
      <c r="AE65" s="315"/>
      <c r="AF65" s="316"/>
      <c r="AG65" s="381"/>
      <c r="AH65" s="162"/>
      <c r="AI65" s="315"/>
      <c r="AJ65" s="316"/>
      <c r="AK65" s="317"/>
      <c r="AL65" s="162"/>
      <c r="AM65" s="139"/>
      <c r="AN65" s="114"/>
      <c r="AO65" s="317"/>
      <c r="AP65" s="160"/>
      <c r="AQ65" s="733"/>
      <c r="AR65" s="162"/>
      <c r="AS65" s="727"/>
    </row>
    <row r="66" spans="1:45" s="187" customFormat="1" ht="67.5" customHeight="1" x14ac:dyDescent="0.3">
      <c r="A66" s="529" t="s">
        <v>171</v>
      </c>
      <c r="B66" s="295" t="s">
        <v>434</v>
      </c>
      <c r="C66" s="739" t="s">
        <v>284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>
        <v>16</v>
      </c>
      <c r="I66" s="785">
        <v>16</v>
      </c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>
        <v>1</v>
      </c>
      <c r="AG66" s="736">
        <v>1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>
        <v>6</v>
      </c>
    </row>
    <row r="67" spans="1:45" s="187" customFormat="1" ht="87.75" customHeight="1" x14ac:dyDescent="0.3">
      <c r="A67" s="529" t="s">
        <v>172</v>
      </c>
      <c r="B67" s="295" t="s">
        <v>435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68.25" customHeight="1" x14ac:dyDescent="0.3">
      <c r="A68" s="529" t="s">
        <v>173</v>
      </c>
      <c r="B68" s="295" t="s">
        <v>436</v>
      </c>
      <c r="C68" s="739" t="s">
        <v>284</v>
      </c>
      <c r="D68" s="743">
        <v>5</v>
      </c>
      <c r="E68" s="784">
        <f t="shared" ref="E68" si="12">D68*30</f>
        <v>150</v>
      </c>
      <c r="F68" s="784">
        <f t="shared" ref="F68" si="13">G68+H68+I68</f>
        <v>64</v>
      </c>
      <c r="G68" s="785">
        <v>32</v>
      </c>
      <c r="H68" s="784">
        <v>16</v>
      </c>
      <c r="I68" s="785">
        <v>16</v>
      </c>
      <c r="J68" s="784">
        <f t="shared" ref="J68" si="14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>
        <v>1</v>
      </c>
      <c r="AK68" s="723">
        <v>1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26"/>
    </row>
    <row r="69" spans="1:45" s="187" customFormat="1" ht="85.9" customHeight="1" x14ac:dyDescent="0.3">
      <c r="A69" s="529" t="s">
        <v>174</v>
      </c>
      <c r="B69" s="331" t="s">
        <v>437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50.25" customHeight="1" x14ac:dyDescent="0.3">
      <c r="A70" s="529" t="s">
        <v>225</v>
      </c>
      <c r="B70" s="285" t="s">
        <v>438</v>
      </c>
      <c r="C70" s="739" t="s">
        <v>284</v>
      </c>
      <c r="D70" s="743">
        <v>5</v>
      </c>
      <c r="E70" s="784">
        <f t="shared" ref="E70" si="15">D70*30</f>
        <v>150</v>
      </c>
      <c r="F70" s="784">
        <f t="shared" ref="F70" si="16">G70+H70+I70</f>
        <v>64</v>
      </c>
      <c r="G70" s="785">
        <v>32</v>
      </c>
      <c r="H70" s="784"/>
      <c r="I70" s="785">
        <v>32</v>
      </c>
      <c r="J70" s="784">
        <f t="shared" ref="J70" si="17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2</v>
      </c>
      <c r="AJ70" s="721"/>
      <c r="AK70" s="723">
        <v>2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>
        <v>7</v>
      </c>
    </row>
    <row r="71" spans="1:45" s="187" customFormat="1" ht="68.45" customHeight="1" x14ac:dyDescent="0.3">
      <c r="A71" s="529" t="s">
        <v>226</v>
      </c>
      <c r="B71" s="331" t="s">
        <v>439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s="187" customFormat="1" ht="30" customHeight="1" x14ac:dyDescent="0.3">
      <c r="A72" s="529" t="s">
        <v>233</v>
      </c>
      <c r="B72" s="295" t="s">
        <v>440</v>
      </c>
      <c r="C72" s="739" t="s">
        <v>284</v>
      </c>
      <c r="D72" s="743">
        <v>5</v>
      </c>
      <c r="E72" s="784">
        <f t="shared" ref="E72" si="18">D72*30</f>
        <v>150</v>
      </c>
      <c r="F72" s="784">
        <f t="shared" ref="F72" si="19">G72+H72+I72</f>
        <v>64</v>
      </c>
      <c r="G72" s="785">
        <v>32</v>
      </c>
      <c r="H72" s="784">
        <v>16</v>
      </c>
      <c r="I72" s="785">
        <v>16</v>
      </c>
      <c r="J72" s="784">
        <f t="shared" ref="J72" si="20"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>
        <v>1</v>
      </c>
      <c r="AK72" s="723">
        <v>1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26">
        <v>7</v>
      </c>
    </row>
    <row r="73" spans="1:45" s="187" customFormat="1" ht="69" customHeight="1" x14ac:dyDescent="0.3">
      <c r="A73" s="529" t="s">
        <v>234</v>
      </c>
      <c r="B73" s="461" t="s">
        <v>441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187" customFormat="1" ht="72" customHeight="1" x14ac:dyDescent="0.3">
      <c r="A74" s="529" t="s">
        <v>301</v>
      </c>
      <c r="B74" s="330" t="s">
        <v>442</v>
      </c>
      <c r="C74" s="739" t="s">
        <v>284</v>
      </c>
      <c r="D74" s="743">
        <v>5</v>
      </c>
      <c r="E74" s="784">
        <f t="shared" ref="E74" si="21">D74*30</f>
        <v>150</v>
      </c>
      <c r="F74" s="784">
        <f t="shared" ref="F74" si="22">G74+H74+I74</f>
        <v>64</v>
      </c>
      <c r="G74" s="785">
        <v>32</v>
      </c>
      <c r="H74" s="784"/>
      <c r="I74" s="785">
        <v>32</v>
      </c>
      <c r="J74" s="784">
        <f t="shared" ref="J74" si="23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/>
      <c r="AK74" s="723">
        <v>2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26"/>
    </row>
    <row r="75" spans="1:45" s="187" customFormat="1" ht="87" customHeight="1" x14ac:dyDescent="0.3">
      <c r="A75" s="529" t="s">
        <v>302</v>
      </c>
      <c r="B75" s="295" t="s">
        <v>443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4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634" t="s">
        <v>444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635" t="s">
        <v>445</v>
      </c>
      <c r="B78" s="635"/>
      <c r="C78" s="635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364</v>
      </c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3.75" customHeight="1" x14ac:dyDescent="0.3">
      <c r="H79" s="97"/>
      <c r="P79" s="97"/>
    </row>
    <row r="80" spans="1:45" ht="13.5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6.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6.5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8"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9055118110236221" right="0.70866141732283472" top="0.74803149606299213" bottom="0.74803149606299213" header="0.31496062992125984" footer="0.31496062992125984"/>
  <pageSetup paperSize="9" scale="36" orientation="landscape" r:id="rId1"/>
  <rowBreaks count="2" manualBreakCount="2">
    <brk id="34" max="16383" man="1"/>
    <brk id="5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2"/>
  <sheetViews>
    <sheetView view="pageBreakPreview" topLeftCell="A40" zoomScale="70" zoomScaleNormal="50" zoomScaleSheetLayoutView="70" workbookViewId="0">
      <selection activeCell="C30" sqref="C30"/>
    </sheetView>
  </sheetViews>
  <sheetFormatPr defaultColWidth="9.140625"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510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1.1499999999999999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29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1" customFormat="1" ht="23.25" customHeight="1" thickBot="1" x14ac:dyDescent="0.35">
      <c r="A9" s="531" t="s">
        <v>138</v>
      </c>
      <c r="B9" s="823" t="s">
        <v>125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972"/>
    </row>
    <row r="10" spans="1:45" s="3" customFormat="1" ht="45.75" customHeight="1" thickBot="1" x14ac:dyDescent="0.35">
      <c r="A10" s="963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34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22"/>
    </row>
    <row r="23" spans="1:45" s="237" customFormat="1" ht="21.75" customHeight="1" thickBot="1" x14ac:dyDescent="0.35">
      <c r="A23" s="541" t="s">
        <v>143</v>
      </c>
      <c r="B23" s="832" t="s">
        <v>127</v>
      </c>
      <c r="C23" s="833"/>
      <c r="D23" s="834"/>
      <c r="E23" s="834"/>
      <c r="F23" s="834"/>
      <c r="G23" s="834"/>
      <c r="H23" s="834"/>
      <c r="I23" s="834"/>
      <c r="J23" s="834"/>
      <c r="K23" s="835"/>
      <c r="L23" s="835"/>
      <c r="M23" s="835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973"/>
    </row>
    <row r="24" spans="1:45" s="187" customFormat="1" ht="47.2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7.25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29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97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1.1499999999999999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36.5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24" t="s">
        <v>148</v>
      </c>
      <c r="B39" s="832" t="s">
        <v>51</v>
      </c>
      <c r="C39" s="833"/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973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91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35.75" customHeight="1" x14ac:dyDescent="0.3">
      <c r="A43" s="529" t="s">
        <v>176</v>
      </c>
      <c r="B43" s="322" t="s">
        <v>411</v>
      </c>
      <c r="C43" s="189" t="s">
        <v>284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90" customHeight="1" x14ac:dyDescent="0.3">
      <c r="A44" s="529" t="s">
        <v>177</v>
      </c>
      <c r="B44" s="385" t="s">
        <v>303</v>
      </c>
      <c r="C44" s="189" t="s">
        <v>284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4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4.4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8.6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4.2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84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74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6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6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54" customHeight="1" x14ac:dyDescent="0.3">
      <c r="A56" s="529" t="s">
        <v>189</v>
      </c>
      <c r="B56" s="321" t="s">
        <v>288</v>
      </c>
      <c r="C56" s="189" t="s">
        <v>284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89" customFormat="1" ht="52.5" customHeight="1" thickBot="1" x14ac:dyDescent="0.3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89" customFormat="1" ht="1.1499999999999999" customHeight="1" thickBot="1" x14ac:dyDescent="0.3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89" customFormat="1" ht="129" customHeight="1" thickBot="1" x14ac:dyDescent="0.3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67.5" customHeight="1" x14ac:dyDescent="0.3">
      <c r="A62" s="552" t="s">
        <v>156</v>
      </c>
      <c r="B62" s="396" t="s">
        <v>446</v>
      </c>
      <c r="C62" s="978" t="s">
        <v>284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>
        <v>16</v>
      </c>
      <c r="I62" s="786">
        <v>16</v>
      </c>
      <c r="J62" s="741">
        <f>E62-F62</f>
        <v>86</v>
      </c>
      <c r="K62" s="734"/>
      <c r="L62" s="721"/>
      <c r="M62" s="723"/>
      <c r="N62" s="976"/>
      <c r="O62" s="734"/>
      <c r="P62" s="721"/>
      <c r="Q62" s="723"/>
      <c r="R62" s="981"/>
      <c r="S62" s="801"/>
      <c r="T62" s="820"/>
      <c r="U62" s="803"/>
      <c r="V62" s="983"/>
      <c r="W62" s="801">
        <v>2</v>
      </c>
      <c r="X62" s="820">
        <v>1</v>
      </c>
      <c r="Y62" s="803">
        <v>1</v>
      </c>
      <c r="Z62" s="979">
        <v>5</v>
      </c>
      <c r="AA62" s="822"/>
      <c r="AB62" s="820"/>
      <c r="AC62" s="719"/>
      <c r="AD62" s="816"/>
      <c r="AE62" s="822"/>
      <c r="AF62" s="820"/>
      <c r="AG62" s="719"/>
      <c r="AH62" s="816"/>
      <c r="AI62" s="822"/>
      <c r="AJ62" s="820"/>
      <c r="AK62" s="803"/>
      <c r="AL62" s="816"/>
      <c r="AM62" s="801"/>
      <c r="AN62" s="802"/>
      <c r="AO62" s="803"/>
      <c r="AP62" s="748"/>
      <c r="AQ62" s="816">
        <v>4</v>
      </c>
      <c r="AR62" s="816"/>
      <c r="AS62" s="801"/>
    </row>
    <row r="63" spans="1:45" s="187" customFormat="1" ht="73.5" customHeight="1" x14ac:dyDescent="0.3">
      <c r="A63" s="529" t="s">
        <v>168</v>
      </c>
      <c r="B63" s="396" t="s">
        <v>447</v>
      </c>
      <c r="C63" s="961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977"/>
      <c r="O63" s="735"/>
      <c r="P63" s="722"/>
      <c r="Q63" s="724"/>
      <c r="R63" s="982"/>
      <c r="S63" s="727"/>
      <c r="T63" s="722"/>
      <c r="U63" s="724"/>
      <c r="V63" s="977"/>
      <c r="W63" s="727"/>
      <c r="X63" s="722"/>
      <c r="Y63" s="724"/>
      <c r="Z63" s="980"/>
      <c r="AA63" s="735"/>
      <c r="AB63" s="722"/>
      <c r="AC63" s="720"/>
      <c r="AD63" s="733"/>
      <c r="AE63" s="735"/>
      <c r="AF63" s="722"/>
      <c r="AG63" s="720"/>
      <c r="AH63" s="733"/>
      <c r="AI63" s="735"/>
      <c r="AJ63" s="722"/>
      <c r="AK63" s="724"/>
      <c r="AL63" s="733"/>
      <c r="AM63" s="727"/>
      <c r="AN63" s="729"/>
      <c r="AO63" s="724"/>
      <c r="AP63" s="742"/>
      <c r="AQ63" s="733"/>
      <c r="AR63" s="733"/>
      <c r="AS63" s="727"/>
    </row>
    <row r="64" spans="1:45" s="451" customFormat="1" ht="67.5" customHeight="1" x14ac:dyDescent="0.3">
      <c r="A64" s="529" t="s">
        <v>169</v>
      </c>
      <c r="B64" s="396" t="s">
        <v>448</v>
      </c>
      <c r="C64" s="864" t="s">
        <v>284</v>
      </c>
      <c r="D64" s="743">
        <v>5</v>
      </c>
      <c r="E64" s="784">
        <v>150</v>
      </c>
      <c r="F64" s="784">
        <v>64</v>
      </c>
      <c r="G64" s="784">
        <v>32</v>
      </c>
      <c r="H64" s="784">
        <v>16</v>
      </c>
      <c r="I64" s="784">
        <v>16</v>
      </c>
      <c r="J64" s="784">
        <v>86</v>
      </c>
      <c r="K64" s="378"/>
      <c r="L64" s="376"/>
      <c r="M64" s="386"/>
      <c r="N64" s="471"/>
      <c r="O64" s="388"/>
      <c r="P64" s="389"/>
      <c r="Q64" s="386"/>
      <c r="R64" s="472"/>
      <c r="S64" s="173"/>
      <c r="T64" s="389"/>
      <c r="U64" s="386"/>
      <c r="V64" s="471"/>
      <c r="W64" s="173"/>
      <c r="X64" s="389"/>
      <c r="Y64" s="386"/>
      <c r="Z64" s="473"/>
      <c r="AA64" s="871">
        <v>2</v>
      </c>
      <c r="AB64" s="870">
        <v>1</v>
      </c>
      <c r="AC64" s="869">
        <v>1</v>
      </c>
      <c r="AD64" s="743">
        <v>5</v>
      </c>
      <c r="AE64" s="388"/>
      <c r="AF64" s="389"/>
      <c r="AG64" s="392"/>
      <c r="AH64" s="251"/>
      <c r="AI64" s="388"/>
      <c r="AJ64" s="389"/>
      <c r="AK64" s="386"/>
      <c r="AL64" s="251"/>
      <c r="AM64" s="173"/>
      <c r="AN64" s="167"/>
      <c r="AO64" s="386"/>
      <c r="AP64" s="164"/>
      <c r="AQ64" s="743">
        <v>5</v>
      </c>
      <c r="AR64" s="182"/>
      <c r="AS64" s="919">
        <v>5</v>
      </c>
    </row>
    <row r="65" spans="1:45" s="187" customFormat="1" ht="65.25" customHeight="1" x14ac:dyDescent="0.3">
      <c r="A65" s="529" t="s">
        <v>170</v>
      </c>
      <c r="B65" s="396" t="s">
        <v>449</v>
      </c>
      <c r="C65" s="961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503"/>
      <c r="O65" s="315"/>
      <c r="P65" s="316"/>
      <c r="Q65" s="317"/>
      <c r="R65" s="505"/>
      <c r="S65" s="139"/>
      <c r="T65" s="316"/>
      <c r="U65" s="317"/>
      <c r="V65" s="503"/>
      <c r="W65" s="139"/>
      <c r="X65" s="316"/>
      <c r="Y65" s="317"/>
      <c r="Z65" s="504"/>
      <c r="AA65" s="735"/>
      <c r="AB65" s="722"/>
      <c r="AC65" s="720"/>
      <c r="AD65" s="733"/>
      <c r="AE65" s="315"/>
      <c r="AF65" s="316"/>
      <c r="AG65" s="381"/>
      <c r="AH65" s="162"/>
      <c r="AI65" s="315"/>
      <c r="AJ65" s="316"/>
      <c r="AK65" s="317"/>
      <c r="AL65" s="162"/>
      <c r="AM65" s="139"/>
      <c r="AN65" s="114"/>
      <c r="AO65" s="317"/>
      <c r="AP65" s="160"/>
      <c r="AQ65" s="733"/>
      <c r="AR65" s="162"/>
      <c r="AS65" s="727"/>
    </row>
    <row r="66" spans="1:45" s="187" customFormat="1" ht="93.75" customHeight="1" x14ac:dyDescent="0.3">
      <c r="A66" s="529" t="s">
        <v>171</v>
      </c>
      <c r="B66" s="295" t="s">
        <v>450</v>
      </c>
      <c r="C66" s="739" t="s">
        <v>284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/>
      <c r="I66" s="785">
        <v>32</v>
      </c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/>
      <c r="AG66" s="736">
        <v>2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>
        <v>6</v>
      </c>
    </row>
    <row r="67" spans="1:45" s="187" customFormat="1" ht="74.25" customHeight="1" x14ac:dyDescent="0.3">
      <c r="A67" s="529" t="s">
        <v>172</v>
      </c>
      <c r="B67" s="295" t="s">
        <v>451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49.5" customHeight="1" x14ac:dyDescent="0.3">
      <c r="A68" s="529" t="s">
        <v>173</v>
      </c>
      <c r="B68" s="295" t="s">
        <v>452</v>
      </c>
      <c r="C68" s="739" t="s">
        <v>284</v>
      </c>
      <c r="D68" s="743">
        <v>5</v>
      </c>
      <c r="E68" s="784">
        <f t="shared" ref="E68" si="12">D68*30</f>
        <v>150</v>
      </c>
      <c r="F68" s="784">
        <f t="shared" ref="F68" si="13">G68+H68+I68</f>
        <v>64</v>
      </c>
      <c r="G68" s="785">
        <v>32</v>
      </c>
      <c r="H68" s="784">
        <v>16</v>
      </c>
      <c r="I68" s="785">
        <v>16</v>
      </c>
      <c r="J68" s="784">
        <f t="shared" ref="J68" si="14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>
        <v>1</v>
      </c>
      <c r="AK68" s="723">
        <v>1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26">
        <v>7</v>
      </c>
    </row>
    <row r="69" spans="1:45" s="187" customFormat="1" ht="51.75" customHeight="1" x14ac:dyDescent="0.3">
      <c r="A69" s="529" t="s">
        <v>174</v>
      </c>
      <c r="B69" s="295" t="s">
        <v>453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72.75" customHeight="1" x14ac:dyDescent="0.3">
      <c r="A70" s="529" t="s">
        <v>225</v>
      </c>
      <c r="B70" s="295" t="s">
        <v>454</v>
      </c>
      <c r="C70" s="739" t="s">
        <v>284</v>
      </c>
      <c r="D70" s="743">
        <v>5</v>
      </c>
      <c r="E70" s="784">
        <f t="shared" ref="E70" si="15">D70*30</f>
        <v>150</v>
      </c>
      <c r="F70" s="784">
        <f t="shared" ref="F70" si="16">G70+H70+I70</f>
        <v>64</v>
      </c>
      <c r="G70" s="785">
        <v>32</v>
      </c>
      <c r="H70" s="784"/>
      <c r="I70" s="785">
        <v>32</v>
      </c>
      <c r="J70" s="784">
        <f t="shared" ref="J70" si="17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2</v>
      </c>
      <c r="AJ70" s="721"/>
      <c r="AK70" s="723">
        <v>2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/>
    </row>
    <row r="71" spans="1:45" s="187" customFormat="1" ht="51" customHeight="1" x14ac:dyDescent="0.3">
      <c r="A71" s="529" t="s">
        <v>226</v>
      </c>
      <c r="B71" s="295" t="s">
        <v>455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s="187" customFormat="1" ht="45" customHeight="1" x14ac:dyDescent="0.3">
      <c r="A72" s="529" t="s">
        <v>233</v>
      </c>
      <c r="B72" s="285" t="s">
        <v>456</v>
      </c>
      <c r="C72" s="739" t="s">
        <v>284</v>
      </c>
      <c r="D72" s="743">
        <v>5</v>
      </c>
      <c r="E72" s="784">
        <f t="shared" ref="E72" si="18">D72*30</f>
        <v>150</v>
      </c>
      <c r="F72" s="784">
        <f t="shared" ref="F72" si="19">G72+H72+I72</f>
        <v>64</v>
      </c>
      <c r="G72" s="785">
        <v>32</v>
      </c>
      <c r="H72" s="784">
        <v>16</v>
      </c>
      <c r="I72" s="785">
        <v>16</v>
      </c>
      <c r="J72" s="784">
        <f t="shared" ref="J72" si="20"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>
        <v>1</v>
      </c>
      <c r="AK72" s="723">
        <v>1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26"/>
    </row>
    <row r="73" spans="1:45" s="187" customFormat="1" ht="93.75" customHeight="1" x14ac:dyDescent="0.3">
      <c r="A73" s="529" t="s">
        <v>234</v>
      </c>
      <c r="B73" s="285" t="s">
        <v>457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187" customFormat="1" ht="105" customHeight="1" x14ac:dyDescent="0.3">
      <c r="A74" s="529" t="s">
        <v>301</v>
      </c>
      <c r="B74" s="295" t="s">
        <v>458</v>
      </c>
      <c r="C74" s="739" t="s">
        <v>284</v>
      </c>
      <c r="D74" s="743">
        <v>5</v>
      </c>
      <c r="E74" s="784">
        <f t="shared" ref="E74" si="21">D74*30</f>
        <v>150</v>
      </c>
      <c r="F74" s="784">
        <f t="shared" ref="F74" si="22">G74+H74+I74</f>
        <v>64</v>
      </c>
      <c r="G74" s="785">
        <v>16</v>
      </c>
      <c r="H74" s="784"/>
      <c r="I74" s="785">
        <v>48</v>
      </c>
      <c r="J74" s="784">
        <f t="shared" ref="J74" si="23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1</v>
      </c>
      <c r="AJ74" s="721"/>
      <c r="AK74" s="723">
        <v>3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26">
        <v>7</v>
      </c>
    </row>
    <row r="75" spans="1:45" s="187" customFormat="1" ht="94.5" customHeight="1" x14ac:dyDescent="0.3">
      <c r="A75" s="529" t="s">
        <v>302</v>
      </c>
      <c r="B75" s="295" t="s">
        <v>459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42.75" customHeight="1" x14ac:dyDescent="0.2">
      <c r="A76" s="55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555"/>
    </row>
    <row r="77" spans="1:45" ht="20.25" customHeight="1" x14ac:dyDescent="0.2">
      <c r="A77" s="985" t="s">
        <v>444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56"/>
    </row>
    <row r="78" spans="1:45" s="4" customFormat="1" ht="18.75" customHeight="1" x14ac:dyDescent="0.3">
      <c r="A78" s="984" t="s">
        <v>445</v>
      </c>
      <c r="B78" s="635"/>
      <c r="C78" s="635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T78" s="97" t="s">
        <v>428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557"/>
    </row>
    <row r="79" spans="1:45" ht="32.25" customHeight="1" x14ac:dyDescent="0.3">
      <c r="A79" s="558"/>
      <c r="B79" s="559"/>
      <c r="C79" s="559"/>
      <c r="D79" s="559"/>
      <c r="E79" s="559"/>
      <c r="F79" s="559"/>
      <c r="G79" s="559"/>
      <c r="H79" s="560"/>
      <c r="I79" s="559"/>
      <c r="J79" s="559"/>
      <c r="K79" s="559"/>
      <c r="L79" s="559"/>
      <c r="M79" s="559"/>
      <c r="N79" s="559"/>
      <c r="O79" s="559"/>
      <c r="P79" s="560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61"/>
    </row>
    <row r="80" spans="1:45" ht="20.25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8"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98425196850393704" right="0.70866141732283472" top="0.74803149606299213" bottom="0.74803149606299213" header="0.31496062992125984" footer="0.31496062992125984"/>
  <pageSetup paperSize="9" scale="36" orientation="landscape" r:id="rId1"/>
  <rowBreaks count="2" manualBreakCount="2">
    <brk id="34" max="16383" man="1"/>
    <brk id="5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82"/>
  <sheetViews>
    <sheetView view="pageBreakPreview" topLeftCell="A34" zoomScale="70" zoomScaleNormal="50" zoomScaleSheetLayoutView="70" workbookViewId="0">
      <selection activeCell="C30" sqref="C30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511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32.25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21.5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1" customFormat="1" ht="23.25" customHeight="1" thickBot="1" x14ac:dyDescent="0.35">
      <c r="A9" s="531" t="s">
        <v>138</v>
      </c>
      <c r="B9" s="823" t="s">
        <v>125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972"/>
    </row>
    <row r="10" spans="1:45" s="3" customFormat="1" ht="45.75" customHeight="1" thickBot="1" x14ac:dyDescent="0.35">
      <c r="A10" s="963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34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22"/>
    </row>
    <row r="23" spans="1:45" s="237" customFormat="1" ht="21.75" customHeight="1" thickBot="1" x14ac:dyDescent="0.35">
      <c r="A23" s="541" t="s">
        <v>143</v>
      </c>
      <c r="B23" s="832" t="s">
        <v>127</v>
      </c>
      <c r="C23" s="833"/>
      <c r="D23" s="834"/>
      <c r="E23" s="834"/>
      <c r="F23" s="834"/>
      <c r="G23" s="834"/>
      <c r="H23" s="834"/>
      <c r="I23" s="834"/>
      <c r="J23" s="834"/>
      <c r="K23" s="835"/>
      <c r="L23" s="835"/>
      <c r="M23" s="835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973"/>
    </row>
    <row r="24" spans="1:45" s="187" customFormat="1" ht="47.2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7.25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29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97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24.5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24" t="s">
        <v>148</v>
      </c>
      <c r="B39" s="832" t="s">
        <v>51</v>
      </c>
      <c r="C39" s="833"/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973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88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29" customHeight="1" x14ac:dyDescent="0.3">
      <c r="A43" s="529" t="s">
        <v>176</v>
      </c>
      <c r="B43" s="465" t="s">
        <v>411</v>
      </c>
      <c r="C43" s="466" t="s">
        <v>286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113.25" customHeight="1" x14ac:dyDescent="0.3">
      <c r="A44" s="529" t="s">
        <v>177</v>
      </c>
      <c r="B44" s="467" t="s">
        <v>412</v>
      </c>
      <c r="C44" s="466" t="s">
        <v>286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465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52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51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3.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91.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68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6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465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6.5" customHeight="1" x14ac:dyDescent="0.3">
      <c r="A56" s="529" t="s">
        <v>189</v>
      </c>
      <c r="B56" s="468" t="s">
        <v>413</v>
      </c>
      <c r="C56" s="189" t="s">
        <v>286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329" customFormat="1" ht="27" customHeight="1" thickBot="1" x14ac:dyDescent="0.35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187" customFormat="1" ht="62.25" customHeight="1" thickBot="1" x14ac:dyDescent="0.35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187" customFormat="1" ht="78.75" customHeight="1" thickBot="1" x14ac:dyDescent="0.35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187" customFormat="1" ht="113.25" customHeight="1" thickBot="1" x14ac:dyDescent="0.35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187" customFormat="1" ht="38.25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52.5" customHeight="1" x14ac:dyDescent="0.3">
      <c r="A62" s="552" t="s">
        <v>156</v>
      </c>
      <c r="B62" s="276" t="s">
        <v>414</v>
      </c>
      <c r="C62" s="866" t="s">
        <v>286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/>
      <c r="I62" s="786">
        <v>32</v>
      </c>
      <c r="J62" s="741">
        <f>E62-F62</f>
        <v>86</v>
      </c>
      <c r="K62" s="734"/>
      <c r="L62" s="721"/>
      <c r="M62" s="723"/>
      <c r="N62" s="793"/>
      <c r="O62" s="734"/>
      <c r="P62" s="721"/>
      <c r="Q62" s="723"/>
      <c r="R62" s="737"/>
      <c r="S62" s="801"/>
      <c r="T62" s="820"/>
      <c r="U62" s="803"/>
      <c r="V62" s="821"/>
      <c r="W62" s="801">
        <v>2</v>
      </c>
      <c r="X62" s="820"/>
      <c r="Y62" s="803">
        <v>2</v>
      </c>
      <c r="Z62" s="768">
        <v>5</v>
      </c>
      <c r="AA62" s="822"/>
      <c r="AB62" s="820"/>
      <c r="AC62" s="719"/>
      <c r="AD62" s="717"/>
      <c r="AE62" s="822"/>
      <c r="AF62" s="820"/>
      <c r="AG62" s="719"/>
      <c r="AH62" s="717"/>
      <c r="AI62" s="822"/>
      <c r="AJ62" s="820"/>
      <c r="AK62" s="803"/>
      <c r="AL62" s="717"/>
      <c r="AM62" s="801"/>
      <c r="AN62" s="802"/>
      <c r="AO62" s="803"/>
      <c r="AP62" s="771"/>
      <c r="AQ62" s="816">
        <v>4</v>
      </c>
      <c r="AR62" s="816"/>
      <c r="AS62" s="801">
        <v>4</v>
      </c>
    </row>
    <row r="63" spans="1:45" s="187" customFormat="1" ht="71.25" customHeight="1" x14ac:dyDescent="0.3">
      <c r="A63" s="529" t="s">
        <v>168</v>
      </c>
      <c r="B63" s="396" t="s">
        <v>415</v>
      </c>
      <c r="C63" s="740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70"/>
      <c r="AA63" s="735"/>
      <c r="AB63" s="722"/>
      <c r="AC63" s="720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27"/>
    </row>
    <row r="64" spans="1:45" s="187" customFormat="1" ht="127.5" customHeight="1" x14ac:dyDescent="0.3">
      <c r="A64" s="529" t="s">
        <v>169</v>
      </c>
      <c r="B64" s="396" t="s">
        <v>416</v>
      </c>
      <c r="C64" s="739" t="s">
        <v>286</v>
      </c>
      <c r="D64" s="743">
        <v>5</v>
      </c>
      <c r="E64" s="784">
        <v>150</v>
      </c>
      <c r="F64" s="784">
        <v>64</v>
      </c>
      <c r="G64" s="784">
        <v>32</v>
      </c>
      <c r="H64" s="784"/>
      <c r="I64" s="784">
        <v>32</v>
      </c>
      <c r="J64" s="784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871">
        <v>2</v>
      </c>
      <c r="AB64" s="870"/>
      <c r="AC64" s="869">
        <v>2</v>
      </c>
      <c r="AD64" s="868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43">
        <v>5</v>
      </c>
      <c r="AR64" s="182"/>
      <c r="AS64" s="405"/>
    </row>
    <row r="65" spans="1:45" s="187" customFormat="1" ht="87" customHeight="1" x14ac:dyDescent="0.3">
      <c r="A65" s="529" t="s">
        <v>170</v>
      </c>
      <c r="B65" s="396" t="s">
        <v>417</v>
      </c>
      <c r="C65" s="740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5"/>
      <c r="AB65" s="722"/>
      <c r="AC65" s="720"/>
      <c r="AD65" s="718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33"/>
      <c r="AR65" s="162"/>
      <c r="AS65" s="139"/>
    </row>
    <row r="66" spans="1:45" s="187" customFormat="1" ht="67.5" customHeight="1" x14ac:dyDescent="0.3">
      <c r="A66" s="529" t="s">
        <v>171</v>
      </c>
      <c r="B66" s="397" t="s">
        <v>418</v>
      </c>
      <c r="C66" s="739" t="s">
        <v>286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/>
      <c r="I66" s="785">
        <v>32</v>
      </c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/>
      <c r="AG66" s="736">
        <v>2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>
        <v>6</v>
      </c>
    </row>
    <row r="67" spans="1:45" s="187" customFormat="1" ht="90.75" customHeight="1" x14ac:dyDescent="0.3">
      <c r="A67" s="529" t="s">
        <v>172</v>
      </c>
      <c r="B67" s="397" t="s">
        <v>425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33" customHeight="1" x14ac:dyDescent="0.3">
      <c r="A68" s="529" t="s">
        <v>173</v>
      </c>
      <c r="B68" s="397" t="s">
        <v>424</v>
      </c>
      <c r="C68" s="739" t="s">
        <v>286</v>
      </c>
      <c r="D68" s="743">
        <v>5</v>
      </c>
      <c r="E68" s="784">
        <f t="shared" ref="E68" si="12">D68*30</f>
        <v>150</v>
      </c>
      <c r="F68" s="784">
        <f t="shared" ref="F68" si="13">G68+H68+I68</f>
        <v>64</v>
      </c>
      <c r="G68" s="785">
        <v>32</v>
      </c>
      <c r="H68" s="784"/>
      <c r="I68" s="785">
        <v>32</v>
      </c>
      <c r="J68" s="784">
        <f t="shared" ref="J68" si="14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/>
      <c r="AK68" s="723">
        <v>2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26">
        <v>7</v>
      </c>
    </row>
    <row r="69" spans="1:45" s="187" customFormat="1" ht="70.5" customHeight="1" x14ac:dyDescent="0.3">
      <c r="A69" s="529" t="s">
        <v>174</v>
      </c>
      <c r="B69" s="397" t="s">
        <v>538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81" customHeight="1" x14ac:dyDescent="0.3">
      <c r="A70" s="529" t="s">
        <v>225</v>
      </c>
      <c r="B70" s="397" t="s">
        <v>419</v>
      </c>
      <c r="C70" s="739" t="s">
        <v>286</v>
      </c>
      <c r="D70" s="743">
        <v>5</v>
      </c>
      <c r="E70" s="784">
        <f t="shared" ref="E70" si="15">D70*30</f>
        <v>150</v>
      </c>
      <c r="F70" s="784">
        <f t="shared" ref="F70" si="16">G70+H70+I70</f>
        <v>64</v>
      </c>
      <c r="G70" s="785">
        <v>32</v>
      </c>
      <c r="H70" s="784"/>
      <c r="I70" s="785">
        <v>32</v>
      </c>
      <c r="J70" s="784">
        <f t="shared" ref="J70" si="17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2</v>
      </c>
      <c r="AJ70" s="721"/>
      <c r="AK70" s="723">
        <v>2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>
        <v>7</v>
      </c>
    </row>
    <row r="71" spans="1:45" s="187" customFormat="1" ht="87.75" customHeight="1" x14ac:dyDescent="0.3">
      <c r="A71" s="529" t="s">
        <v>226</v>
      </c>
      <c r="B71" s="469" t="s">
        <v>539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ht="108.75" customHeight="1" x14ac:dyDescent="0.2">
      <c r="A72" s="529" t="s">
        <v>233</v>
      </c>
      <c r="B72" s="470" t="s">
        <v>420</v>
      </c>
      <c r="C72" s="739" t="s">
        <v>286</v>
      </c>
      <c r="D72" s="743">
        <v>5</v>
      </c>
      <c r="E72" s="784">
        <f t="shared" ref="E72" si="18">D72*30</f>
        <v>150</v>
      </c>
      <c r="F72" s="784">
        <f>G72+H72+I72</f>
        <v>64</v>
      </c>
      <c r="G72" s="785">
        <v>32</v>
      </c>
      <c r="H72" s="784"/>
      <c r="I72" s="785">
        <v>32</v>
      </c>
      <c r="J72" s="784">
        <f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/>
      <c r="AK72" s="723">
        <v>2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26"/>
    </row>
    <row r="73" spans="1:45" ht="104.25" customHeight="1" x14ac:dyDescent="0.2">
      <c r="A73" s="529" t="s">
        <v>234</v>
      </c>
      <c r="B73" s="331" t="s">
        <v>421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4" customFormat="1" ht="47.25" customHeight="1" x14ac:dyDescent="0.3">
      <c r="A74" s="529" t="s">
        <v>301</v>
      </c>
      <c r="B74" s="295" t="s">
        <v>422</v>
      </c>
      <c r="C74" s="739" t="s">
        <v>286</v>
      </c>
      <c r="D74" s="743">
        <v>5</v>
      </c>
      <c r="E74" s="784">
        <f t="shared" ref="E74" si="19">D74*30</f>
        <v>150</v>
      </c>
      <c r="F74" s="784">
        <f t="shared" ref="F74" si="20">G74+H74+I74</f>
        <v>64</v>
      </c>
      <c r="G74" s="785">
        <v>32</v>
      </c>
      <c r="H74" s="784">
        <v>16</v>
      </c>
      <c r="I74" s="785">
        <v>16</v>
      </c>
      <c r="J74" s="784">
        <f t="shared" ref="J74" si="21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>
        <v>1</v>
      </c>
      <c r="AK74" s="723">
        <v>1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26"/>
    </row>
    <row r="75" spans="1:45" ht="53.25" customHeight="1" x14ac:dyDescent="0.2">
      <c r="A75" s="529" t="s">
        <v>302</v>
      </c>
      <c r="B75" s="295" t="s">
        <v>423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20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s="4" customFormat="1" ht="18.75" customHeight="1" x14ac:dyDescent="0.3">
      <c r="A77" s="634" t="s">
        <v>426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ht="19.5" customHeight="1" x14ac:dyDescent="0.3">
      <c r="A78" s="635" t="s">
        <v>427</v>
      </c>
      <c r="B78" s="635"/>
      <c r="C78" s="635"/>
      <c r="D78" s="97" t="s">
        <v>370</v>
      </c>
      <c r="E78" s="97"/>
      <c r="F78" s="3"/>
      <c r="G78" s="3"/>
      <c r="H78" s="4"/>
      <c r="I78" s="3"/>
      <c r="J78" s="4"/>
      <c r="K78" s="3"/>
      <c r="L78" s="3"/>
      <c r="M78" s="88"/>
      <c r="N78" s="4"/>
      <c r="O78" s="1"/>
      <c r="P78" s="97"/>
      <c r="Q78" s="97"/>
      <c r="R78" s="4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18.75" x14ac:dyDescent="0.3">
      <c r="H79" s="97"/>
      <c r="P79" s="97"/>
    </row>
    <row r="80" spans="1:45" ht="18.75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ht="20.25" x14ac:dyDescent="0.3">
      <c r="A81" s="97"/>
      <c r="B81" s="97"/>
      <c r="C81" s="97"/>
      <c r="D81" s="97"/>
      <c r="E81" s="97"/>
      <c r="F81" s="3"/>
      <c r="G81" s="3"/>
      <c r="H81" s="4"/>
      <c r="I81" s="3"/>
      <c r="J81" s="4"/>
      <c r="K81" s="3"/>
      <c r="L81" s="3"/>
      <c r="M81" s="88"/>
      <c r="N81" s="4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8.75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7"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98425196850393704" right="0.70866141732283472" top="0.74803149606299213" bottom="0.74803149606299213" header="0.31496062992125984" footer="0.31496062992125984"/>
  <pageSetup paperSize="9" scale="33" orientation="landscape" r:id="rId1"/>
  <rowBreaks count="2" manualBreakCount="2">
    <brk id="34" max="16383" man="1"/>
    <brk id="5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82"/>
  <sheetViews>
    <sheetView view="pageBreakPreview" topLeftCell="A37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94.7109375" style="87" customWidth="1"/>
    <col min="3" max="3" width="17" style="87" customWidth="1"/>
    <col min="4" max="4" width="8.7109375" style="87" customWidth="1"/>
    <col min="5" max="5" width="10.7109375" style="87" customWidth="1"/>
    <col min="6" max="6" width="8.42578125" style="87" customWidth="1"/>
    <col min="7" max="7" width="8.140625" style="87" customWidth="1"/>
    <col min="8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57031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986" t="s">
        <v>512</v>
      </c>
      <c r="D2" s="986"/>
      <c r="E2" s="986"/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6"/>
      <c r="R2" s="986"/>
      <c r="S2" s="986"/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6"/>
      <c r="AF2" s="986"/>
      <c r="AG2" s="986"/>
      <c r="AH2" s="986"/>
      <c r="AI2" s="986"/>
      <c r="AJ2" s="986"/>
      <c r="AK2" s="986"/>
      <c r="AL2" s="986"/>
      <c r="AM2" s="986"/>
      <c r="AN2" s="986"/>
      <c r="AO2" s="986"/>
      <c r="AP2" s="986"/>
      <c r="AQ2" s="986"/>
      <c r="AR2" s="986"/>
      <c r="AS2" s="986"/>
    </row>
    <row r="3" spans="1:45" ht="24.75" customHeight="1" x14ac:dyDescent="0.3">
      <c r="B3" s="91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6"/>
      <c r="T3" s="986"/>
      <c r="U3" s="986"/>
      <c r="V3" s="986"/>
      <c r="W3" s="986"/>
      <c r="X3" s="986"/>
      <c r="Y3" s="986"/>
      <c r="Z3" s="986"/>
      <c r="AA3" s="986"/>
      <c r="AB3" s="986"/>
      <c r="AC3" s="986"/>
      <c r="AD3" s="986"/>
      <c r="AE3" s="986"/>
      <c r="AF3" s="986"/>
      <c r="AG3" s="986"/>
      <c r="AH3" s="986"/>
      <c r="AI3" s="986"/>
      <c r="AJ3" s="986"/>
      <c r="AK3" s="986"/>
      <c r="AL3" s="986"/>
      <c r="AM3" s="986"/>
      <c r="AN3" s="986"/>
      <c r="AO3" s="986"/>
      <c r="AP3" s="986"/>
      <c r="AQ3" s="986"/>
      <c r="AR3" s="986"/>
      <c r="AS3" s="986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32.25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30.5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1" customFormat="1" ht="23.25" customHeight="1" thickBot="1" x14ac:dyDescent="0.35">
      <c r="A9" s="562" t="s">
        <v>138</v>
      </c>
      <c r="B9" s="938" t="s">
        <v>125</v>
      </c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39"/>
      <c r="AL9" s="939"/>
      <c r="AM9" s="939"/>
      <c r="AN9" s="939"/>
      <c r="AO9" s="939"/>
      <c r="AP9" s="939"/>
      <c r="AQ9" s="939"/>
      <c r="AR9" s="939"/>
      <c r="AS9" s="987"/>
    </row>
    <row r="10" spans="1:45" s="3" customFormat="1" ht="45.75" customHeight="1" thickBot="1" x14ac:dyDescent="0.35">
      <c r="A10" s="963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443" t="s">
        <v>210</v>
      </c>
      <c r="C22" s="865"/>
      <c r="D22" s="857"/>
      <c r="E22" s="844"/>
      <c r="F22" s="844"/>
      <c r="G22" s="844"/>
      <c r="H22" s="844"/>
      <c r="I22" s="844"/>
      <c r="J22" s="846"/>
      <c r="K22" s="937"/>
      <c r="L22" s="852"/>
      <c r="M22" s="855"/>
      <c r="N22" s="934"/>
      <c r="O22" s="444"/>
      <c r="P22" s="432"/>
      <c r="Q22" s="434"/>
      <c r="R22" s="433"/>
      <c r="S22" s="848"/>
      <c r="T22" s="851"/>
      <c r="U22" s="860"/>
      <c r="V22" s="862"/>
      <c r="W22" s="848"/>
      <c r="X22" s="851"/>
      <c r="Y22" s="854"/>
      <c r="Z22" s="862"/>
      <c r="AA22" s="445"/>
      <c r="AB22" s="432"/>
      <c r="AC22" s="446"/>
      <c r="AD22" s="433"/>
      <c r="AE22" s="444"/>
      <c r="AF22" s="432"/>
      <c r="AG22" s="447"/>
      <c r="AH22" s="433"/>
      <c r="AI22" s="444"/>
      <c r="AJ22" s="432"/>
      <c r="AK22" s="446"/>
      <c r="AL22" s="433"/>
      <c r="AM22" s="445"/>
      <c r="AN22" s="448"/>
      <c r="AO22" s="446"/>
      <c r="AP22" s="449"/>
      <c r="AQ22" s="857"/>
      <c r="AR22" s="450"/>
      <c r="AS22" s="444"/>
    </row>
    <row r="23" spans="1:45" s="237" customFormat="1" ht="21.75" customHeight="1" thickBot="1" x14ac:dyDescent="0.35">
      <c r="A23" s="563" t="s">
        <v>143</v>
      </c>
      <c r="B23" s="670" t="s">
        <v>127</v>
      </c>
      <c r="C23" s="67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71"/>
      <c r="AG23" s="671"/>
      <c r="AH23" s="671"/>
      <c r="AI23" s="671"/>
      <c r="AJ23" s="671"/>
      <c r="AK23" s="671"/>
      <c r="AL23" s="671"/>
      <c r="AM23" s="671"/>
      <c r="AN23" s="671"/>
      <c r="AO23" s="671"/>
      <c r="AP23" s="671"/>
      <c r="AQ23" s="671"/>
      <c r="AR23" s="671"/>
      <c r="AS23" s="962"/>
    </row>
    <row r="24" spans="1:45" s="187" customFormat="1" ht="47.2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1.7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7.25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29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97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29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30" t="s">
        <v>148</v>
      </c>
      <c r="B39" s="670" t="s">
        <v>51</v>
      </c>
      <c r="C39" s="671"/>
      <c r="D39" s="671"/>
      <c r="E39" s="671"/>
      <c r="F39" s="671"/>
      <c r="G39" s="671"/>
      <c r="H39" s="671"/>
      <c r="I39" s="671"/>
      <c r="J39" s="671"/>
      <c r="K39" s="671"/>
      <c r="L39" s="671"/>
      <c r="M39" s="671"/>
      <c r="N39" s="671"/>
      <c r="O39" s="671"/>
      <c r="P39" s="671"/>
      <c r="Q39" s="671"/>
      <c r="R39" s="671"/>
      <c r="S39" s="671"/>
      <c r="T39" s="671"/>
      <c r="U39" s="671"/>
      <c r="V39" s="671"/>
      <c r="W39" s="671"/>
      <c r="X39" s="671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71"/>
      <c r="AR39" s="671"/>
      <c r="AS39" s="962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41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70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96" customHeight="1" x14ac:dyDescent="0.3">
      <c r="A43" s="529" t="s">
        <v>176</v>
      </c>
      <c r="B43" s="322" t="s">
        <v>342</v>
      </c>
      <c r="C43" s="189" t="s">
        <v>311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9.75" customHeight="1" x14ac:dyDescent="0.3">
      <c r="A44" s="529" t="s">
        <v>177</v>
      </c>
      <c r="B44" s="385" t="s">
        <v>303</v>
      </c>
      <c r="C44" s="189" t="s">
        <v>311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71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0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0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1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0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46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5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8" customHeight="1" x14ac:dyDescent="0.3">
      <c r="A56" s="529" t="s">
        <v>189</v>
      </c>
      <c r="B56" s="321" t="s">
        <v>288</v>
      </c>
      <c r="C56" s="189" t="s">
        <v>311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89" customFormat="1" ht="52.5" customHeight="1" thickBot="1" x14ac:dyDescent="0.3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89" customFormat="1" ht="32.25" customHeight="1" thickBot="1" x14ac:dyDescent="0.3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89" customFormat="1" ht="121.5" customHeight="1" thickBot="1" x14ac:dyDescent="0.3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74.25" customHeight="1" x14ac:dyDescent="0.3">
      <c r="A62" s="552" t="s">
        <v>156</v>
      </c>
      <c r="B62" s="330" t="s">
        <v>313</v>
      </c>
      <c r="C62" s="866" t="s">
        <v>311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>
        <v>32</v>
      </c>
      <c r="I62" s="786"/>
      <c r="J62" s="741">
        <f>E62-F62</f>
        <v>86</v>
      </c>
      <c r="K62" s="734"/>
      <c r="L62" s="721"/>
      <c r="M62" s="723"/>
      <c r="N62" s="793"/>
      <c r="O62" s="734"/>
      <c r="P62" s="721"/>
      <c r="Q62" s="723"/>
      <c r="R62" s="737"/>
      <c r="S62" s="801"/>
      <c r="T62" s="820"/>
      <c r="U62" s="803"/>
      <c r="V62" s="821"/>
      <c r="W62" s="801">
        <v>2</v>
      </c>
      <c r="X62" s="820">
        <v>2</v>
      </c>
      <c r="Y62" s="803"/>
      <c r="Z62" s="768">
        <v>5</v>
      </c>
      <c r="AA62" s="822"/>
      <c r="AB62" s="820"/>
      <c r="AC62" s="719"/>
      <c r="AD62" s="717"/>
      <c r="AE62" s="822"/>
      <c r="AF62" s="820"/>
      <c r="AG62" s="719"/>
      <c r="AH62" s="717"/>
      <c r="AI62" s="822"/>
      <c r="AJ62" s="820"/>
      <c r="AK62" s="803"/>
      <c r="AL62" s="717"/>
      <c r="AM62" s="801"/>
      <c r="AN62" s="802"/>
      <c r="AO62" s="803"/>
      <c r="AP62" s="771"/>
      <c r="AQ62" s="816">
        <v>4</v>
      </c>
      <c r="AR62" s="816"/>
      <c r="AS62" s="801">
        <v>4</v>
      </c>
    </row>
    <row r="63" spans="1:45" s="187" customFormat="1" ht="83.25" customHeight="1" thickBot="1" x14ac:dyDescent="0.35">
      <c r="A63" s="529" t="s">
        <v>168</v>
      </c>
      <c r="B63" s="295" t="s">
        <v>314</v>
      </c>
      <c r="C63" s="740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70"/>
      <c r="AA63" s="735"/>
      <c r="AB63" s="722"/>
      <c r="AC63" s="720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27"/>
    </row>
    <row r="64" spans="1:45" s="187" customFormat="1" ht="30.75" customHeight="1" x14ac:dyDescent="0.3">
      <c r="A64" s="529" t="s">
        <v>169</v>
      </c>
      <c r="B64" s="295" t="s">
        <v>315</v>
      </c>
      <c r="C64" s="866" t="s">
        <v>311</v>
      </c>
      <c r="D64" s="743">
        <v>5</v>
      </c>
      <c r="E64" s="784">
        <v>150</v>
      </c>
      <c r="F64" s="784">
        <v>64</v>
      </c>
      <c r="G64" s="784">
        <v>32</v>
      </c>
      <c r="H64" s="784">
        <v>32</v>
      </c>
      <c r="I64" s="784"/>
      <c r="J64" s="784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871">
        <v>2</v>
      </c>
      <c r="AB64" s="870">
        <v>2</v>
      </c>
      <c r="AC64" s="869"/>
      <c r="AD64" s="868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43">
        <v>5</v>
      </c>
      <c r="AR64" s="182"/>
      <c r="AS64" s="405"/>
    </row>
    <row r="65" spans="1:45" s="187" customFormat="1" ht="42" customHeight="1" thickBot="1" x14ac:dyDescent="0.35">
      <c r="A65" s="529" t="s">
        <v>170</v>
      </c>
      <c r="B65" s="295" t="s">
        <v>316</v>
      </c>
      <c r="C65" s="740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5"/>
      <c r="AB65" s="722"/>
      <c r="AC65" s="720"/>
      <c r="AD65" s="718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33"/>
      <c r="AR65" s="162"/>
      <c r="AS65" s="139"/>
    </row>
    <row r="66" spans="1:45" s="187" customFormat="1" ht="84.75" customHeight="1" x14ac:dyDescent="0.3">
      <c r="A66" s="529" t="s">
        <v>171</v>
      </c>
      <c r="B66" s="295" t="s">
        <v>317</v>
      </c>
      <c r="C66" s="866" t="s">
        <v>311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>
        <v>32</v>
      </c>
      <c r="I66" s="785"/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>
        <v>2</v>
      </c>
      <c r="AG66" s="736"/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>
        <v>6</v>
      </c>
    </row>
    <row r="67" spans="1:45" s="187" customFormat="1" ht="85.5" customHeight="1" thickBot="1" x14ac:dyDescent="0.35">
      <c r="A67" s="529" t="s">
        <v>172</v>
      </c>
      <c r="B67" s="295" t="s">
        <v>318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90" customHeight="1" x14ac:dyDescent="0.3">
      <c r="A68" s="529" t="s">
        <v>173</v>
      </c>
      <c r="B68" s="295" t="s">
        <v>319</v>
      </c>
      <c r="C68" s="866" t="s">
        <v>311</v>
      </c>
      <c r="D68" s="743">
        <v>5</v>
      </c>
      <c r="E68" s="784">
        <f t="shared" ref="E68" si="12">D68*30</f>
        <v>150</v>
      </c>
      <c r="F68" s="784">
        <f t="shared" ref="F68" si="13">G68+H68+I68</f>
        <v>64</v>
      </c>
      <c r="G68" s="785">
        <v>32</v>
      </c>
      <c r="H68" s="784">
        <v>32</v>
      </c>
      <c r="I68" s="785"/>
      <c r="J68" s="784">
        <f t="shared" ref="J68" si="14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>
        <v>2</v>
      </c>
      <c r="AK68" s="723"/>
      <c r="AL68" s="725">
        <v>5</v>
      </c>
      <c r="AM68" s="726"/>
      <c r="AN68" s="728"/>
      <c r="AO68" s="723"/>
      <c r="AP68" s="730"/>
      <c r="AQ68" s="732">
        <v>7</v>
      </c>
      <c r="AR68" s="732"/>
      <c r="AS68" s="726"/>
    </row>
    <row r="69" spans="1:45" s="187" customFormat="1" ht="88.5" customHeight="1" thickBot="1" x14ac:dyDescent="0.35">
      <c r="A69" s="529" t="s">
        <v>174</v>
      </c>
      <c r="B69" s="295" t="s">
        <v>320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86.25" customHeight="1" x14ac:dyDescent="0.3">
      <c r="A70" s="529" t="s">
        <v>225</v>
      </c>
      <c r="B70" s="295" t="s">
        <v>321</v>
      </c>
      <c r="C70" s="866" t="s">
        <v>311</v>
      </c>
      <c r="D70" s="743">
        <v>5</v>
      </c>
      <c r="E70" s="784">
        <f t="shared" ref="E70" si="15">D70*30</f>
        <v>150</v>
      </c>
      <c r="F70" s="784">
        <f t="shared" ref="F70" si="16">G70+H70+I70</f>
        <v>64</v>
      </c>
      <c r="G70" s="785">
        <v>16</v>
      </c>
      <c r="H70" s="784"/>
      <c r="I70" s="785">
        <v>48</v>
      </c>
      <c r="J70" s="784">
        <f t="shared" ref="J70" si="17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1</v>
      </c>
      <c r="AJ70" s="721"/>
      <c r="AK70" s="723">
        <v>3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>
        <v>7</v>
      </c>
    </row>
    <row r="71" spans="1:45" s="187" customFormat="1" ht="92.25" customHeight="1" thickBot="1" x14ac:dyDescent="0.35">
      <c r="A71" s="529" t="s">
        <v>226</v>
      </c>
      <c r="B71" s="331" t="s">
        <v>322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s="187" customFormat="1" ht="44.25" customHeight="1" x14ac:dyDescent="0.3">
      <c r="A72" s="529" t="s">
        <v>233</v>
      </c>
      <c r="B72" s="285" t="s">
        <v>323</v>
      </c>
      <c r="C72" s="866" t="s">
        <v>311</v>
      </c>
      <c r="D72" s="743">
        <v>5</v>
      </c>
      <c r="E72" s="784">
        <f t="shared" ref="E72" si="18">D72*30</f>
        <v>150</v>
      </c>
      <c r="F72" s="784">
        <f t="shared" ref="F72" si="19">G72+H72+I72</f>
        <v>64</v>
      </c>
      <c r="G72" s="785">
        <v>32</v>
      </c>
      <c r="H72" s="784">
        <v>32</v>
      </c>
      <c r="I72" s="785"/>
      <c r="J72" s="784">
        <f t="shared" ref="J72" si="20"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>
        <v>2</v>
      </c>
      <c r="AK72" s="723"/>
      <c r="AL72" s="725">
        <v>5</v>
      </c>
      <c r="AM72" s="726"/>
      <c r="AN72" s="728"/>
      <c r="AO72" s="723"/>
      <c r="AP72" s="730"/>
      <c r="AQ72" s="732">
        <v>7</v>
      </c>
      <c r="AR72" s="732"/>
      <c r="AS72" s="726"/>
    </row>
    <row r="73" spans="1:45" s="187" customFormat="1" ht="91.5" customHeight="1" thickBot="1" x14ac:dyDescent="0.35">
      <c r="A73" s="529" t="s">
        <v>234</v>
      </c>
      <c r="B73" s="331" t="s">
        <v>324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187" customFormat="1" ht="87" customHeight="1" x14ac:dyDescent="0.3">
      <c r="A74" s="529" t="s">
        <v>301</v>
      </c>
      <c r="B74" s="295" t="s">
        <v>325</v>
      </c>
      <c r="C74" s="866" t="s">
        <v>311</v>
      </c>
      <c r="D74" s="743">
        <v>5</v>
      </c>
      <c r="E74" s="784">
        <f t="shared" ref="E74" si="21">D74*30</f>
        <v>150</v>
      </c>
      <c r="F74" s="784">
        <f t="shared" ref="F74" si="22">G74+H74+I74</f>
        <v>64</v>
      </c>
      <c r="G74" s="785">
        <v>32</v>
      </c>
      <c r="H74" s="784">
        <v>32</v>
      </c>
      <c r="I74" s="785"/>
      <c r="J74" s="784">
        <f t="shared" ref="J74" si="23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>
        <v>2</v>
      </c>
      <c r="AK74" s="723"/>
      <c r="AL74" s="725">
        <v>5</v>
      </c>
      <c r="AM74" s="726"/>
      <c r="AN74" s="728"/>
      <c r="AO74" s="723"/>
      <c r="AP74" s="730"/>
      <c r="AQ74" s="732">
        <v>7</v>
      </c>
      <c r="AR74" s="732"/>
      <c r="AS74" s="726">
        <v>7</v>
      </c>
    </row>
    <row r="75" spans="1:45" s="187" customFormat="1" ht="84" customHeight="1" x14ac:dyDescent="0.3">
      <c r="A75" s="529" t="s">
        <v>302</v>
      </c>
      <c r="B75" s="295" t="s">
        <v>326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24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634" t="s">
        <v>327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988" t="s">
        <v>365</v>
      </c>
      <c r="B78" s="635"/>
      <c r="C78" s="635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2.25" customHeight="1" x14ac:dyDescent="0.3">
      <c r="H79" s="97"/>
      <c r="P79" s="97"/>
    </row>
    <row r="80" spans="1:45" ht="20.25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7"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98425196850393704" right="0.70866141732283472" top="0.74803149606299213" bottom="0.74803149606299213" header="0.31496062992125984" footer="0.31496062992125984"/>
  <pageSetup paperSize="9" scale="35" orientation="landscape" r:id="rId1"/>
  <rowBreaks count="2" manualBreakCount="2">
    <brk id="34" max="44" man="1"/>
    <brk id="56" max="4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82"/>
  <sheetViews>
    <sheetView view="pageBreakPreview" topLeftCell="A40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90.14062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999" t="s">
        <v>513</v>
      </c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  <c r="Q2" s="999"/>
      <c r="R2" s="999"/>
      <c r="S2" s="999"/>
      <c r="T2" s="999"/>
      <c r="U2" s="999"/>
      <c r="V2" s="999"/>
      <c r="W2" s="999"/>
      <c r="X2" s="999"/>
      <c r="Y2" s="999"/>
      <c r="Z2" s="999"/>
      <c r="AA2" s="999"/>
      <c r="AB2" s="999"/>
      <c r="AC2" s="999"/>
      <c r="AD2" s="999"/>
      <c r="AE2" s="999"/>
      <c r="AF2" s="999"/>
      <c r="AG2" s="999"/>
      <c r="AH2" s="999"/>
      <c r="AI2" s="999"/>
      <c r="AJ2" s="999"/>
      <c r="AK2" s="999"/>
      <c r="AL2" s="999"/>
      <c r="AM2" s="999"/>
      <c r="AN2" s="999"/>
      <c r="AO2" s="999"/>
      <c r="AP2" s="999"/>
      <c r="AQ2" s="999"/>
      <c r="AR2" s="999"/>
      <c r="AS2" s="999"/>
    </row>
    <row r="3" spans="1:45" ht="24.75" customHeight="1" x14ac:dyDescent="0.3">
      <c r="B3" s="91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  <c r="Q3" s="999"/>
      <c r="R3" s="999"/>
      <c r="S3" s="999"/>
      <c r="T3" s="999"/>
      <c r="U3" s="999"/>
      <c r="V3" s="999"/>
      <c r="W3" s="999"/>
      <c r="X3" s="999"/>
      <c r="Y3" s="999"/>
      <c r="Z3" s="999"/>
      <c r="AA3" s="999"/>
      <c r="AB3" s="999"/>
      <c r="AC3" s="999"/>
      <c r="AD3" s="999"/>
      <c r="AE3" s="999"/>
      <c r="AF3" s="999"/>
      <c r="AG3" s="999"/>
      <c r="AH3" s="999"/>
      <c r="AI3" s="999"/>
      <c r="AJ3" s="999"/>
      <c r="AK3" s="999"/>
      <c r="AL3" s="999"/>
      <c r="AM3" s="999"/>
      <c r="AN3" s="999"/>
      <c r="AO3" s="999"/>
      <c r="AP3" s="999"/>
      <c r="AQ3" s="999"/>
      <c r="AR3" s="999"/>
      <c r="AS3" s="999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32.25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36.5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566" customFormat="1" ht="23.25" customHeight="1" thickBot="1" x14ac:dyDescent="0.35">
      <c r="A9" s="565" t="s">
        <v>138</v>
      </c>
      <c r="B9" s="996" t="s">
        <v>125</v>
      </c>
      <c r="C9" s="997"/>
      <c r="D9" s="997"/>
      <c r="E9" s="997"/>
      <c r="F9" s="997"/>
      <c r="G9" s="997"/>
      <c r="H9" s="997"/>
      <c r="I9" s="997"/>
      <c r="J9" s="997"/>
      <c r="K9" s="997"/>
      <c r="L9" s="997"/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997"/>
      <c r="X9" s="997"/>
      <c r="Y9" s="997"/>
      <c r="Z9" s="997"/>
      <c r="AA9" s="997"/>
      <c r="AB9" s="997"/>
      <c r="AC9" s="997"/>
      <c r="AD9" s="997"/>
      <c r="AE9" s="997"/>
      <c r="AF9" s="997"/>
      <c r="AG9" s="997"/>
      <c r="AH9" s="997"/>
      <c r="AI9" s="997"/>
      <c r="AJ9" s="997"/>
      <c r="AK9" s="997"/>
      <c r="AL9" s="997"/>
      <c r="AM9" s="997"/>
      <c r="AN9" s="997"/>
      <c r="AO9" s="997"/>
      <c r="AP9" s="997"/>
      <c r="AQ9" s="997"/>
      <c r="AR9" s="997"/>
      <c r="AS9" s="998"/>
    </row>
    <row r="10" spans="1:45" s="3" customFormat="1" ht="45.75" customHeight="1" thickBot="1" x14ac:dyDescent="0.35">
      <c r="A10" s="963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95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22"/>
    </row>
    <row r="23" spans="1:45" s="568" customFormat="1" ht="21.75" customHeight="1" thickBot="1" x14ac:dyDescent="0.35">
      <c r="A23" s="567" t="s">
        <v>143</v>
      </c>
      <c r="B23" s="992" t="s">
        <v>127</v>
      </c>
      <c r="C23" s="993"/>
      <c r="D23" s="993"/>
      <c r="E23" s="993"/>
      <c r="F23" s="993"/>
      <c r="G23" s="993"/>
      <c r="H23" s="993"/>
      <c r="I23" s="993"/>
      <c r="J23" s="993"/>
      <c r="K23" s="993"/>
      <c r="L23" s="993"/>
      <c r="M23" s="993"/>
      <c r="N23" s="993"/>
      <c r="O23" s="993"/>
      <c r="P23" s="993"/>
      <c r="Q23" s="993"/>
      <c r="R23" s="993"/>
      <c r="S23" s="993"/>
      <c r="T23" s="993"/>
      <c r="U23" s="993"/>
      <c r="V23" s="993"/>
      <c r="W23" s="993"/>
      <c r="X23" s="993"/>
      <c r="Y23" s="993"/>
      <c r="Z23" s="993"/>
      <c r="AA23" s="993"/>
      <c r="AB23" s="993"/>
      <c r="AC23" s="993"/>
      <c r="AD23" s="993"/>
      <c r="AE23" s="993"/>
      <c r="AF23" s="993"/>
      <c r="AG23" s="993"/>
      <c r="AH23" s="993"/>
      <c r="AI23" s="993"/>
      <c r="AJ23" s="993"/>
      <c r="AK23" s="993"/>
      <c r="AL23" s="993"/>
      <c r="AM23" s="993"/>
      <c r="AN23" s="993"/>
      <c r="AO23" s="993"/>
      <c r="AP23" s="993"/>
      <c r="AQ23" s="993"/>
      <c r="AR23" s="993"/>
      <c r="AS23" s="994"/>
    </row>
    <row r="24" spans="1:45" s="187" customFormat="1" ht="47.2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7.25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53" t="s">
        <v>175</v>
      </c>
      <c r="B34" s="267" t="s">
        <v>268</v>
      </c>
      <c r="C34" s="922"/>
      <c r="D34" s="799"/>
      <c r="E34" s="741"/>
      <c r="F34" s="726"/>
      <c r="G34" s="728"/>
      <c r="H34" s="759"/>
      <c r="I34" s="728"/>
      <c r="J34" s="723"/>
      <c r="K34" s="773"/>
      <c r="L34" s="776"/>
      <c r="M34" s="779"/>
      <c r="N34" s="725"/>
      <c r="O34" s="782"/>
      <c r="P34" s="759"/>
      <c r="Q34" s="779"/>
      <c r="R34" s="769"/>
      <c r="S34" s="782"/>
      <c r="T34" s="759"/>
      <c r="U34" s="779"/>
      <c r="V34" s="769"/>
      <c r="W34" s="765"/>
      <c r="X34" s="788"/>
      <c r="Y34" s="791"/>
      <c r="Z34" s="725"/>
      <c r="AA34" s="765"/>
      <c r="AB34" s="788"/>
      <c r="AC34" s="791"/>
      <c r="AD34" s="725"/>
      <c r="AE34" s="782"/>
      <c r="AF34" s="759"/>
      <c r="AG34" s="762"/>
      <c r="AH34" s="725"/>
      <c r="AI34" s="782"/>
      <c r="AJ34" s="759"/>
      <c r="AK34" s="762"/>
      <c r="AL34" s="725"/>
      <c r="AM34" s="765"/>
      <c r="AN34" s="788"/>
      <c r="AO34" s="791"/>
      <c r="AP34" s="730"/>
      <c r="AQ34" s="741"/>
      <c r="AR34" s="750"/>
      <c r="AS34" s="974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21.5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568" customFormat="1" ht="23.25" customHeight="1" thickBot="1" x14ac:dyDescent="0.35">
      <c r="A39" s="569" t="s">
        <v>148</v>
      </c>
      <c r="B39" s="989" t="s">
        <v>51</v>
      </c>
      <c r="C39" s="990"/>
      <c r="D39" s="990"/>
      <c r="E39" s="990"/>
      <c r="F39" s="990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  <c r="S39" s="990"/>
      <c r="T39" s="990"/>
      <c r="U39" s="990"/>
      <c r="V39" s="990"/>
      <c r="W39" s="990"/>
      <c r="X39" s="990"/>
      <c r="Y39" s="990"/>
      <c r="Z39" s="990"/>
      <c r="AA39" s="990"/>
      <c r="AB39" s="990"/>
      <c r="AC39" s="990"/>
      <c r="AD39" s="990"/>
      <c r="AE39" s="990"/>
      <c r="AF39" s="990"/>
      <c r="AG39" s="990"/>
      <c r="AH39" s="990"/>
      <c r="AI39" s="990"/>
      <c r="AJ39" s="990"/>
      <c r="AK39" s="990"/>
      <c r="AL39" s="990"/>
      <c r="AM39" s="990"/>
      <c r="AN39" s="990"/>
      <c r="AO39" s="990"/>
      <c r="AP39" s="990"/>
      <c r="AQ39" s="990"/>
      <c r="AR39" s="990"/>
      <c r="AS39" s="991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72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1" customHeight="1" x14ac:dyDescent="0.3">
      <c r="A43" s="529" t="s">
        <v>176</v>
      </c>
      <c r="B43" s="322" t="s">
        <v>343</v>
      </c>
      <c r="C43" s="189" t="s">
        <v>311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8.25" customHeight="1" x14ac:dyDescent="0.3">
      <c r="A44" s="529" t="s">
        <v>177</v>
      </c>
      <c r="B44" s="385" t="s">
        <v>303</v>
      </c>
      <c r="C44" s="189" t="s">
        <v>311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9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4.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3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8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4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59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3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9.5" customHeight="1" x14ac:dyDescent="0.3">
      <c r="A56" s="529" t="s">
        <v>189</v>
      </c>
      <c r="B56" s="321" t="s">
        <v>288</v>
      </c>
      <c r="C56" s="189" t="s">
        <v>311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89" customFormat="1" ht="52.5" customHeight="1" thickBot="1" x14ac:dyDescent="0.3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89" customFormat="1" ht="32.25" customHeight="1" thickBot="1" x14ac:dyDescent="0.3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89" customFormat="1" ht="124.5" customHeight="1" thickBot="1" x14ac:dyDescent="0.3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102.75" customHeight="1" x14ac:dyDescent="0.3">
      <c r="A62" s="552" t="s">
        <v>156</v>
      </c>
      <c r="B62" s="330" t="s">
        <v>328</v>
      </c>
      <c r="C62" s="866" t="s">
        <v>311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/>
      <c r="I62" s="786">
        <v>32</v>
      </c>
      <c r="J62" s="741">
        <f>E62-F62</f>
        <v>86</v>
      </c>
      <c r="K62" s="734"/>
      <c r="L62" s="721"/>
      <c r="M62" s="723"/>
      <c r="N62" s="793"/>
      <c r="O62" s="734"/>
      <c r="P62" s="721"/>
      <c r="Q62" s="723"/>
      <c r="R62" s="737"/>
      <c r="S62" s="801"/>
      <c r="T62" s="820"/>
      <c r="U62" s="803"/>
      <c r="V62" s="821"/>
      <c r="W62" s="801">
        <v>2</v>
      </c>
      <c r="X62" s="820"/>
      <c r="Y62" s="803">
        <v>2</v>
      </c>
      <c r="Z62" s="768">
        <v>5</v>
      </c>
      <c r="AA62" s="822"/>
      <c r="AB62" s="820"/>
      <c r="AC62" s="719"/>
      <c r="AD62" s="717"/>
      <c r="AE62" s="822"/>
      <c r="AF62" s="820"/>
      <c r="AG62" s="719"/>
      <c r="AH62" s="717"/>
      <c r="AI62" s="822"/>
      <c r="AJ62" s="820"/>
      <c r="AK62" s="803"/>
      <c r="AL62" s="717"/>
      <c r="AM62" s="801"/>
      <c r="AN62" s="802"/>
      <c r="AO62" s="803"/>
      <c r="AP62" s="771"/>
      <c r="AQ62" s="816">
        <v>4</v>
      </c>
      <c r="AR62" s="816"/>
      <c r="AS62" s="801"/>
    </row>
    <row r="63" spans="1:45" s="187" customFormat="1" ht="51" customHeight="1" thickBot="1" x14ac:dyDescent="0.35">
      <c r="A63" s="529" t="s">
        <v>168</v>
      </c>
      <c r="B63" s="295" t="s">
        <v>329</v>
      </c>
      <c r="C63" s="740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70"/>
      <c r="AA63" s="735"/>
      <c r="AB63" s="722"/>
      <c r="AC63" s="720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27"/>
    </row>
    <row r="64" spans="1:45" s="187" customFormat="1" ht="122.25" customHeight="1" x14ac:dyDescent="0.3">
      <c r="A64" s="529" t="s">
        <v>169</v>
      </c>
      <c r="B64" s="295" t="s">
        <v>330</v>
      </c>
      <c r="C64" s="866" t="s">
        <v>311</v>
      </c>
      <c r="D64" s="743">
        <v>5</v>
      </c>
      <c r="E64" s="784">
        <v>150</v>
      </c>
      <c r="F64" s="784">
        <v>64</v>
      </c>
      <c r="G64" s="784">
        <v>32</v>
      </c>
      <c r="H64" s="784"/>
      <c r="I64" s="784">
        <v>32</v>
      </c>
      <c r="J64" s="784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871">
        <v>2</v>
      </c>
      <c r="AB64" s="870"/>
      <c r="AC64" s="869">
        <v>2</v>
      </c>
      <c r="AD64" s="868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43">
        <v>5</v>
      </c>
      <c r="AR64" s="182"/>
      <c r="AS64" s="405"/>
    </row>
    <row r="65" spans="1:45" s="187" customFormat="1" ht="117.75" customHeight="1" thickBot="1" x14ac:dyDescent="0.35">
      <c r="A65" s="529" t="s">
        <v>170</v>
      </c>
      <c r="B65" s="295" t="s">
        <v>331</v>
      </c>
      <c r="C65" s="740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5"/>
      <c r="AB65" s="722"/>
      <c r="AC65" s="720"/>
      <c r="AD65" s="718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33"/>
      <c r="AR65" s="162"/>
      <c r="AS65" s="139"/>
    </row>
    <row r="66" spans="1:45" s="187" customFormat="1" ht="68.25" customHeight="1" x14ac:dyDescent="0.3">
      <c r="A66" s="529" t="s">
        <v>171</v>
      </c>
      <c r="B66" s="295" t="s">
        <v>332</v>
      </c>
      <c r="C66" s="866" t="s">
        <v>311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/>
      <c r="I66" s="785">
        <v>32</v>
      </c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/>
      <c r="AG66" s="736">
        <v>2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/>
    </row>
    <row r="67" spans="1:45" s="187" customFormat="1" ht="108.75" customHeight="1" thickBot="1" x14ac:dyDescent="0.35">
      <c r="A67" s="529" t="s">
        <v>172</v>
      </c>
      <c r="B67" s="295" t="s">
        <v>333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79.5" customHeight="1" x14ac:dyDescent="0.3">
      <c r="A68" s="529" t="s">
        <v>173</v>
      </c>
      <c r="B68" s="295" t="s">
        <v>334</v>
      </c>
      <c r="C68" s="866" t="s">
        <v>311</v>
      </c>
      <c r="D68" s="743">
        <v>5</v>
      </c>
      <c r="E68" s="784">
        <f t="shared" ref="E68" si="12">D68*30</f>
        <v>150</v>
      </c>
      <c r="F68" s="784">
        <f t="shared" ref="F68" si="13">G68+H68+I68</f>
        <v>64</v>
      </c>
      <c r="G68" s="785">
        <v>32</v>
      </c>
      <c r="H68" s="784"/>
      <c r="I68" s="785">
        <v>32</v>
      </c>
      <c r="J68" s="784">
        <f t="shared" ref="J68" si="14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/>
      <c r="AK68" s="723">
        <v>2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26">
        <v>7</v>
      </c>
    </row>
    <row r="69" spans="1:45" s="187" customFormat="1" ht="71.25" customHeight="1" thickBot="1" x14ac:dyDescent="0.35">
      <c r="A69" s="529" t="s">
        <v>174</v>
      </c>
      <c r="B69" s="295" t="s">
        <v>335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63.75" customHeight="1" x14ac:dyDescent="0.3">
      <c r="A70" s="529" t="s">
        <v>225</v>
      </c>
      <c r="B70" s="295" t="s">
        <v>336</v>
      </c>
      <c r="C70" s="866" t="s">
        <v>311</v>
      </c>
      <c r="D70" s="743">
        <v>5</v>
      </c>
      <c r="E70" s="784">
        <f t="shared" ref="E70" si="15">D70*30</f>
        <v>150</v>
      </c>
      <c r="F70" s="784">
        <f t="shared" ref="F70" si="16">G70+H70+I70</f>
        <v>64</v>
      </c>
      <c r="G70" s="785">
        <v>48</v>
      </c>
      <c r="H70" s="784"/>
      <c r="I70" s="785">
        <v>16</v>
      </c>
      <c r="J70" s="784">
        <f t="shared" ref="J70" si="17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3</v>
      </c>
      <c r="AJ70" s="721"/>
      <c r="AK70" s="723">
        <v>1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>
        <v>7</v>
      </c>
    </row>
    <row r="71" spans="1:45" s="187" customFormat="1" ht="69" customHeight="1" thickBot="1" x14ac:dyDescent="0.35">
      <c r="A71" s="529" t="s">
        <v>226</v>
      </c>
      <c r="B71" s="331" t="s">
        <v>337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s="187" customFormat="1" ht="90.75" customHeight="1" x14ac:dyDescent="0.3">
      <c r="A72" s="529" t="s">
        <v>233</v>
      </c>
      <c r="B72" s="285" t="s">
        <v>338</v>
      </c>
      <c r="C72" s="866" t="s">
        <v>311</v>
      </c>
      <c r="D72" s="743">
        <v>5</v>
      </c>
      <c r="E72" s="784">
        <f t="shared" ref="E72" si="18">D72*30</f>
        <v>150</v>
      </c>
      <c r="F72" s="784">
        <f t="shared" ref="F72" si="19">G72+H72+I72</f>
        <v>64</v>
      </c>
      <c r="G72" s="785">
        <v>32</v>
      </c>
      <c r="H72" s="784"/>
      <c r="I72" s="785">
        <v>32</v>
      </c>
      <c r="J72" s="784">
        <f t="shared" ref="J72" si="20"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/>
      <c r="AK72" s="723">
        <v>2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26">
        <v>7</v>
      </c>
    </row>
    <row r="73" spans="1:45" s="187" customFormat="1" ht="66" customHeight="1" thickBot="1" x14ac:dyDescent="0.35">
      <c r="A73" s="529" t="s">
        <v>234</v>
      </c>
      <c r="B73" s="564" t="s">
        <v>486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187" customFormat="1" ht="48.75" customHeight="1" x14ac:dyDescent="0.3">
      <c r="A74" s="529" t="s">
        <v>301</v>
      </c>
      <c r="B74" s="295" t="s">
        <v>339</v>
      </c>
      <c r="C74" s="866" t="s">
        <v>311</v>
      </c>
      <c r="D74" s="743">
        <v>5</v>
      </c>
      <c r="E74" s="784">
        <f t="shared" ref="E74" si="21">D74*30</f>
        <v>150</v>
      </c>
      <c r="F74" s="784">
        <f t="shared" ref="F74" si="22">G74+H74+I74</f>
        <v>64</v>
      </c>
      <c r="G74" s="785">
        <v>32</v>
      </c>
      <c r="H74" s="784"/>
      <c r="I74" s="785">
        <v>32</v>
      </c>
      <c r="J74" s="784">
        <f t="shared" ref="J74" si="23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/>
      <c r="AK74" s="723">
        <v>2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26">
        <v>7</v>
      </c>
    </row>
    <row r="75" spans="1:45" s="187" customFormat="1" ht="73.5" customHeight="1" x14ac:dyDescent="0.3">
      <c r="A75" s="529" t="s">
        <v>302</v>
      </c>
      <c r="B75" s="295" t="s">
        <v>340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29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634" t="s">
        <v>341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635" t="s">
        <v>366</v>
      </c>
      <c r="B78" s="635"/>
      <c r="C78" s="635"/>
      <c r="D78" s="97" t="s">
        <v>371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 t="s">
        <v>363</v>
      </c>
      <c r="U78" s="1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15.75" customHeight="1" x14ac:dyDescent="0.3">
      <c r="H79" s="97"/>
      <c r="P79" s="97"/>
    </row>
    <row r="80" spans="1:45" ht="20.25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7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98425196850393704" right="0.70866141732283472" top="0.74803149606299213" bottom="0.74803149606299213" header="0.31496062992125984" footer="0.31496062992125984"/>
  <pageSetup paperSize="9" scale="33" orientation="landscape" r:id="rId1"/>
  <rowBreaks count="3" manualBreakCount="3">
    <brk id="34" max="16383" man="1"/>
    <brk id="56" max="16383" man="1"/>
    <brk id="7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2"/>
  <sheetViews>
    <sheetView view="pageBreakPreview" zoomScale="70" zoomScaleNormal="50" zoomScaleSheetLayoutView="70" workbookViewId="0">
      <selection activeCell="U7" sqref="U7:U8"/>
    </sheetView>
  </sheetViews>
  <sheetFormatPr defaultRowHeight="12.75" x14ac:dyDescent="0.2"/>
  <cols>
    <col min="1" max="1" width="14.7109375" style="87" customWidth="1"/>
    <col min="2" max="2" width="90.71093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5703125" style="87" customWidth="1"/>
    <col min="26" max="42" width="4.7109375" style="87" customWidth="1"/>
    <col min="43" max="43" width="8.5703125" style="87" customWidth="1"/>
    <col min="44" max="45" width="5.7109375" style="87" customWidth="1"/>
    <col min="46" max="256" width="9.140625" style="87"/>
    <col min="257" max="257" width="14.7109375" style="87" customWidth="1"/>
    <col min="258" max="258" width="79.85546875" style="87" customWidth="1"/>
    <col min="259" max="259" width="14.7109375" style="87" customWidth="1"/>
    <col min="260" max="260" width="6.7109375" style="87" customWidth="1"/>
    <col min="261" max="261" width="9.5703125" style="87" customWidth="1"/>
    <col min="262" max="266" width="6.7109375" style="87" customWidth="1"/>
    <col min="267" max="268" width="4.7109375" style="87" customWidth="1"/>
    <col min="269" max="269" width="6" style="87" customWidth="1"/>
    <col min="270" max="272" width="4.7109375" style="87" customWidth="1"/>
    <col min="273" max="273" width="6.140625" style="87" customWidth="1"/>
    <col min="274" max="276" width="4.7109375" style="87" customWidth="1"/>
    <col min="277" max="277" width="6.28515625" style="87" customWidth="1"/>
    <col min="278" max="298" width="4.7109375" style="87" customWidth="1"/>
    <col min="299" max="299" width="8.5703125" style="87" customWidth="1"/>
    <col min="300" max="301" width="5.7109375" style="87" customWidth="1"/>
    <col min="302" max="512" width="9.140625" style="87"/>
    <col min="513" max="513" width="14.7109375" style="87" customWidth="1"/>
    <col min="514" max="514" width="79.85546875" style="87" customWidth="1"/>
    <col min="515" max="515" width="14.7109375" style="87" customWidth="1"/>
    <col min="516" max="516" width="6.7109375" style="87" customWidth="1"/>
    <col min="517" max="517" width="9.5703125" style="87" customWidth="1"/>
    <col min="518" max="522" width="6.7109375" style="87" customWidth="1"/>
    <col min="523" max="524" width="4.7109375" style="87" customWidth="1"/>
    <col min="525" max="525" width="6" style="87" customWidth="1"/>
    <col min="526" max="528" width="4.7109375" style="87" customWidth="1"/>
    <col min="529" max="529" width="6.140625" style="87" customWidth="1"/>
    <col min="530" max="532" width="4.7109375" style="87" customWidth="1"/>
    <col min="533" max="533" width="6.28515625" style="87" customWidth="1"/>
    <col min="534" max="554" width="4.7109375" style="87" customWidth="1"/>
    <col min="555" max="555" width="8.5703125" style="87" customWidth="1"/>
    <col min="556" max="557" width="5.7109375" style="87" customWidth="1"/>
    <col min="558" max="768" width="9.140625" style="87"/>
    <col min="769" max="769" width="14.7109375" style="87" customWidth="1"/>
    <col min="770" max="770" width="79.85546875" style="87" customWidth="1"/>
    <col min="771" max="771" width="14.7109375" style="87" customWidth="1"/>
    <col min="772" max="772" width="6.7109375" style="87" customWidth="1"/>
    <col min="773" max="773" width="9.5703125" style="87" customWidth="1"/>
    <col min="774" max="778" width="6.7109375" style="87" customWidth="1"/>
    <col min="779" max="780" width="4.7109375" style="87" customWidth="1"/>
    <col min="781" max="781" width="6" style="87" customWidth="1"/>
    <col min="782" max="784" width="4.7109375" style="87" customWidth="1"/>
    <col min="785" max="785" width="6.140625" style="87" customWidth="1"/>
    <col min="786" max="788" width="4.7109375" style="87" customWidth="1"/>
    <col min="789" max="789" width="6.28515625" style="87" customWidth="1"/>
    <col min="790" max="810" width="4.7109375" style="87" customWidth="1"/>
    <col min="811" max="811" width="8.5703125" style="87" customWidth="1"/>
    <col min="812" max="813" width="5.7109375" style="87" customWidth="1"/>
    <col min="814" max="1024" width="9.140625" style="87"/>
    <col min="1025" max="1025" width="14.7109375" style="87" customWidth="1"/>
    <col min="1026" max="1026" width="79.85546875" style="87" customWidth="1"/>
    <col min="1027" max="1027" width="14.7109375" style="87" customWidth="1"/>
    <col min="1028" max="1028" width="6.7109375" style="87" customWidth="1"/>
    <col min="1029" max="1029" width="9.5703125" style="87" customWidth="1"/>
    <col min="1030" max="1034" width="6.7109375" style="87" customWidth="1"/>
    <col min="1035" max="1036" width="4.7109375" style="87" customWidth="1"/>
    <col min="1037" max="1037" width="6" style="87" customWidth="1"/>
    <col min="1038" max="1040" width="4.7109375" style="87" customWidth="1"/>
    <col min="1041" max="1041" width="6.140625" style="87" customWidth="1"/>
    <col min="1042" max="1044" width="4.7109375" style="87" customWidth="1"/>
    <col min="1045" max="1045" width="6.28515625" style="87" customWidth="1"/>
    <col min="1046" max="1066" width="4.7109375" style="87" customWidth="1"/>
    <col min="1067" max="1067" width="8.5703125" style="87" customWidth="1"/>
    <col min="1068" max="1069" width="5.7109375" style="87" customWidth="1"/>
    <col min="1070" max="1280" width="9.140625" style="87"/>
    <col min="1281" max="1281" width="14.7109375" style="87" customWidth="1"/>
    <col min="1282" max="1282" width="79.85546875" style="87" customWidth="1"/>
    <col min="1283" max="1283" width="14.7109375" style="87" customWidth="1"/>
    <col min="1284" max="1284" width="6.7109375" style="87" customWidth="1"/>
    <col min="1285" max="1285" width="9.5703125" style="87" customWidth="1"/>
    <col min="1286" max="1290" width="6.7109375" style="87" customWidth="1"/>
    <col min="1291" max="1292" width="4.7109375" style="87" customWidth="1"/>
    <col min="1293" max="1293" width="6" style="87" customWidth="1"/>
    <col min="1294" max="1296" width="4.7109375" style="87" customWidth="1"/>
    <col min="1297" max="1297" width="6.140625" style="87" customWidth="1"/>
    <col min="1298" max="1300" width="4.7109375" style="87" customWidth="1"/>
    <col min="1301" max="1301" width="6.28515625" style="87" customWidth="1"/>
    <col min="1302" max="1322" width="4.7109375" style="87" customWidth="1"/>
    <col min="1323" max="1323" width="8.5703125" style="87" customWidth="1"/>
    <col min="1324" max="1325" width="5.7109375" style="87" customWidth="1"/>
    <col min="1326" max="1536" width="9.140625" style="87"/>
    <col min="1537" max="1537" width="14.7109375" style="87" customWidth="1"/>
    <col min="1538" max="1538" width="79.85546875" style="87" customWidth="1"/>
    <col min="1539" max="1539" width="14.7109375" style="87" customWidth="1"/>
    <col min="1540" max="1540" width="6.7109375" style="87" customWidth="1"/>
    <col min="1541" max="1541" width="9.5703125" style="87" customWidth="1"/>
    <col min="1542" max="1546" width="6.7109375" style="87" customWidth="1"/>
    <col min="1547" max="1548" width="4.7109375" style="87" customWidth="1"/>
    <col min="1549" max="1549" width="6" style="87" customWidth="1"/>
    <col min="1550" max="1552" width="4.7109375" style="87" customWidth="1"/>
    <col min="1553" max="1553" width="6.140625" style="87" customWidth="1"/>
    <col min="1554" max="1556" width="4.7109375" style="87" customWidth="1"/>
    <col min="1557" max="1557" width="6.28515625" style="87" customWidth="1"/>
    <col min="1558" max="1578" width="4.7109375" style="87" customWidth="1"/>
    <col min="1579" max="1579" width="8.5703125" style="87" customWidth="1"/>
    <col min="1580" max="1581" width="5.7109375" style="87" customWidth="1"/>
    <col min="1582" max="1792" width="9.140625" style="87"/>
    <col min="1793" max="1793" width="14.7109375" style="87" customWidth="1"/>
    <col min="1794" max="1794" width="79.85546875" style="87" customWidth="1"/>
    <col min="1795" max="1795" width="14.7109375" style="87" customWidth="1"/>
    <col min="1796" max="1796" width="6.7109375" style="87" customWidth="1"/>
    <col min="1797" max="1797" width="9.5703125" style="87" customWidth="1"/>
    <col min="1798" max="1802" width="6.7109375" style="87" customWidth="1"/>
    <col min="1803" max="1804" width="4.7109375" style="87" customWidth="1"/>
    <col min="1805" max="1805" width="6" style="87" customWidth="1"/>
    <col min="1806" max="1808" width="4.7109375" style="87" customWidth="1"/>
    <col min="1809" max="1809" width="6.140625" style="87" customWidth="1"/>
    <col min="1810" max="1812" width="4.7109375" style="87" customWidth="1"/>
    <col min="1813" max="1813" width="6.28515625" style="87" customWidth="1"/>
    <col min="1814" max="1834" width="4.7109375" style="87" customWidth="1"/>
    <col min="1835" max="1835" width="8.5703125" style="87" customWidth="1"/>
    <col min="1836" max="1837" width="5.7109375" style="87" customWidth="1"/>
    <col min="1838" max="2048" width="9.140625" style="87"/>
    <col min="2049" max="2049" width="14.7109375" style="87" customWidth="1"/>
    <col min="2050" max="2050" width="79.85546875" style="87" customWidth="1"/>
    <col min="2051" max="2051" width="14.7109375" style="87" customWidth="1"/>
    <col min="2052" max="2052" width="6.7109375" style="87" customWidth="1"/>
    <col min="2053" max="2053" width="9.5703125" style="87" customWidth="1"/>
    <col min="2054" max="2058" width="6.7109375" style="87" customWidth="1"/>
    <col min="2059" max="2060" width="4.7109375" style="87" customWidth="1"/>
    <col min="2061" max="2061" width="6" style="87" customWidth="1"/>
    <col min="2062" max="2064" width="4.7109375" style="87" customWidth="1"/>
    <col min="2065" max="2065" width="6.140625" style="87" customWidth="1"/>
    <col min="2066" max="2068" width="4.7109375" style="87" customWidth="1"/>
    <col min="2069" max="2069" width="6.28515625" style="87" customWidth="1"/>
    <col min="2070" max="2090" width="4.7109375" style="87" customWidth="1"/>
    <col min="2091" max="2091" width="8.5703125" style="87" customWidth="1"/>
    <col min="2092" max="2093" width="5.7109375" style="87" customWidth="1"/>
    <col min="2094" max="2304" width="9.140625" style="87"/>
    <col min="2305" max="2305" width="14.7109375" style="87" customWidth="1"/>
    <col min="2306" max="2306" width="79.85546875" style="87" customWidth="1"/>
    <col min="2307" max="2307" width="14.7109375" style="87" customWidth="1"/>
    <col min="2308" max="2308" width="6.7109375" style="87" customWidth="1"/>
    <col min="2309" max="2309" width="9.5703125" style="87" customWidth="1"/>
    <col min="2310" max="2314" width="6.7109375" style="87" customWidth="1"/>
    <col min="2315" max="2316" width="4.7109375" style="87" customWidth="1"/>
    <col min="2317" max="2317" width="6" style="87" customWidth="1"/>
    <col min="2318" max="2320" width="4.7109375" style="87" customWidth="1"/>
    <col min="2321" max="2321" width="6.140625" style="87" customWidth="1"/>
    <col min="2322" max="2324" width="4.7109375" style="87" customWidth="1"/>
    <col min="2325" max="2325" width="6.28515625" style="87" customWidth="1"/>
    <col min="2326" max="2346" width="4.7109375" style="87" customWidth="1"/>
    <col min="2347" max="2347" width="8.5703125" style="87" customWidth="1"/>
    <col min="2348" max="2349" width="5.7109375" style="87" customWidth="1"/>
    <col min="2350" max="2560" width="9.140625" style="87"/>
    <col min="2561" max="2561" width="14.7109375" style="87" customWidth="1"/>
    <col min="2562" max="2562" width="79.85546875" style="87" customWidth="1"/>
    <col min="2563" max="2563" width="14.7109375" style="87" customWidth="1"/>
    <col min="2564" max="2564" width="6.7109375" style="87" customWidth="1"/>
    <col min="2565" max="2565" width="9.5703125" style="87" customWidth="1"/>
    <col min="2566" max="2570" width="6.7109375" style="87" customWidth="1"/>
    <col min="2571" max="2572" width="4.7109375" style="87" customWidth="1"/>
    <col min="2573" max="2573" width="6" style="87" customWidth="1"/>
    <col min="2574" max="2576" width="4.7109375" style="87" customWidth="1"/>
    <col min="2577" max="2577" width="6.140625" style="87" customWidth="1"/>
    <col min="2578" max="2580" width="4.7109375" style="87" customWidth="1"/>
    <col min="2581" max="2581" width="6.28515625" style="87" customWidth="1"/>
    <col min="2582" max="2602" width="4.7109375" style="87" customWidth="1"/>
    <col min="2603" max="2603" width="8.5703125" style="87" customWidth="1"/>
    <col min="2604" max="2605" width="5.7109375" style="87" customWidth="1"/>
    <col min="2606" max="2816" width="9.140625" style="87"/>
    <col min="2817" max="2817" width="14.7109375" style="87" customWidth="1"/>
    <col min="2818" max="2818" width="79.85546875" style="87" customWidth="1"/>
    <col min="2819" max="2819" width="14.7109375" style="87" customWidth="1"/>
    <col min="2820" max="2820" width="6.7109375" style="87" customWidth="1"/>
    <col min="2821" max="2821" width="9.5703125" style="87" customWidth="1"/>
    <col min="2822" max="2826" width="6.7109375" style="87" customWidth="1"/>
    <col min="2827" max="2828" width="4.7109375" style="87" customWidth="1"/>
    <col min="2829" max="2829" width="6" style="87" customWidth="1"/>
    <col min="2830" max="2832" width="4.7109375" style="87" customWidth="1"/>
    <col min="2833" max="2833" width="6.140625" style="87" customWidth="1"/>
    <col min="2834" max="2836" width="4.7109375" style="87" customWidth="1"/>
    <col min="2837" max="2837" width="6.28515625" style="87" customWidth="1"/>
    <col min="2838" max="2858" width="4.7109375" style="87" customWidth="1"/>
    <col min="2859" max="2859" width="8.5703125" style="87" customWidth="1"/>
    <col min="2860" max="2861" width="5.7109375" style="87" customWidth="1"/>
    <col min="2862" max="3072" width="9.140625" style="87"/>
    <col min="3073" max="3073" width="14.7109375" style="87" customWidth="1"/>
    <col min="3074" max="3074" width="79.85546875" style="87" customWidth="1"/>
    <col min="3075" max="3075" width="14.7109375" style="87" customWidth="1"/>
    <col min="3076" max="3076" width="6.7109375" style="87" customWidth="1"/>
    <col min="3077" max="3077" width="9.5703125" style="87" customWidth="1"/>
    <col min="3078" max="3082" width="6.7109375" style="87" customWidth="1"/>
    <col min="3083" max="3084" width="4.7109375" style="87" customWidth="1"/>
    <col min="3085" max="3085" width="6" style="87" customWidth="1"/>
    <col min="3086" max="3088" width="4.7109375" style="87" customWidth="1"/>
    <col min="3089" max="3089" width="6.140625" style="87" customWidth="1"/>
    <col min="3090" max="3092" width="4.7109375" style="87" customWidth="1"/>
    <col min="3093" max="3093" width="6.28515625" style="87" customWidth="1"/>
    <col min="3094" max="3114" width="4.7109375" style="87" customWidth="1"/>
    <col min="3115" max="3115" width="8.5703125" style="87" customWidth="1"/>
    <col min="3116" max="3117" width="5.7109375" style="87" customWidth="1"/>
    <col min="3118" max="3328" width="9.140625" style="87"/>
    <col min="3329" max="3329" width="14.7109375" style="87" customWidth="1"/>
    <col min="3330" max="3330" width="79.85546875" style="87" customWidth="1"/>
    <col min="3331" max="3331" width="14.7109375" style="87" customWidth="1"/>
    <col min="3332" max="3332" width="6.7109375" style="87" customWidth="1"/>
    <col min="3333" max="3333" width="9.5703125" style="87" customWidth="1"/>
    <col min="3334" max="3338" width="6.7109375" style="87" customWidth="1"/>
    <col min="3339" max="3340" width="4.7109375" style="87" customWidth="1"/>
    <col min="3341" max="3341" width="6" style="87" customWidth="1"/>
    <col min="3342" max="3344" width="4.7109375" style="87" customWidth="1"/>
    <col min="3345" max="3345" width="6.140625" style="87" customWidth="1"/>
    <col min="3346" max="3348" width="4.7109375" style="87" customWidth="1"/>
    <col min="3349" max="3349" width="6.28515625" style="87" customWidth="1"/>
    <col min="3350" max="3370" width="4.7109375" style="87" customWidth="1"/>
    <col min="3371" max="3371" width="8.5703125" style="87" customWidth="1"/>
    <col min="3372" max="3373" width="5.7109375" style="87" customWidth="1"/>
    <col min="3374" max="3584" width="9.140625" style="87"/>
    <col min="3585" max="3585" width="14.7109375" style="87" customWidth="1"/>
    <col min="3586" max="3586" width="79.85546875" style="87" customWidth="1"/>
    <col min="3587" max="3587" width="14.7109375" style="87" customWidth="1"/>
    <col min="3588" max="3588" width="6.7109375" style="87" customWidth="1"/>
    <col min="3589" max="3589" width="9.5703125" style="87" customWidth="1"/>
    <col min="3590" max="3594" width="6.7109375" style="87" customWidth="1"/>
    <col min="3595" max="3596" width="4.7109375" style="87" customWidth="1"/>
    <col min="3597" max="3597" width="6" style="87" customWidth="1"/>
    <col min="3598" max="3600" width="4.7109375" style="87" customWidth="1"/>
    <col min="3601" max="3601" width="6.140625" style="87" customWidth="1"/>
    <col min="3602" max="3604" width="4.7109375" style="87" customWidth="1"/>
    <col min="3605" max="3605" width="6.28515625" style="87" customWidth="1"/>
    <col min="3606" max="3626" width="4.7109375" style="87" customWidth="1"/>
    <col min="3627" max="3627" width="8.5703125" style="87" customWidth="1"/>
    <col min="3628" max="3629" width="5.7109375" style="87" customWidth="1"/>
    <col min="3630" max="3840" width="9.140625" style="87"/>
    <col min="3841" max="3841" width="14.7109375" style="87" customWidth="1"/>
    <col min="3842" max="3842" width="79.85546875" style="87" customWidth="1"/>
    <col min="3843" max="3843" width="14.7109375" style="87" customWidth="1"/>
    <col min="3844" max="3844" width="6.7109375" style="87" customWidth="1"/>
    <col min="3845" max="3845" width="9.5703125" style="87" customWidth="1"/>
    <col min="3846" max="3850" width="6.7109375" style="87" customWidth="1"/>
    <col min="3851" max="3852" width="4.7109375" style="87" customWidth="1"/>
    <col min="3853" max="3853" width="6" style="87" customWidth="1"/>
    <col min="3854" max="3856" width="4.7109375" style="87" customWidth="1"/>
    <col min="3857" max="3857" width="6.140625" style="87" customWidth="1"/>
    <col min="3858" max="3860" width="4.7109375" style="87" customWidth="1"/>
    <col min="3861" max="3861" width="6.28515625" style="87" customWidth="1"/>
    <col min="3862" max="3882" width="4.7109375" style="87" customWidth="1"/>
    <col min="3883" max="3883" width="8.5703125" style="87" customWidth="1"/>
    <col min="3884" max="3885" width="5.7109375" style="87" customWidth="1"/>
    <col min="3886" max="4096" width="9.140625" style="87"/>
    <col min="4097" max="4097" width="14.7109375" style="87" customWidth="1"/>
    <col min="4098" max="4098" width="79.85546875" style="87" customWidth="1"/>
    <col min="4099" max="4099" width="14.7109375" style="87" customWidth="1"/>
    <col min="4100" max="4100" width="6.7109375" style="87" customWidth="1"/>
    <col min="4101" max="4101" width="9.5703125" style="87" customWidth="1"/>
    <col min="4102" max="4106" width="6.7109375" style="87" customWidth="1"/>
    <col min="4107" max="4108" width="4.7109375" style="87" customWidth="1"/>
    <col min="4109" max="4109" width="6" style="87" customWidth="1"/>
    <col min="4110" max="4112" width="4.7109375" style="87" customWidth="1"/>
    <col min="4113" max="4113" width="6.140625" style="87" customWidth="1"/>
    <col min="4114" max="4116" width="4.7109375" style="87" customWidth="1"/>
    <col min="4117" max="4117" width="6.28515625" style="87" customWidth="1"/>
    <col min="4118" max="4138" width="4.7109375" style="87" customWidth="1"/>
    <col min="4139" max="4139" width="8.5703125" style="87" customWidth="1"/>
    <col min="4140" max="4141" width="5.7109375" style="87" customWidth="1"/>
    <col min="4142" max="4352" width="9.140625" style="87"/>
    <col min="4353" max="4353" width="14.7109375" style="87" customWidth="1"/>
    <col min="4354" max="4354" width="79.85546875" style="87" customWidth="1"/>
    <col min="4355" max="4355" width="14.7109375" style="87" customWidth="1"/>
    <col min="4356" max="4356" width="6.7109375" style="87" customWidth="1"/>
    <col min="4357" max="4357" width="9.5703125" style="87" customWidth="1"/>
    <col min="4358" max="4362" width="6.7109375" style="87" customWidth="1"/>
    <col min="4363" max="4364" width="4.7109375" style="87" customWidth="1"/>
    <col min="4365" max="4365" width="6" style="87" customWidth="1"/>
    <col min="4366" max="4368" width="4.7109375" style="87" customWidth="1"/>
    <col min="4369" max="4369" width="6.140625" style="87" customWidth="1"/>
    <col min="4370" max="4372" width="4.7109375" style="87" customWidth="1"/>
    <col min="4373" max="4373" width="6.28515625" style="87" customWidth="1"/>
    <col min="4374" max="4394" width="4.7109375" style="87" customWidth="1"/>
    <col min="4395" max="4395" width="8.5703125" style="87" customWidth="1"/>
    <col min="4396" max="4397" width="5.7109375" style="87" customWidth="1"/>
    <col min="4398" max="4608" width="9.140625" style="87"/>
    <col min="4609" max="4609" width="14.7109375" style="87" customWidth="1"/>
    <col min="4610" max="4610" width="79.85546875" style="87" customWidth="1"/>
    <col min="4611" max="4611" width="14.7109375" style="87" customWidth="1"/>
    <col min="4612" max="4612" width="6.7109375" style="87" customWidth="1"/>
    <col min="4613" max="4613" width="9.5703125" style="87" customWidth="1"/>
    <col min="4614" max="4618" width="6.7109375" style="87" customWidth="1"/>
    <col min="4619" max="4620" width="4.7109375" style="87" customWidth="1"/>
    <col min="4621" max="4621" width="6" style="87" customWidth="1"/>
    <col min="4622" max="4624" width="4.7109375" style="87" customWidth="1"/>
    <col min="4625" max="4625" width="6.140625" style="87" customWidth="1"/>
    <col min="4626" max="4628" width="4.7109375" style="87" customWidth="1"/>
    <col min="4629" max="4629" width="6.28515625" style="87" customWidth="1"/>
    <col min="4630" max="4650" width="4.7109375" style="87" customWidth="1"/>
    <col min="4651" max="4651" width="8.5703125" style="87" customWidth="1"/>
    <col min="4652" max="4653" width="5.7109375" style="87" customWidth="1"/>
    <col min="4654" max="4864" width="9.140625" style="87"/>
    <col min="4865" max="4865" width="14.7109375" style="87" customWidth="1"/>
    <col min="4866" max="4866" width="79.85546875" style="87" customWidth="1"/>
    <col min="4867" max="4867" width="14.7109375" style="87" customWidth="1"/>
    <col min="4868" max="4868" width="6.7109375" style="87" customWidth="1"/>
    <col min="4869" max="4869" width="9.5703125" style="87" customWidth="1"/>
    <col min="4870" max="4874" width="6.7109375" style="87" customWidth="1"/>
    <col min="4875" max="4876" width="4.7109375" style="87" customWidth="1"/>
    <col min="4877" max="4877" width="6" style="87" customWidth="1"/>
    <col min="4878" max="4880" width="4.7109375" style="87" customWidth="1"/>
    <col min="4881" max="4881" width="6.140625" style="87" customWidth="1"/>
    <col min="4882" max="4884" width="4.7109375" style="87" customWidth="1"/>
    <col min="4885" max="4885" width="6.28515625" style="87" customWidth="1"/>
    <col min="4886" max="4906" width="4.7109375" style="87" customWidth="1"/>
    <col min="4907" max="4907" width="8.5703125" style="87" customWidth="1"/>
    <col min="4908" max="4909" width="5.7109375" style="87" customWidth="1"/>
    <col min="4910" max="5120" width="9.140625" style="87"/>
    <col min="5121" max="5121" width="14.7109375" style="87" customWidth="1"/>
    <col min="5122" max="5122" width="79.85546875" style="87" customWidth="1"/>
    <col min="5123" max="5123" width="14.7109375" style="87" customWidth="1"/>
    <col min="5124" max="5124" width="6.7109375" style="87" customWidth="1"/>
    <col min="5125" max="5125" width="9.5703125" style="87" customWidth="1"/>
    <col min="5126" max="5130" width="6.7109375" style="87" customWidth="1"/>
    <col min="5131" max="5132" width="4.7109375" style="87" customWidth="1"/>
    <col min="5133" max="5133" width="6" style="87" customWidth="1"/>
    <col min="5134" max="5136" width="4.7109375" style="87" customWidth="1"/>
    <col min="5137" max="5137" width="6.140625" style="87" customWidth="1"/>
    <col min="5138" max="5140" width="4.7109375" style="87" customWidth="1"/>
    <col min="5141" max="5141" width="6.28515625" style="87" customWidth="1"/>
    <col min="5142" max="5162" width="4.7109375" style="87" customWidth="1"/>
    <col min="5163" max="5163" width="8.5703125" style="87" customWidth="1"/>
    <col min="5164" max="5165" width="5.7109375" style="87" customWidth="1"/>
    <col min="5166" max="5376" width="9.140625" style="87"/>
    <col min="5377" max="5377" width="14.7109375" style="87" customWidth="1"/>
    <col min="5378" max="5378" width="79.85546875" style="87" customWidth="1"/>
    <col min="5379" max="5379" width="14.7109375" style="87" customWidth="1"/>
    <col min="5380" max="5380" width="6.7109375" style="87" customWidth="1"/>
    <col min="5381" max="5381" width="9.5703125" style="87" customWidth="1"/>
    <col min="5382" max="5386" width="6.7109375" style="87" customWidth="1"/>
    <col min="5387" max="5388" width="4.7109375" style="87" customWidth="1"/>
    <col min="5389" max="5389" width="6" style="87" customWidth="1"/>
    <col min="5390" max="5392" width="4.7109375" style="87" customWidth="1"/>
    <col min="5393" max="5393" width="6.140625" style="87" customWidth="1"/>
    <col min="5394" max="5396" width="4.7109375" style="87" customWidth="1"/>
    <col min="5397" max="5397" width="6.28515625" style="87" customWidth="1"/>
    <col min="5398" max="5418" width="4.7109375" style="87" customWidth="1"/>
    <col min="5419" max="5419" width="8.5703125" style="87" customWidth="1"/>
    <col min="5420" max="5421" width="5.7109375" style="87" customWidth="1"/>
    <col min="5422" max="5632" width="9.140625" style="87"/>
    <col min="5633" max="5633" width="14.7109375" style="87" customWidth="1"/>
    <col min="5634" max="5634" width="79.85546875" style="87" customWidth="1"/>
    <col min="5635" max="5635" width="14.7109375" style="87" customWidth="1"/>
    <col min="5636" max="5636" width="6.7109375" style="87" customWidth="1"/>
    <col min="5637" max="5637" width="9.5703125" style="87" customWidth="1"/>
    <col min="5638" max="5642" width="6.7109375" style="87" customWidth="1"/>
    <col min="5643" max="5644" width="4.7109375" style="87" customWidth="1"/>
    <col min="5645" max="5645" width="6" style="87" customWidth="1"/>
    <col min="5646" max="5648" width="4.7109375" style="87" customWidth="1"/>
    <col min="5649" max="5649" width="6.140625" style="87" customWidth="1"/>
    <col min="5650" max="5652" width="4.7109375" style="87" customWidth="1"/>
    <col min="5653" max="5653" width="6.28515625" style="87" customWidth="1"/>
    <col min="5654" max="5674" width="4.7109375" style="87" customWidth="1"/>
    <col min="5675" max="5675" width="8.5703125" style="87" customWidth="1"/>
    <col min="5676" max="5677" width="5.7109375" style="87" customWidth="1"/>
    <col min="5678" max="5888" width="9.140625" style="87"/>
    <col min="5889" max="5889" width="14.7109375" style="87" customWidth="1"/>
    <col min="5890" max="5890" width="79.85546875" style="87" customWidth="1"/>
    <col min="5891" max="5891" width="14.7109375" style="87" customWidth="1"/>
    <col min="5892" max="5892" width="6.7109375" style="87" customWidth="1"/>
    <col min="5893" max="5893" width="9.5703125" style="87" customWidth="1"/>
    <col min="5894" max="5898" width="6.7109375" style="87" customWidth="1"/>
    <col min="5899" max="5900" width="4.7109375" style="87" customWidth="1"/>
    <col min="5901" max="5901" width="6" style="87" customWidth="1"/>
    <col min="5902" max="5904" width="4.7109375" style="87" customWidth="1"/>
    <col min="5905" max="5905" width="6.140625" style="87" customWidth="1"/>
    <col min="5906" max="5908" width="4.7109375" style="87" customWidth="1"/>
    <col min="5909" max="5909" width="6.28515625" style="87" customWidth="1"/>
    <col min="5910" max="5930" width="4.7109375" style="87" customWidth="1"/>
    <col min="5931" max="5931" width="8.5703125" style="87" customWidth="1"/>
    <col min="5932" max="5933" width="5.7109375" style="87" customWidth="1"/>
    <col min="5934" max="6144" width="9.140625" style="87"/>
    <col min="6145" max="6145" width="14.7109375" style="87" customWidth="1"/>
    <col min="6146" max="6146" width="79.85546875" style="87" customWidth="1"/>
    <col min="6147" max="6147" width="14.7109375" style="87" customWidth="1"/>
    <col min="6148" max="6148" width="6.7109375" style="87" customWidth="1"/>
    <col min="6149" max="6149" width="9.5703125" style="87" customWidth="1"/>
    <col min="6150" max="6154" width="6.7109375" style="87" customWidth="1"/>
    <col min="6155" max="6156" width="4.7109375" style="87" customWidth="1"/>
    <col min="6157" max="6157" width="6" style="87" customWidth="1"/>
    <col min="6158" max="6160" width="4.7109375" style="87" customWidth="1"/>
    <col min="6161" max="6161" width="6.140625" style="87" customWidth="1"/>
    <col min="6162" max="6164" width="4.7109375" style="87" customWidth="1"/>
    <col min="6165" max="6165" width="6.28515625" style="87" customWidth="1"/>
    <col min="6166" max="6186" width="4.7109375" style="87" customWidth="1"/>
    <col min="6187" max="6187" width="8.5703125" style="87" customWidth="1"/>
    <col min="6188" max="6189" width="5.7109375" style="87" customWidth="1"/>
    <col min="6190" max="6400" width="9.140625" style="87"/>
    <col min="6401" max="6401" width="14.7109375" style="87" customWidth="1"/>
    <col min="6402" max="6402" width="79.85546875" style="87" customWidth="1"/>
    <col min="6403" max="6403" width="14.7109375" style="87" customWidth="1"/>
    <col min="6404" max="6404" width="6.7109375" style="87" customWidth="1"/>
    <col min="6405" max="6405" width="9.5703125" style="87" customWidth="1"/>
    <col min="6406" max="6410" width="6.7109375" style="87" customWidth="1"/>
    <col min="6411" max="6412" width="4.7109375" style="87" customWidth="1"/>
    <col min="6413" max="6413" width="6" style="87" customWidth="1"/>
    <col min="6414" max="6416" width="4.7109375" style="87" customWidth="1"/>
    <col min="6417" max="6417" width="6.140625" style="87" customWidth="1"/>
    <col min="6418" max="6420" width="4.7109375" style="87" customWidth="1"/>
    <col min="6421" max="6421" width="6.28515625" style="87" customWidth="1"/>
    <col min="6422" max="6442" width="4.7109375" style="87" customWidth="1"/>
    <col min="6443" max="6443" width="8.5703125" style="87" customWidth="1"/>
    <col min="6444" max="6445" width="5.7109375" style="87" customWidth="1"/>
    <col min="6446" max="6656" width="9.140625" style="87"/>
    <col min="6657" max="6657" width="14.7109375" style="87" customWidth="1"/>
    <col min="6658" max="6658" width="79.85546875" style="87" customWidth="1"/>
    <col min="6659" max="6659" width="14.7109375" style="87" customWidth="1"/>
    <col min="6660" max="6660" width="6.7109375" style="87" customWidth="1"/>
    <col min="6661" max="6661" width="9.5703125" style="87" customWidth="1"/>
    <col min="6662" max="6666" width="6.7109375" style="87" customWidth="1"/>
    <col min="6667" max="6668" width="4.7109375" style="87" customWidth="1"/>
    <col min="6669" max="6669" width="6" style="87" customWidth="1"/>
    <col min="6670" max="6672" width="4.7109375" style="87" customWidth="1"/>
    <col min="6673" max="6673" width="6.140625" style="87" customWidth="1"/>
    <col min="6674" max="6676" width="4.7109375" style="87" customWidth="1"/>
    <col min="6677" max="6677" width="6.28515625" style="87" customWidth="1"/>
    <col min="6678" max="6698" width="4.7109375" style="87" customWidth="1"/>
    <col min="6699" max="6699" width="8.5703125" style="87" customWidth="1"/>
    <col min="6700" max="6701" width="5.7109375" style="87" customWidth="1"/>
    <col min="6702" max="6912" width="9.140625" style="87"/>
    <col min="6913" max="6913" width="14.7109375" style="87" customWidth="1"/>
    <col min="6914" max="6914" width="79.85546875" style="87" customWidth="1"/>
    <col min="6915" max="6915" width="14.7109375" style="87" customWidth="1"/>
    <col min="6916" max="6916" width="6.7109375" style="87" customWidth="1"/>
    <col min="6917" max="6917" width="9.5703125" style="87" customWidth="1"/>
    <col min="6918" max="6922" width="6.7109375" style="87" customWidth="1"/>
    <col min="6923" max="6924" width="4.7109375" style="87" customWidth="1"/>
    <col min="6925" max="6925" width="6" style="87" customWidth="1"/>
    <col min="6926" max="6928" width="4.7109375" style="87" customWidth="1"/>
    <col min="6929" max="6929" width="6.140625" style="87" customWidth="1"/>
    <col min="6930" max="6932" width="4.7109375" style="87" customWidth="1"/>
    <col min="6933" max="6933" width="6.28515625" style="87" customWidth="1"/>
    <col min="6934" max="6954" width="4.7109375" style="87" customWidth="1"/>
    <col min="6955" max="6955" width="8.5703125" style="87" customWidth="1"/>
    <col min="6956" max="6957" width="5.7109375" style="87" customWidth="1"/>
    <col min="6958" max="7168" width="9.140625" style="87"/>
    <col min="7169" max="7169" width="14.7109375" style="87" customWidth="1"/>
    <col min="7170" max="7170" width="79.85546875" style="87" customWidth="1"/>
    <col min="7171" max="7171" width="14.7109375" style="87" customWidth="1"/>
    <col min="7172" max="7172" width="6.7109375" style="87" customWidth="1"/>
    <col min="7173" max="7173" width="9.5703125" style="87" customWidth="1"/>
    <col min="7174" max="7178" width="6.7109375" style="87" customWidth="1"/>
    <col min="7179" max="7180" width="4.7109375" style="87" customWidth="1"/>
    <col min="7181" max="7181" width="6" style="87" customWidth="1"/>
    <col min="7182" max="7184" width="4.7109375" style="87" customWidth="1"/>
    <col min="7185" max="7185" width="6.140625" style="87" customWidth="1"/>
    <col min="7186" max="7188" width="4.7109375" style="87" customWidth="1"/>
    <col min="7189" max="7189" width="6.28515625" style="87" customWidth="1"/>
    <col min="7190" max="7210" width="4.7109375" style="87" customWidth="1"/>
    <col min="7211" max="7211" width="8.5703125" style="87" customWidth="1"/>
    <col min="7212" max="7213" width="5.7109375" style="87" customWidth="1"/>
    <col min="7214" max="7424" width="9.140625" style="87"/>
    <col min="7425" max="7425" width="14.7109375" style="87" customWidth="1"/>
    <col min="7426" max="7426" width="79.85546875" style="87" customWidth="1"/>
    <col min="7427" max="7427" width="14.7109375" style="87" customWidth="1"/>
    <col min="7428" max="7428" width="6.7109375" style="87" customWidth="1"/>
    <col min="7429" max="7429" width="9.5703125" style="87" customWidth="1"/>
    <col min="7430" max="7434" width="6.7109375" style="87" customWidth="1"/>
    <col min="7435" max="7436" width="4.7109375" style="87" customWidth="1"/>
    <col min="7437" max="7437" width="6" style="87" customWidth="1"/>
    <col min="7438" max="7440" width="4.7109375" style="87" customWidth="1"/>
    <col min="7441" max="7441" width="6.140625" style="87" customWidth="1"/>
    <col min="7442" max="7444" width="4.7109375" style="87" customWidth="1"/>
    <col min="7445" max="7445" width="6.28515625" style="87" customWidth="1"/>
    <col min="7446" max="7466" width="4.7109375" style="87" customWidth="1"/>
    <col min="7467" max="7467" width="8.5703125" style="87" customWidth="1"/>
    <col min="7468" max="7469" width="5.7109375" style="87" customWidth="1"/>
    <col min="7470" max="7680" width="9.140625" style="87"/>
    <col min="7681" max="7681" width="14.7109375" style="87" customWidth="1"/>
    <col min="7682" max="7682" width="79.85546875" style="87" customWidth="1"/>
    <col min="7683" max="7683" width="14.7109375" style="87" customWidth="1"/>
    <col min="7684" max="7684" width="6.7109375" style="87" customWidth="1"/>
    <col min="7685" max="7685" width="9.5703125" style="87" customWidth="1"/>
    <col min="7686" max="7690" width="6.7109375" style="87" customWidth="1"/>
    <col min="7691" max="7692" width="4.7109375" style="87" customWidth="1"/>
    <col min="7693" max="7693" width="6" style="87" customWidth="1"/>
    <col min="7694" max="7696" width="4.7109375" style="87" customWidth="1"/>
    <col min="7697" max="7697" width="6.140625" style="87" customWidth="1"/>
    <col min="7698" max="7700" width="4.7109375" style="87" customWidth="1"/>
    <col min="7701" max="7701" width="6.28515625" style="87" customWidth="1"/>
    <col min="7702" max="7722" width="4.7109375" style="87" customWidth="1"/>
    <col min="7723" max="7723" width="8.5703125" style="87" customWidth="1"/>
    <col min="7724" max="7725" width="5.7109375" style="87" customWidth="1"/>
    <col min="7726" max="7936" width="9.140625" style="87"/>
    <col min="7937" max="7937" width="14.7109375" style="87" customWidth="1"/>
    <col min="7938" max="7938" width="79.85546875" style="87" customWidth="1"/>
    <col min="7939" max="7939" width="14.7109375" style="87" customWidth="1"/>
    <col min="7940" max="7940" width="6.7109375" style="87" customWidth="1"/>
    <col min="7941" max="7941" width="9.5703125" style="87" customWidth="1"/>
    <col min="7942" max="7946" width="6.7109375" style="87" customWidth="1"/>
    <col min="7947" max="7948" width="4.7109375" style="87" customWidth="1"/>
    <col min="7949" max="7949" width="6" style="87" customWidth="1"/>
    <col min="7950" max="7952" width="4.7109375" style="87" customWidth="1"/>
    <col min="7953" max="7953" width="6.140625" style="87" customWidth="1"/>
    <col min="7954" max="7956" width="4.7109375" style="87" customWidth="1"/>
    <col min="7957" max="7957" width="6.28515625" style="87" customWidth="1"/>
    <col min="7958" max="7978" width="4.7109375" style="87" customWidth="1"/>
    <col min="7979" max="7979" width="8.5703125" style="87" customWidth="1"/>
    <col min="7980" max="7981" width="5.7109375" style="87" customWidth="1"/>
    <col min="7982" max="8192" width="9.140625" style="87"/>
    <col min="8193" max="8193" width="14.7109375" style="87" customWidth="1"/>
    <col min="8194" max="8194" width="79.85546875" style="87" customWidth="1"/>
    <col min="8195" max="8195" width="14.7109375" style="87" customWidth="1"/>
    <col min="8196" max="8196" width="6.7109375" style="87" customWidth="1"/>
    <col min="8197" max="8197" width="9.5703125" style="87" customWidth="1"/>
    <col min="8198" max="8202" width="6.7109375" style="87" customWidth="1"/>
    <col min="8203" max="8204" width="4.7109375" style="87" customWidth="1"/>
    <col min="8205" max="8205" width="6" style="87" customWidth="1"/>
    <col min="8206" max="8208" width="4.7109375" style="87" customWidth="1"/>
    <col min="8209" max="8209" width="6.140625" style="87" customWidth="1"/>
    <col min="8210" max="8212" width="4.7109375" style="87" customWidth="1"/>
    <col min="8213" max="8213" width="6.28515625" style="87" customWidth="1"/>
    <col min="8214" max="8234" width="4.7109375" style="87" customWidth="1"/>
    <col min="8235" max="8235" width="8.5703125" style="87" customWidth="1"/>
    <col min="8236" max="8237" width="5.7109375" style="87" customWidth="1"/>
    <col min="8238" max="8448" width="9.140625" style="87"/>
    <col min="8449" max="8449" width="14.7109375" style="87" customWidth="1"/>
    <col min="8450" max="8450" width="79.85546875" style="87" customWidth="1"/>
    <col min="8451" max="8451" width="14.7109375" style="87" customWidth="1"/>
    <col min="8452" max="8452" width="6.7109375" style="87" customWidth="1"/>
    <col min="8453" max="8453" width="9.5703125" style="87" customWidth="1"/>
    <col min="8454" max="8458" width="6.7109375" style="87" customWidth="1"/>
    <col min="8459" max="8460" width="4.7109375" style="87" customWidth="1"/>
    <col min="8461" max="8461" width="6" style="87" customWidth="1"/>
    <col min="8462" max="8464" width="4.7109375" style="87" customWidth="1"/>
    <col min="8465" max="8465" width="6.140625" style="87" customWidth="1"/>
    <col min="8466" max="8468" width="4.7109375" style="87" customWidth="1"/>
    <col min="8469" max="8469" width="6.28515625" style="87" customWidth="1"/>
    <col min="8470" max="8490" width="4.7109375" style="87" customWidth="1"/>
    <col min="8491" max="8491" width="8.5703125" style="87" customWidth="1"/>
    <col min="8492" max="8493" width="5.7109375" style="87" customWidth="1"/>
    <col min="8494" max="8704" width="9.140625" style="87"/>
    <col min="8705" max="8705" width="14.7109375" style="87" customWidth="1"/>
    <col min="8706" max="8706" width="79.85546875" style="87" customWidth="1"/>
    <col min="8707" max="8707" width="14.7109375" style="87" customWidth="1"/>
    <col min="8708" max="8708" width="6.7109375" style="87" customWidth="1"/>
    <col min="8709" max="8709" width="9.5703125" style="87" customWidth="1"/>
    <col min="8710" max="8714" width="6.7109375" style="87" customWidth="1"/>
    <col min="8715" max="8716" width="4.7109375" style="87" customWidth="1"/>
    <col min="8717" max="8717" width="6" style="87" customWidth="1"/>
    <col min="8718" max="8720" width="4.7109375" style="87" customWidth="1"/>
    <col min="8721" max="8721" width="6.140625" style="87" customWidth="1"/>
    <col min="8722" max="8724" width="4.7109375" style="87" customWidth="1"/>
    <col min="8725" max="8725" width="6.28515625" style="87" customWidth="1"/>
    <col min="8726" max="8746" width="4.7109375" style="87" customWidth="1"/>
    <col min="8747" max="8747" width="8.5703125" style="87" customWidth="1"/>
    <col min="8748" max="8749" width="5.7109375" style="87" customWidth="1"/>
    <col min="8750" max="8960" width="9.140625" style="87"/>
    <col min="8961" max="8961" width="14.7109375" style="87" customWidth="1"/>
    <col min="8962" max="8962" width="79.85546875" style="87" customWidth="1"/>
    <col min="8963" max="8963" width="14.7109375" style="87" customWidth="1"/>
    <col min="8964" max="8964" width="6.7109375" style="87" customWidth="1"/>
    <col min="8965" max="8965" width="9.5703125" style="87" customWidth="1"/>
    <col min="8966" max="8970" width="6.7109375" style="87" customWidth="1"/>
    <col min="8971" max="8972" width="4.7109375" style="87" customWidth="1"/>
    <col min="8973" max="8973" width="6" style="87" customWidth="1"/>
    <col min="8974" max="8976" width="4.7109375" style="87" customWidth="1"/>
    <col min="8977" max="8977" width="6.140625" style="87" customWidth="1"/>
    <col min="8978" max="8980" width="4.7109375" style="87" customWidth="1"/>
    <col min="8981" max="8981" width="6.28515625" style="87" customWidth="1"/>
    <col min="8982" max="9002" width="4.7109375" style="87" customWidth="1"/>
    <col min="9003" max="9003" width="8.5703125" style="87" customWidth="1"/>
    <col min="9004" max="9005" width="5.7109375" style="87" customWidth="1"/>
    <col min="9006" max="9216" width="9.140625" style="87"/>
    <col min="9217" max="9217" width="14.7109375" style="87" customWidth="1"/>
    <col min="9218" max="9218" width="79.85546875" style="87" customWidth="1"/>
    <col min="9219" max="9219" width="14.7109375" style="87" customWidth="1"/>
    <col min="9220" max="9220" width="6.7109375" style="87" customWidth="1"/>
    <col min="9221" max="9221" width="9.5703125" style="87" customWidth="1"/>
    <col min="9222" max="9226" width="6.7109375" style="87" customWidth="1"/>
    <col min="9227" max="9228" width="4.7109375" style="87" customWidth="1"/>
    <col min="9229" max="9229" width="6" style="87" customWidth="1"/>
    <col min="9230" max="9232" width="4.7109375" style="87" customWidth="1"/>
    <col min="9233" max="9233" width="6.140625" style="87" customWidth="1"/>
    <col min="9234" max="9236" width="4.7109375" style="87" customWidth="1"/>
    <col min="9237" max="9237" width="6.28515625" style="87" customWidth="1"/>
    <col min="9238" max="9258" width="4.7109375" style="87" customWidth="1"/>
    <col min="9259" max="9259" width="8.5703125" style="87" customWidth="1"/>
    <col min="9260" max="9261" width="5.7109375" style="87" customWidth="1"/>
    <col min="9262" max="9472" width="9.140625" style="87"/>
    <col min="9473" max="9473" width="14.7109375" style="87" customWidth="1"/>
    <col min="9474" max="9474" width="79.85546875" style="87" customWidth="1"/>
    <col min="9475" max="9475" width="14.7109375" style="87" customWidth="1"/>
    <col min="9476" max="9476" width="6.7109375" style="87" customWidth="1"/>
    <col min="9477" max="9477" width="9.5703125" style="87" customWidth="1"/>
    <col min="9478" max="9482" width="6.7109375" style="87" customWidth="1"/>
    <col min="9483" max="9484" width="4.7109375" style="87" customWidth="1"/>
    <col min="9485" max="9485" width="6" style="87" customWidth="1"/>
    <col min="9486" max="9488" width="4.7109375" style="87" customWidth="1"/>
    <col min="9489" max="9489" width="6.140625" style="87" customWidth="1"/>
    <col min="9490" max="9492" width="4.7109375" style="87" customWidth="1"/>
    <col min="9493" max="9493" width="6.28515625" style="87" customWidth="1"/>
    <col min="9494" max="9514" width="4.7109375" style="87" customWidth="1"/>
    <col min="9515" max="9515" width="8.5703125" style="87" customWidth="1"/>
    <col min="9516" max="9517" width="5.7109375" style="87" customWidth="1"/>
    <col min="9518" max="9728" width="9.140625" style="87"/>
    <col min="9729" max="9729" width="14.7109375" style="87" customWidth="1"/>
    <col min="9730" max="9730" width="79.85546875" style="87" customWidth="1"/>
    <col min="9731" max="9731" width="14.7109375" style="87" customWidth="1"/>
    <col min="9732" max="9732" width="6.7109375" style="87" customWidth="1"/>
    <col min="9733" max="9733" width="9.5703125" style="87" customWidth="1"/>
    <col min="9734" max="9738" width="6.7109375" style="87" customWidth="1"/>
    <col min="9739" max="9740" width="4.7109375" style="87" customWidth="1"/>
    <col min="9741" max="9741" width="6" style="87" customWidth="1"/>
    <col min="9742" max="9744" width="4.7109375" style="87" customWidth="1"/>
    <col min="9745" max="9745" width="6.140625" style="87" customWidth="1"/>
    <col min="9746" max="9748" width="4.7109375" style="87" customWidth="1"/>
    <col min="9749" max="9749" width="6.28515625" style="87" customWidth="1"/>
    <col min="9750" max="9770" width="4.7109375" style="87" customWidth="1"/>
    <col min="9771" max="9771" width="8.5703125" style="87" customWidth="1"/>
    <col min="9772" max="9773" width="5.7109375" style="87" customWidth="1"/>
    <col min="9774" max="9984" width="9.140625" style="87"/>
    <col min="9985" max="9985" width="14.7109375" style="87" customWidth="1"/>
    <col min="9986" max="9986" width="79.85546875" style="87" customWidth="1"/>
    <col min="9987" max="9987" width="14.7109375" style="87" customWidth="1"/>
    <col min="9988" max="9988" width="6.7109375" style="87" customWidth="1"/>
    <col min="9989" max="9989" width="9.5703125" style="87" customWidth="1"/>
    <col min="9990" max="9994" width="6.7109375" style="87" customWidth="1"/>
    <col min="9995" max="9996" width="4.7109375" style="87" customWidth="1"/>
    <col min="9997" max="9997" width="6" style="87" customWidth="1"/>
    <col min="9998" max="10000" width="4.7109375" style="87" customWidth="1"/>
    <col min="10001" max="10001" width="6.140625" style="87" customWidth="1"/>
    <col min="10002" max="10004" width="4.7109375" style="87" customWidth="1"/>
    <col min="10005" max="10005" width="6.28515625" style="87" customWidth="1"/>
    <col min="10006" max="10026" width="4.7109375" style="87" customWidth="1"/>
    <col min="10027" max="10027" width="8.5703125" style="87" customWidth="1"/>
    <col min="10028" max="10029" width="5.7109375" style="87" customWidth="1"/>
    <col min="10030" max="10240" width="9.140625" style="87"/>
    <col min="10241" max="10241" width="14.7109375" style="87" customWidth="1"/>
    <col min="10242" max="10242" width="79.85546875" style="87" customWidth="1"/>
    <col min="10243" max="10243" width="14.7109375" style="87" customWidth="1"/>
    <col min="10244" max="10244" width="6.7109375" style="87" customWidth="1"/>
    <col min="10245" max="10245" width="9.5703125" style="87" customWidth="1"/>
    <col min="10246" max="10250" width="6.7109375" style="87" customWidth="1"/>
    <col min="10251" max="10252" width="4.7109375" style="87" customWidth="1"/>
    <col min="10253" max="10253" width="6" style="87" customWidth="1"/>
    <col min="10254" max="10256" width="4.7109375" style="87" customWidth="1"/>
    <col min="10257" max="10257" width="6.140625" style="87" customWidth="1"/>
    <col min="10258" max="10260" width="4.7109375" style="87" customWidth="1"/>
    <col min="10261" max="10261" width="6.28515625" style="87" customWidth="1"/>
    <col min="10262" max="10282" width="4.7109375" style="87" customWidth="1"/>
    <col min="10283" max="10283" width="8.5703125" style="87" customWidth="1"/>
    <col min="10284" max="10285" width="5.7109375" style="87" customWidth="1"/>
    <col min="10286" max="10496" width="9.140625" style="87"/>
    <col min="10497" max="10497" width="14.7109375" style="87" customWidth="1"/>
    <col min="10498" max="10498" width="79.85546875" style="87" customWidth="1"/>
    <col min="10499" max="10499" width="14.7109375" style="87" customWidth="1"/>
    <col min="10500" max="10500" width="6.7109375" style="87" customWidth="1"/>
    <col min="10501" max="10501" width="9.5703125" style="87" customWidth="1"/>
    <col min="10502" max="10506" width="6.7109375" style="87" customWidth="1"/>
    <col min="10507" max="10508" width="4.7109375" style="87" customWidth="1"/>
    <col min="10509" max="10509" width="6" style="87" customWidth="1"/>
    <col min="10510" max="10512" width="4.7109375" style="87" customWidth="1"/>
    <col min="10513" max="10513" width="6.140625" style="87" customWidth="1"/>
    <col min="10514" max="10516" width="4.7109375" style="87" customWidth="1"/>
    <col min="10517" max="10517" width="6.28515625" style="87" customWidth="1"/>
    <col min="10518" max="10538" width="4.7109375" style="87" customWidth="1"/>
    <col min="10539" max="10539" width="8.5703125" style="87" customWidth="1"/>
    <col min="10540" max="10541" width="5.7109375" style="87" customWidth="1"/>
    <col min="10542" max="10752" width="9.140625" style="87"/>
    <col min="10753" max="10753" width="14.7109375" style="87" customWidth="1"/>
    <col min="10754" max="10754" width="79.85546875" style="87" customWidth="1"/>
    <col min="10755" max="10755" width="14.7109375" style="87" customWidth="1"/>
    <col min="10756" max="10756" width="6.7109375" style="87" customWidth="1"/>
    <col min="10757" max="10757" width="9.5703125" style="87" customWidth="1"/>
    <col min="10758" max="10762" width="6.7109375" style="87" customWidth="1"/>
    <col min="10763" max="10764" width="4.7109375" style="87" customWidth="1"/>
    <col min="10765" max="10765" width="6" style="87" customWidth="1"/>
    <col min="10766" max="10768" width="4.7109375" style="87" customWidth="1"/>
    <col min="10769" max="10769" width="6.140625" style="87" customWidth="1"/>
    <col min="10770" max="10772" width="4.7109375" style="87" customWidth="1"/>
    <col min="10773" max="10773" width="6.28515625" style="87" customWidth="1"/>
    <col min="10774" max="10794" width="4.7109375" style="87" customWidth="1"/>
    <col min="10795" max="10795" width="8.5703125" style="87" customWidth="1"/>
    <col min="10796" max="10797" width="5.7109375" style="87" customWidth="1"/>
    <col min="10798" max="11008" width="9.140625" style="87"/>
    <col min="11009" max="11009" width="14.7109375" style="87" customWidth="1"/>
    <col min="11010" max="11010" width="79.85546875" style="87" customWidth="1"/>
    <col min="11011" max="11011" width="14.7109375" style="87" customWidth="1"/>
    <col min="11012" max="11012" width="6.7109375" style="87" customWidth="1"/>
    <col min="11013" max="11013" width="9.5703125" style="87" customWidth="1"/>
    <col min="11014" max="11018" width="6.7109375" style="87" customWidth="1"/>
    <col min="11019" max="11020" width="4.7109375" style="87" customWidth="1"/>
    <col min="11021" max="11021" width="6" style="87" customWidth="1"/>
    <col min="11022" max="11024" width="4.7109375" style="87" customWidth="1"/>
    <col min="11025" max="11025" width="6.140625" style="87" customWidth="1"/>
    <col min="11026" max="11028" width="4.7109375" style="87" customWidth="1"/>
    <col min="11029" max="11029" width="6.28515625" style="87" customWidth="1"/>
    <col min="11030" max="11050" width="4.7109375" style="87" customWidth="1"/>
    <col min="11051" max="11051" width="8.5703125" style="87" customWidth="1"/>
    <col min="11052" max="11053" width="5.7109375" style="87" customWidth="1"/>
    <col min="11054" max="11264" width="9.140625" style="87"/>
    <col min="11265" max="11265" width="14.7109375" style="87" customWidth="1"/>
    <col min="11266" max="11266" width="79.85546875" style="87" customWidth="1"/>
    <col min="11267" max="11267" width="14.7109375" style="87" customWidth="1"/>
    <col min="11268" max="11268" width="6.7109375" style="87" customWidth="1"/>
    <col min="11269" max="11269" width="9.5703125" style="87" customWidth="1"/>
    <col min="11270" max="11274" width="6.7109375" style="87" customWidth="1"/>
    <col min="11275" max="11276" width="4.7109375" style="87" customWidth="1"/>
    <col min="11277" max="11277" width="6" style="87" customWidth="1"/>
    <col min="11278" max="11280" width="4.7109375" style="87" customWidth="1"/>
    <col min="11281" max="11281" width="6.140625" style="87" customWidth="1"/>
    <col min="11282" max="11284" width="4.7109375" style="87" customWidth="1"/>
    <col min="11285" max="11285" width="6.28515625" style="87" customWidth="1"/>
    <col min="11286" max="11306" width="4.7109375" style="87" customWidth="1"/>
    <col min="11307" max="11307" width="8.5703125" style="87" customWidth="1"/>
    <col min="11308" max="11309" width="5.7109375" style="87" customWidth="1"/>
    <col min="11310" max="11520" width="9.140625" style="87"/>
    <col min="11521" max="11521" width="14.7109375" style="87" customWidth="1"/>
    <col min="11522" max="11522" width="79.85546875" style="87" customWidth="1"/>
    <col min="11523" max="11523" width="14.7109375" style="87" customWidth="1"/>
    <col min="11524" max="11524" width="6.7109375" style="87" customWidth="1"/>
    <col min="11525" max="11525" width="9.5703125" style="87" customWidth="1"/>
    <col min="11526" max="11530" width="6.7109375" style="87" customWidth="1"/>
    <col min="11531" max="11532" width="4.7109375" style="87" customWidth="1"/>
    <col min="11533" max="11533" width="6" style="87" customWidth="1"/>
    <col min="11534" max="11536" width="4.7109375" style="87" customWidth="1"/>
    <col min="11537" max="11537" width="6.140625" style="87" customWidth="1"/>
    <col min="11538" max="11540" width="4.7109375" style="87" customWidth="1"/>
    <col min="11541" max="11541" width="6.28515625" style="87" customWidth="1"/>
    <col min="11542" max="11562" width="4.7109375" style="87" customWidth="1"/>
    <col min="11563" max="11563" width="8.5703125" style="87" customWidth="1"/>
    <col min="11564" max="11565" width="5.7109375" style="87" customWidth="1"/>
    <col min="11566" max="11776" width="9.140625" style="87"/>
    <col min="11777" max="11777" width="14.7109375" style="87" customWidth="1"/>
    <col min="11778" max="11778" width="79.85546875" style="87" customWidth="1"/>
    <col min="11779" max="11779" width="14.7109375" style="87" customWidth="1"/>
    <col min="11780" max="11780" width="6.7109375" style="87" customWidth="1"/>
    <col min="11781" max="11781" width="9.5703125" style="87" customWidth="1"/>
    <col min="11782" max="11786" width="6.7109375" style="87" customWidth="1"/>
    <col min="11787" max="11788" width="4.7109375" style="87" customWidth="1"/>
    <col min="11789" max="11789" width="6" style="87" customWidth="1"/>
    <col min="11790" max="11792" width="4.7109375" style="87" customWidth="1"/>
    <col min="11793" max="11793" width="6.140625" style="87" customWidth="1"/>
    <col min="11794" max="11796" width="4.7109375" style="87" customWidth="1"/>
    <col min="11797" max="11797" width="6.28515625" style="87" customWidth="1"/>
    <col min="11798" max="11818" width="4.7109375" style="87" customWidth="1"/>
    <col min="11819" max="11819" width="8.5703125" style="87" customWidth="1"/>
    <col min="11820" max="11821" width="5.7109375" style="87" customWidth="1"/>
    <col min="11822" max="12032" width="9.140625" style="87"/>
    <col min="12033" max="12033" width="14.7109375" style="87" customWidth="1"/>
    <col min="12034" max="12034" width="79.85546875" style="87" customWidth="1"/>
    <col min="12035" max="12035" width="14.7109375" style="87" customWidth="1"/>
    <col min="12036" max="12036" width="6.7109375" style="87" customWidth="1"/>
    <col min="12037" max="12037" width="9.5703125" style="87" customWidth="1"/>
    <col min="12038" max="12042" width="6.7109375" style="87" customWidth="1"/>
    <col min="12043" max="12044" width="4.7109375" style="87" customWidth="1"/>
    <col min="12045" max="12045" width="6" style="87" customWidth="1"/>
    <col min="12046" max="12048" width="4.7109375" style="87" customWidth="1"/>
    <col min="12049" max="12049" width="6.140625" style="87" customWidth="1"/>
    <col min="12050" max="12052" width="4.7109375" style="87" customWidth="1"/>
    <col min="12053" max="12053" width="6.28515625" style="87" customWidth="1"/>
    <col min="12054" max="12074" width="4.7109375" style="87" customWidth="1"/>
    <col min="12075" max="12075" width="8.5703125" style="87" customWidth="1"/>
    <col min="12076" max="12077" width="5.7109375" style="87" customWidth="1"/>
    <col min="12078" max="12288" width="9.140625" style="87"/>
    <col min="12289" max="12289" width="14.7109375" style="87" customWidth="1"/>
    <col min="12290" max="12290" width="79.85546875" style="87" customWidth="1"/>
    <col min="12291" max="12291" width="14.7109375" style="87" customWidth="1"/>
    <col min="12292" max="12292" width="6.7109375" style="87" customWidth="1"/>
    <col min="12293" max="12293" width="9.5703125" style="87" customWidth="1"/>
    <col min="12294" max="12298" width="6.7109375" style="87" customWidth="1"/>
    <col min="12299" max="12300" width="4.7109375" style="87" customWidth="1"/>
    <col min="12301" max="12301" width="6" style="87" customWidth="1"/>
    <col min="12302" max="12304" width="4.7109375" style="87" customWidth="1"/>
    <col min="12305" max="12305" width="6.140625" style="87" customWidth="1"/>
    <col min="12306" max="12308" width="4.7109375" style="87" customWidth="1"/>
    <col min="12309" max="12309" width="6.28515625" style="87" customWidth="1"/>
    <col min="12310" max="12330" width="4.7109375" style="87" customWidth="1"/>
    <col min="12331" max="12331" width="8.5703125" style="87" customWidth="1"/>
    <col min="12332" max="12333" width="5.7109375" style="87" customWidth="1"/>
    <col min="12334" max="12544" width="9.140625" style="87"/>
    <col min="12545" max="12545" width="14.7109375" style="87" customWidth="1"/>
    <col min="12546" max="12546" width="79.85546875" style="87" customWidth="1"/>
    <col min="12547" max="12547" width="14.7109375" style="87" customWidth="1"/>
    <col min="12548" max="12548" width="6.7109375" style="87" customWidth="1"/>
    <col min="12549" max="12549" width="9.5703125" style="87" customWidth="1"/>
    <col min="12550" max="12554" width="6.7109375" style="87" customWidth="1"/>
    <col min="12555" max="12556" width="4.7109375" style="87" customWidth="1"/>
    <col min="12557" max="12557" width="6" style="87" customWidth="1"/>
    <col min="12558" max="12560" width="4.7109375" style="87" customWidth="1"/>
    <col min="12561" max="12561" width="6.140625" style="87" customWidth="1"/>
    <col min="12562" max="12564" width="4.7109375" style="87" customWidth="1"/>
    <col min="12565" max="12565" width="6.28515625" style="87" customWidth="1"/>
    <col min="12566" max="12586" width="4.7109375" style="87" customWidth="1"/>
    <col min="12587" max="12587" width="8.5703125" style="87" customWidth="1"/>
    <col min="12588" max="12589" width="5.7109375" style="87" customWidth="1"/>
    <col min="12590" max="12800" width="9.140625" style="87"/>
    <col min="12801" max="12801" width="14.7109375" style="87" customWidth="1"/>
    <col min="12802" max="12802" width="79.85546875" style="87" customWidth="1"/>
    <col min="12803" max="12803" width="14.7109375" style="87" customWidth="1"/>
    <col min="12804" max="12804" width="6.7109375" style="87" customWidth="1"/>
    <col min="12805" max="12805" width="9.5703125" style="87" customWidth="1"/>
    <col min="12806" max="12810" width="6.7109375" style="87" customWidth="1"/>
    <col min="12811" max="12812" width="4.7109375" style="87" customWidth="1"/>
    <col min="12813" max="12813" width="6" style="87" customWidth="1"/>
    <col min="12814" max="12816" width="4.7109375" style="87" customWidth="1"/>
    <col min="12817" max="12817" width="6.140625" style="87" customWidth="1"/>
    <col min="12818" max="12820" width="4.7109375" style="87" customWidth="1"/>
    <col min="12821" max="12821" width="6.28515625" style="87" customWidth="1"/>
    <col min="12822" max="12842" width="4.7109375" style="87" customWidth="1"/>
    <col min="12843" max="12843" width="8.5703125" style="87" customWidth="1"/>
    <col min="12844" max="12845" width="5.7109375" style="87" customWidth="1"/>
    <col min="12846" max="13056" width="9.140625" style="87"/>
    <col min="13057" max="13057" width="14.7109375" style="87" customWidth="1"/>
    <col min="13058" max="13058" width="79.85546875" style="87" customWidth="1"/>
    <col min="13059" max="13059" width="14.7109375" style="87" customWidth="1"/>
    <col min="13060" max="13060" width="6.7109375" style="87" customWidth="1"/>
    <col min="13061" max="13061" width="9.5703125" style="87" customWidth="1"/>
    <col min="13062" max="13066" width="6.7109375" style="87" customWidth="1"/>
    <col min="13067" max="13068" width="4.7109375" style="87" customWidth="1"/>
    <col min="13069" max="13069" width="6" style="87" customWidth="1"/>
    <col min="13070" max="13072" width="4.7109375" style="87" customWidth="1"/>
    <col min="13073" max="13073" width="6.140625" style="87" customWidth="1"/>
    <col min="13074" max="13076" width="4.7109375" style="87" customWidth="1"/>
    <col min="13077" max="13077" width="6.28515625" style="87" customWidth="1"/>
    <col min="13078" max="13098" width="4.7109375" style="87" customWidth="1"/>
    <col min="13099" max="13099" width="8.5703125" style="87" customWidth="1"/>
    <col min="13100" max="13101" width="5.7109375" style="87" customWidth="1"/>
    <col min="13102" max="13312" width="9.140625" style="87"/>
    <col min="13313" max="13313" width="14.7109375" style="87" customWidth="1"/>
    <col min="13314" max="13314" width="79.85546875" style="87" customWidth="1"/>
    <col min="13315" max="13315" width="14.7109375" style="87" customWidth="1"/>
    <col min="13316" max="13316" width="6.7109375" style="87" customWidth="1"/>
    <col min="13317" max="13317" width="9.5703125" style="87" customWidth="1"/>
    <col min="13318" max="13322" width="6.7109375" style="87" customWidth="1"/>
    <col min="13323" max="13324" width="4.7109375" style="87" customWidth="1"/>
    <col min="13325" max="13325" width="6" style="87" customWidth="1"/>
    <col min="13326" max="13328" width="4.7109375" style="87" customWidth="1"/>
    <col min="13329" max="13329" width="6.140625" style="87" customWidth="1"/>
    <col min="13330" max="13332" width="4.7109375" style="87" customWidth="1"/>
    <col min="13333" max="13333" width="6.28515625" style="87" customWidth="1"/>
    <col min="13334" max="13354" width="4.7109375" style="87" customWidth="1"/>
    <col min="13355" max="13355" width="8.5703125" style="87" customWidth="1"/>
    <col min="13356" max="13357" width="5.7109375" style="87" customWidth="1"/>
    <col min="13358" max="13568" width="9.140625" style="87"/>
    <col min="13569" max="13569" width="14.7109375" style="87" customWidth="1"/>
    <col min="13570" max="13570" width="79.85546875" style="87" customWidth="1"/>
    <col min="13571" max="13571" width="14.7109375" style="87" customWidth="1"/>
    <col min="13572" max="13572" width="6.7109375" style="87" customWidth="1"/>
    <col min="13573" max="13573" width="9.5703125" style="87" customWidth="1"/>
    <col min="13574" max="13578" width="6.7109375" style="87" customWidth="1"/>
    <col min="13579" max="13580" width="4.7109375" style="87" customWidth="1"/>
    <col min="13581" max="13581" width="6" style="87" customWidth="1"/>
    <col min="13582" max="13584" width="4.7109375" style="87" customWidth="1"/>
    <col min="13585" max="13585" width="6.140625" style="87" customWidth="1"/>
    <col min="13586" max="13588" width="4.7109375" style="87" customWidth="1"/>
    <col min="13589" max="13589" width="6.28515625" style="87" customWidth="1"/>
    <col min="13590" max="13610" width="4.7109375" style="87" customWidth="1"/>
    <col min="13611" max="13611" width="8.5703125" style="87" customWidth="1"/>
    <col min="13612" max="13613" width="5.7109375" style="87" customWidth="1"/>
    <col min="13614" max="13824" width="9.140625" style="87"/>
    <col min="13825" max="13825" width="14.7109375" style="87" customWidth="1"/>
    <col min="13826" max="13826" width="79.85546875" style="87" customWidth="1"/>
    <col min="13827" max="13827" width="14.7109375" style="87" customWidth="1"/>
    <col min="13828" max="13828" width="6.7109375" style="87" customWidth="1"/>
    <col min="13829" max="13829" width="9.5703125" style="87" customWidth="1"/>
    <col min="13830" max="13834" width="6.7109375" style="87" customWidth="1"/>
    <col min="13835" max="13836" width="4.7109375" style="87" customWidth="1"/>
    <col min="13837" max="13837" width="6" style="87" customWidth="1"/>
    <col min="13838" max="13840" width="4.7109375" style="87" customWidth="1"/>
    <col min="13841" max="13841" width="6.140625" style="87" customWidth="1"/>
    <col min="13842" max="13844" width="4.7109375" style="87" customWidth="1"/>
    <col min="13845" max="13845" width="6.28515625" style="87" customWidth="1"/>
    <col min="13846" max="13866" width="4.7109375" style="87" customWidth="1"/>
    <col min="13867" max="13867" width="8.5703125" style="87" customWidth="1"/>
    <col min="13868" max="13869" width="5.7109375" style="87" customWidth="1"/>
    <col min="13870" max="14080" width="9.140625" style="87"/>
    <col min="14081" max="14081" width="14.7109375" style="87" customWidth="1"/>
    <col min="14082" max="14082" width="79.85546875" style="87" customWidth="1"/>
    <col min="14083" max="14083" width="14.7109375" style="87" customWidth="1"/>
    <col min="14084" max="14084" width="6.7109375" style="87" customWidth="1"/>
    <col min="14085" max="14085" width="9.5703125" style="87" customWidth="1"/>
    <col min="14086" max="14090" width="6.7109375" style="87" customWidth="1"/>
    <col min="14091" max="14092" width="4.7109375" style="87" customWidth="1"/>
    <col min="14093" max="14093" width="6" style="87" customWidth="1"/>
    <col min="14094" max="14096" width="4.7109375" style="87" customWidth="1"/>
    <col min="14097" max="14097" width="6.140625" style="87" customWidth="1"/>
    <col min="14098" max="14100" width="4.7109375" style="87" customWidth="1"/>
    <col min="14101" max="14101" width="6.28515625" style="87" customWidth="1"/>
    <col min="14102" max="14122" width="4.7109375" style="87" customWidth="1"/>
    <col min="14123" max="14123" width="8.5703125" style="87" customWidth="1"/>
    <col min="14124" max="14125" width="5.7109375" style="87" customWidth="1"/>
    <col min="14126" max="14336" width="9.140625" style="87"/>
    <col min="14337" max="14337" width="14.7109375" style="87" customWidth="1"/>
    <col min="14338" max="14338" width="79.85546875" style="87" customWidth="1"/>
    <col min="14339" max="14339" width="14.7109375" style="87" customWidth="1"/>
    <col min="14340" max="14340" width="6.7109375" style="87" customWidth="1"/>
    <col min="14341" max="14341" width="9.5703125" style="87" customWidth="1"/>
    <col min="14342" max="14346" width="6.7109375" style="87" customWidth="1"/>
    <col min="14347" max="14348" width="4.7109375" style="87" customWidth="1"/>
    <col min="14349" max="14349" width="6" style="87" customWidth="1"/>
    <col min="14350" max="14352" width="4.7109375" style="87" customWidth="1"/>
    <col min="14353" max="14353" width="6.140625" style="87" customWidth="1"/>
    <col min="14354" max="14356" width="4.7109375" style="87" customWidth="1"/>
    <col min="14357" max="14357" width="6.28515625" style="87" customWidth="1"/>
    <col min="14358" max="14378" width="4.7109375" style="87" customWidth="1"/>
    <col min="14379" max="14379" width="8.5703125" style="87" customWidth="1"/>
    <col min="14380" max="14381" width="5.7109375" style="87" customWidth="1"/>
    <col min="14382" max="14592" width="9.140625" style="87"/>
    <col min="14593" max="14593" width="14.7109375" style="87" customWidth="1"/>
    <col min="14594" max="14594" width="79.85546875" style="87" customWidth="1"/>
    <col min="14595" max="14595" width="14.7109375" style="87" customWidth="1"/>
    <col min="14596" max="14596" width="6.7109375" style="87" customWidth="1"/>
    <col min="14597" max="14597" width="9.5703125" style="87" customWidth="1"/>
    <col min="14598" max="14602" width="6.7109375" style="87" customWidth="1"/>
    <col min="14603" max="14604" width="4.7109375" style="87" customWidth="1"/>
    <col min="14605" max="14605" width="6" style="87" customWidth="1"/>
    <col min="14606" max="14608" width="4.7109375" style="87" customWidth="1"/>
    <col min="14609" max="14609" width="6.140625" style="87" customWidth="1"/>
    <col min="14610" max="14612" width="4.7109375" style="87" customWidth="1"/>
    <col min="14613" max="14613" width="6.28515625" style="87" customWidth="1"/>
    <col min="14614" max="14634" width="4.7109375" style="87" customWidth="1"/>
    <col min="14635" max="14635" width="8.5703125" style="87" customWidth="1"/>
    <col min="14636" max="14637" width="5.7109375" style="87" customWidth="1"/>
    <col min="14638" max="14848" width="9.140625" style="87"/>
    <col min="14849" max="14849" width="14.7109375" style="87" customWidth="1"/>
    <col min="14850" max="14850" width="79.85546875" style="87" customWidth="1"/>
    <col min="14851" max="14851" width="14.7109375" style="87" customWidth="1"/>
    <col min="14852" max="14852" width="6.7109375" style="87" customWidth="1"/>
    <col min="14853" max="14853" width="9.5703125" style="87" customWidth="1"/>
    <col min="14854" max="14858" width="6.7109375" style="87" customWidth="1"/>
    <col min="14859" max="14860" width="4.7109375" style="87" customWidth="1"/>
    <col min="14861" max="14861" width="6" style="87" customWidth="1"/>
    <col min="14862" max="14864" width="4.7109375" style="87" customWidth="1"/>
    <col min="14865" max="14865" width="6.140625" style="87" customWidth="1"/>
    <col min="14866" max="14868" width="4.7109375" style="87" customWidth="1"/>
    <col min="14869" max="14869" width="6.28515625" style="87" customWidth="1"/>
    <col min="14870" max="14890" width="4.7109375" style="87" customWidth="1"/>
    <col min="14891" max="14891" width="8.5703125" style="87" customWidth="1"/>
    <col min="14892" max="14893" width="5.7109375" style="87" customWidth="1"/>
    <col min="14894" max="15104" width="9.140625" style="87"/>
    <col min="15105" max="15105" width="14.7109375" style="87" customWidth="1"/>
    <col min="15106" max="15106" width="79.85546875" style="87" customWidth="1"/>
    <col min="15107" max="15107" width="14.7109375" style="87" customWidth="1"/>
    <col min="15108" max="15108" width="6.7109375" style="87" customWidth="1"/>
    <col min="15109" max="15109" width="9.5703125" style="87" customWidth="1"/>
    <col min="15110" max="15114" width="6.7109375" style="87" customWidth="1"/>
    <col min="15115" max="15116" width="4.7109375" style="87" customWidth="1"/>
    <col min="15117" max="15117" width="6" style="87" customWidth="1"/>
    <col min="15118" max="15120" width="4.7109375" style="87" customWidth="1"/>
    <col min="15121" max="15121" width="6.140625" style="87" customWidth="1"/>
    <col min="15122" max="15124" width="4.7109375" style="87" customWidth="1"/>
    <col min="15125" max="15125" width="6.28515625" style="87" customWidth="1"/>
    <col min="15126" max="15146" width="4.7109375" style="87" customWidth="1"/>
    <col min="15147" max="15147" width="8.5703125" style="87" customWidth="1"/>
    <col min="15148" max="15149" width="5.7109375" style="87" customWidth="1"/>
    <col min="15150" max="15360" width="9.140625" style="87"/>
    <col min="15361" max="15361" width="14.7109375" style="87" customWidth="1"/>
    <col min="15362" max="15362" width="79.85546875" style="87" customWidth="1"/>
    <col min="15363" max="15363" width="14.7109375" style="87" customWidth="1"/>
    <col min="15364" max="15364" width="6.7109375" style="87" customWidth="1"/>
    <col min="15365" max="15365" width="9.5703125" style="87" customWidth="1"/>
    <col min="15366" max="15370" width="6.7109375" style="87" customWidth="1"/>
    <col min="15371" max="15372" width="4.7109375" style="87" customWidth="1"/>
    <col min="15373" max="15373" width="6" style="87" customWidth="1"/>
    <col min="15374" max="15376" width="4.7109375" style="87" customWidth="1"/>
    <col min="15377" max="15377" width="6.140625" style="87" customWidth="1"/>
    <col min="15378" max="15380" width="4.7109375" style="87" customWidth="1"/>
    <col min="15381" max="15381" width="6.28515625" style="87" customWidth="1"/>
    <col min="15382" max="15402" width="4.7109375" style="87" customWidth="1"/>
    <col min="15403" max="15403" width="8.5703125" style="87" customWidth="1"/>
    <col min="15404" max="15405" width="5.7109375" style="87" customWidth="1"/>
    <col min="15406" max="15616" width="9.140625" style="87"/>
    <col min="15617" max="15617" width="14.7109375" style="87" customWidth="1"/>
    <col min="15618" max="15618" width="79.85546875" style="87" customWidth="1"/>
    <col min="15619" max="15619" width="14.7109375" style="87" customWidth="1"/>
    <col min="15620" max="15620" width="6.7109375" style="87" customWidth="1"/>
    <col min="15621" max="15621" width="9.5703125" style="87" customWidth="1"/>
    <col min="15622" max="15626" width="6.7109375" style="87" customWidth="1"/>
    <col min="15627" max="15628" width="4.7109375" style="87" customWidth="1"/>
    <col min="15629" max="15629" width="6" style="87" customWidth="1"/>
    <col min="15630" max="15632" width="4.7109375" style="87" customWidth="1"/>
    <col min="15633" max="15633" width="6.140625" style="87" customWidth="1"/>
    <col min="15634" max="15636" width="4.7109375" style="87" customWidth="1"/>
    <col min="15637" max="15637" width="6.28515625" style="87" customWidth="1"/>
    <col min="15638" max="15658" width="4.7109375" style="87" customWidth="1"/>
    <col min="15659" max="15659" width="8.5703125" style="87" customWidth="1"/>
    <col min="15660" max="15661" width="5.7109375" style="87" customWidth="1"/>
    <col min="15662" max="15872" width="9.140625" style="87"/>
    <col min="15873" max="15873" width="14.7109375" style="87" customWidth="1"/>
    <col min="15874" max="15874" width="79.85546875" style="87" customWidth="1"/>
    <col min="15875" max="15875" width="14.7109375" style="87" customWidth="1"/>
    <col min="15876" max="15876" width="6.7109375" style="87" customWidth="1"/>
    <col min="15877" max="15877" width="9.5703125" style="87" customWidth="1"/>
    <col min="15878" max="15882" width="6.7109375" style="87" customWidth="1"/>
    <col min="15883" max="15884" width="4.7109375" style="87" customWidth="1"/>
    <col min="15885" max="15885" width="6" style="87" customWidth="1"/>
    <col min="15886" max="15888" width="4.7109375" style="87" customWidth="1"/>
    <col min="15889" max="15889" width="6.140625" style="87" customWidth="1"/>
    <col min="15890" max="15892" width="4.7109375" style="87" customWidth="1"/>
    <col min="15893" max="15893" width="6.28515625" style="87" customWidth="1"/>
    <col min="15894" max="15914" width="4.7109375" style="87" customWidth="1"/>
    <col min="15915" max="15915" width="8.5703125" style="87" customWidth="1"/>
    <col min="15916" max="15917" width="5.7109375" style="87" customWidth="1"/>
    <col min="15918" max="16128" width="9.140625" style="87"/>
    <col min="16129" max="16129" width="14.7109375" style="87" customWidth="1"/>
    <col min="16130" max="16130" width="79.85546875" style="87" customWidth="1"/>
    <col min="16131" max="16131" width="14.7109375" style="87" customWidth="1"/>
    <col min="16132" max="16132" width="6.7109375" style="87" customWidth="1"/>
    <col min="16133" max="16133" width="9.5703125" style="87" customWidth="1"/>
    <col min="16134" max="16138" width="6.7109375" style="87" customWidth="1"/>
    <col min="16139" max="16140" width="4.7109375" style="87" customWidth="1"/>
    <col min="16141" max="16141" width="6" style="87" customWidth="1"/>
    <col min="16142" max="16144" width="4.7109375" style="87" customWidth="1"/>
    <col min="16145" max="16145" width="6.140625" style="87" customWidth="1"/>
    <col min="16146" max="16148" width="4.7109375" style="87" customWidth="1"/>
    <col min="16149" max="16149" width="6.28515625" style="87" customWidth="1"/>
    <col min="16150" max="16170" width="4.7109375" style="87" customWidth="1"/>
    <col min="16171" max="16171" width="8.5703125" style="87" customWidth="1"/>
    <col min="16172" max="16173" width="5.7109375" style="87" customWidth="1"/>
    <col min="16174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542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32.25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36.5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1" customFormat="1" ht="23.25" customHeight="1" thickBot="1" x14ac:dyDescent="0.35">
      <c r="A9" s="531" t="s">
        <v>138</v>
      </c>
      <c r="B9" s="823" t="s">
        <v>125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972"/>
    </row>
    <row r="10" spans="1:45" s="3" customFormat="1" ht="45.75" customHeight="1" thickBot="1" x14ac:dyDescent="0.35">
      <c r="A10" s="963" t="s">
        <v>132</v>
      </c>
      <c r="B10" s="83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 t="shared" ref="E12:E17" si="0">D12*30</f>
        <v>90</v>
      </c>
      <c r="F12" s="207">
        <f>G12+H12+I12</f>
        <v>32</v>
      </c>
      <c r="G12" s="208">
        <v>16</v>
      </c>
      <c r="H12" s="207"/>
      <c r="I12" s="208">
        <v>16</v>
      </c>
      <c r="J12" s="207">
        <f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 t="shared" si="0"/>
        <v>60</v>
      </c>
      <c r="F13" s="207">
        <f>G13+H13+I13</f>
        <v>24</v>
      </c>
      <c r="G13" s="208">
        <v>16</v>
      </c>
      <c r="H13" s="207"/>
      <c r="I13" s="208">
        <v>8</v>
      </c>
      <c r="J13" s="207">
        <f>E13-F13</f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 t="shared" si="0"/>
        <v>60</v>
      </c>
      <c r="F14" s="207">
        <v>24</v>
      </c>
      <c r="G14" s="208">
        <v>16</v>
      </c>
      <c r="H14" s="207"/>
      <c r="I14" s="208">
        <v>8</v>
      </c>
      <c r="J14" s="207">
        <f>E14-F14</f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 t="shared" si="0"/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si="0"/>
        <v>90</v>
      </c>
      <c r="F16" s="207">
        <f>G16+H16+I16</f>
        <v>32</v>
      </c>
      <c r="G16" s="208">
        <v>16</v>
      </c>
      <c r="H16" s="207"/>
      <c r="I16" s="208">
        <v>16</v>
      </c>
      <c r="J16" s="207">
        <f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0"/>
        <v>60</v>
      </c>
      <c r="F17" s="843">
        <f>G17+H17+I17</f>
        <v>24</v>
      </c>
      <c r="G17" s="843">
        <v>16</v>
      </c>
      <c r="H17" s="843"/>
      <c r="I17" s="843">
        <v>8</v>
      </c>
      <c r="J17" s="845">
        <f>E17-F17</f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34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22"/>
    </row>
    <row r="23" spans="1:45" s="237" customFormat="1" ht="21.75" customHeight="1" thickBot="1" x14ac:dyDescent="0.35">
      <c r="A23" s="541" t="s">
        <v>143</v>
      </c>
      <c r="B23" s="832" t="s">
        <v>127</v>
      </c>
      <c r="C23" s="833"/>
      <c r="D23" s="834"/>
      <c r="E23" s="834"/>
      <c r="F23" s="834"/>
      <c r="G23" s="834"/>
      <c r="H23" s="834"/>
      <c r="I23" s="834"/>
      <c r="J23" s="834"/>
      <c r="K23" s="835"/>
      <c r="L23" s="835"/>
      <c r="M23" s="835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973"/>
    </row>
    <row r="24" spans="1:45" s="187" customFormat="1" ht="47.2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>D28*30</f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>D29*30</f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>D30*30</f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7.25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29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97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20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24" t="s">
        <v>148</v>
      </c>
      <c r="B39" s="832" t="s">
        <v>51</v>
      </c>
      <c r="C39" s="833"/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973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38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70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1" customHeight="1" x14ac:dyDescent="0.3">
      <c r="A43" s="529" t="s">
        <v>176</v>
      </c>
      <c r="B43" s="322" t="s">
        <v>367</v>
      </c>
      <c r="C43" s="189" t="s">
        <v>271</v>
      </c>
      <c r="D43" s="319">
        <v>5</v>
      </c>
      <c r="E43" s="153">
        <f>D43*30</f>
        <v>150</v>
      </c>
      <c r="F43" s="153">
        <f>G43+H43+I43</f>
        <v>64</v>
      </c>
      <c r="G43" s="154">
        <v>32</v>
      </c>
      <c r="H43" s="153"/>
      <c r="I43" s="154">
        <v>32</v>
      </c>
      <c r="J43" s="153">
        <f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9.75" customHeight="1" x14ac:dyDescent="0.3">
      <c r="A44" s="529" t="s">
        <v>177</v>
      </c>
      <c r="B44" s="385" t="s">
        <v>303</v>
      </c>
      <c r="C44" s="189" t="s">
        <v>271</v>
      </c>
      <c r="D44" s="257">
        <v>5</v>
      </c>
      <c r="E44" s="153">
        <f>D44*30</f>
        <v>150</v>
      </c>
      <c r="F44" s="153">
        <f>G44+H44+I44</f>
        <v>64</v>
      </c>
      <c r="G44" s="154"/>
      <c r="H44" s="153"/>
      <c r="I44" s="154">
        <v>64</v>
      </c>
      <c r="J44" s="153">
        <f>E44-F44</f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ref="E45:E56" si="1">D45*30</f>
        <v>150</v>
      </c>
      <c r="F45" s="153">
        <f t="shared" ref="F45:F56" si="2">G45+H45+I45</f>
        <v>64</v>
      </c>
      <c r="G45" s="154">
        <v>32</v>
      </c>
      <c r="H45" s="153">
        <v>16</v>
      </c>
      <c r="I45" s="154">
        <v>16</v>
      </c>
      <c r="J45" s="153">
        <f t="shared" ref="J45:J56" si="3">E45-F45</f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8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1"/>
        <v>150</v>
      </c>
      <c r="F46" s="153">
        <f t="shared" si="2"/>
        <v>64</v>
      </c>
      <c r="G46" s="154">
        <v>32</v>
      </c>
      <c r="H46" s="153">
        <v>16</v>
      </c>
      <c r="I46" s="154">
        <v>16</v>
      </c>
      <c r="J46" s="153">
        <f t="shared" si="3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7.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1"/>
        <v>150</v>
      </c>
      <c r="F47" s="153">
        <f t="shared" si="2"/>
        <v>64</v>
      </c>
      <c r="G47" s="154">
        <v>32</v>
      </c>
      <c r="H47" s="153">
        <v>16</v>
      </c>
      <c r="I47" s="154">
        <v>16</v>
      </c>
      <c r="J47" s="153">
        <f t="shared" si="3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0.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1"/>
        <v>150</v>
      </c>
      <c r="F48" s="153">
        <f t="shared" si="2"/>
        <v>64</v>
      </c>
      <c r="G48" s="154">
        <v>32</v>
      </c>
      <c r="H48" s="153"/>
      <c r="I48" s="154">
        <v>32</v>
      </c>
      <c r="J48" s="153">
        <f t="shared" si="3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2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1"/>
        <v>150</v>
      </c>
      <c r="F49" s="153">
        <f t="shared" si="2"/>
        <v>64</v>
      </c>
      <c r="G49" s="154">
        <v>32</v>
      </c>
      <c r="H49" s="153"/>
      <c r="I49" s="154">
        <v>32</v>
      </c>
      <c r="J49" s="153">
        <f t="shared" si="3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3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1"/>
        <v>150</v>
      </c>
      <c r="F50" s="153">
        <f t="shared" si="2"/>
        <v>64</v>
      </c>
      <c r="G50" s="154">
        <v>32</v>
      </c>
      <c r="H50" s="153"/>
      <c r="I50" s="154">
        <v>32</v>
      </c>
      <c r="J50" s="153">
        <f t="shared" si="3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69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>D51*30</f>
        <v>150</v>
      </c>
      <c r="F51" s="153">
        <f>G51+H51+I51</f>
        <v>64</v>
      </c>
      <c r="G51" s="154">
        <v>32</v>
      </c>
      <c r="H51" s="153"/>
      <c r="I51" s="154">
        <v>32</v>
      </c>
      <c r="J51" s="153">
        <f>E51-F51</f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9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1"/>
        <v>150</v>
      </c>
      <c r="F52" s="153">
        <f t="shared" si="2"/>
        <v>64</v>
      </c>
      <c r="G52" s="154">
        <v>32</v>
      </c>
      <c r="H52" s="153"/>
      <c r="I52" s="154">
        <v>32</v>
      </c>
      <c r="J52" s="153">
        <f t="shared" si="3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1"/>
        <v>150</v>
      </c>
      <c r="F53" s="153">
        <f t="shared" si="2"/>
        <v>64</v>
      </c>
      <c r="G53" s="154">
        <v>32</v>
      </c>
      <c r="H53" s="153">
        <v>16</v>
      </c>
      <c r="I53" s="154">
        <v>16</v>
      </c>
      <c r="J53" s="153">
        <f t="shared" si="3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1"/>
        <v>150</v>
      </c>
      <c r="F54" s="153">
        <f t="shared" si="2"/>
        <v>64</v>
      </c>
      <c r="G54" s="154">
        <v>32</v>
      </c>
      <c r="H54" s="153">
        <v>16</v>
      </c>
      <c r="I54" s="154">
        <v>16</v>
      </c>
      <c r="J54" s="153">
        <f t="shared" si="3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59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1"/>
        <v>150</v>
      </c>
      <c r="F55" s="153">
        <f t="shared" si="2"/>
        <v>64</v>
      </c>
      <c r="G55" s="154">
        <v>32</v>
      </c>
      <c r="H55" s="153"/>
      <c r="I55" s="154">
        <v>32</v>
      </c>
      <c r="J55" s="153">
        <f t="shared" si="3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6.5" customHeight="1" x14ac:dyDescent="0.3">
      <c r="A56" s="529" t="s">
        <v>189</v>
      </c>
      <c r="B56" s="321" t="s">
        <v>288</v>
      </c>
      <c r="C56" s="189" t="s">
        <v>282</v>
      </c>
      <c r="D56" s="319">
        <v>5</v>
      </c>
      <c r="E56" s="153">
        <f t="shared" si="1"/>
        <v>150</v>
      </c>
      <c r="F56" s="153">
        <f t="shared" si="2"/>
        <v>64</v>
      </c>
      <c r="G56" s="154">
        <v>32</v>
      </c>
      <c r="H56" s="153"/>
      <c r="I56" s="154">
        <v>32</v>
      </c>
      <c r="J56" s="153">
        <f t="shared" si="3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89" customFormat="1" ht="52.5" customHeight="1" thickBot="1" x14ac:dyDescent="0.3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89" customFormat="1" ht="32.25" customHeight="1" thickBot="1" x14ac:dyDescent="0.3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89" customFormat="1" ht="124.5" customHeight="1" thickBot="1" x14ac:dyDescent="0.3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44.25" customHeight="1" x14ac:dyDescent="0.3">
      <c r="A62" s="552" t="s">
        <v>156</v>
      </c>
      <c r="B62" s="330" t="s">
        <v>471</v>
      </c>
      <c r="C62" s="866" t="str">
        <f>$C$72</f>
        <v>ЭУП</v>
      </c>
      <c r="D62" s="732">
        <v>5</v>
      </c>
      <c r="E62" s="741">
        <f>D62*30</f>
        <v>150</v>
      </c>
      <c r="F62" s="741">
        <f>G62+H62+I62</f>
        <v>64</v>
      </c>
      <c r="G62" s="786">
        <v>16</v>
      </c>
      <c r="H62" s="741"/>
      <c r="I62" s="786">
        <v>48</v>
      </c>
      <c r="J62" s="741">
        <f>E62-F62</f>
        <v>86</v>
      </c>
      <c r="K62" s="734"/>
      <c r="L62" s="721"/>
      <c r="M62" s="723"/>
      <c r="N62" s="793"/>
      <c r="O62" s="734"/>
      <c r="P62" s="721"/>
      <c r="Q62" s="723"/>
      <c r="R62" s="737"/>
      <c r="S62" s="801"/>
      <c r="T62" s="820"/>
      <c r="U62" s="803"/>
      <c r="V62" s="821"/>
      <c r="W62" s="801">
        <v>1</v>
      </c>
      <c r="X62" s="820"/>
      <c r="Y62" s="803">
        <v>3</v>
      </c>
      <c r="Z62" s="768">
        <v>5</v>
      </c>
      <c r="AA62" s="822"/>
      <c r="AB62" s="820"/>
      <c r="AC62" s="719"/>
      <c r="AD62" s="717"/>
      <c r="AE62" s="822"/>
      <c r="AF62" s="820"/>
      <c r="AG62" s="719"/>
      <c r="AH62" s="717"/>
      <c r="AI62" s="822"/>
      <c r="AJ62" s="820"/>
      <c r="AK62" s="803"/>
      <c r="AL62" s="717"/>
      <c r="AM62" s="801"/>
      <c r="AN62" s="802"/>
      <c r="AO62" s="803"/>
      <c r="AP62" s="771"/>
      <c r="AQ62" s="816">
        <v>4</v>
      </c>
      <c r="AR62" s="816"/>
      <c r="AS62" s="801">
        <v>4</v>
      </c>
    </row>
    <row r="63" spans="1:45" s="187" customFormat="1" ht="48.75" customHeight="1" x14ac:dyDescent="0.3">
      <c r="A63" s="529" t="s">
        <v>168</v>
      </c>
      <c r="B63" s="295" t="s">
        <v>472</v>
      </c>
      <c r="C63" s="740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70"/>
      <c r="AA63" s="735"/>
      <c r="AB63" s="722"/>
      <c r="AC63" s="720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27"/>
    </row>
    <row r="64" spans="1:45" s="187" customFormat="1" ht="53.25" customHeight="1" x14ac:dyDescent="0.3">
      <c r="A64" s="529" t="s">
        <v>169</v>
      </c>
      <c r="B64" s="295" t="s">
        <v>473</v>
      </c>
      <c r="C64" s="739" t="s">
        <v>474</v>
      </c>
      <c r="D64" s="743">
        <v>5</v>
      </c>
      <c r="E64" s="784">
        <v>150</v>
      </c>
      <c r="F64" s="784">
        <v>64</v>
      </c>
      <c r="G64" s="784">
        <v>32</v>
      </c>
      <c r="H64" s="784"/>
      <c r="I64" s="784">
        <v>32</v>
      </c>
      <c r="J64" s="784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871">
        <v>2</v>
      </c>
      <c r="AB64" s="870"/>
      <c r="AC64" s="869">
        <v>2</v>
      </c>
      <c r="AD64" s="868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43">
        <v>5</v>
      </c>
      <c r="AR64" s="182"/>
      <c r="AS64" s="919"/>
    </row>
    <row r="65" spans="1:45" s="187" customFormat="1" ht="53.25" customHeight="1" x14ac:dyDescent="0.3">
      <c r="A65" s="529" t="s">
        <v>170</v>
      </c>
      <c r="B65" s="295" t="s">
        <v>475</v>
      </c>
      <c r="C65" s="740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5"/>
      <c r="AB65" s="722"/>
      <c r="AC65" s="720"/>
      <c r="AD65" s="718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33"/>
      <c r="AR65" s="162"/>
      <c r="AS65" s="727"/>
    </row>
    <row r="66" spans="1:45" s="187" customFormat="1" ht="54" customHeight="1" x14ac:dyDescent="0.3">
      <c r="A66" s="529" t="s">
        <v>171</v>
      </c>
      <c r="B66" s="295" t="s">
        <v>476</v>
      </c>
      <c r="C66" s="739" t="s">
        <v>474</v>
      </c>
      <c r="D66" s="743">
        <v>5</v>
      </c>
      <c r="E66" s="784">
        <f>D66*30</f>
        <v>150</v>
      </c>
      <c r="F66" s="784">
        <f>G66+H66+I66</f>
        <v>64</v>
      </c>
      <c r="G66" s="785">
        <v>32</v>
      </c>
      <c r="H66" s="784">
        <v>16</v>
      </c>
      <c r="I66" s="785">
        <v>16</v>
      </c>
      <c r="J66" s="784">
        <f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>
        <v>1</v>
      </c>
      <c r="AG66" s="736">
        <v>1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/>
    </row>
    <row r="67" spans="1:45" s="187" customFormat="1" ht="69.75" customHeight="1" x14ac:dyDescent="0.3">
      <c r="A67" s="529" t="s">
        <v>172</v>
      </c>
      <c r="B67" s="295" t="s">
        <v>477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46.5" customHeight="1" x14ac:dyDescent="0.3">
      <c r="A68" s="529" t="s">
        <v>173</v>
      </c>
      <c r="B68" s="295" t="s">
        <v>478</v>
      </c>
      <c r="C68" s="739" t="s">
        <v>474</v>
      </c>
      <c r="D68" s="743">
        <v>5</v>
      </c>
      <c r="E68" s="784">
        <f>D68*30</f>
        <v>150</v>
      </c>
      <c r="F68" s="784">
        <f>G68+H68+I68</f>
        <v>64</v>
      </c>
      <c r="G68" s="785">
        <v>32</v>
      </c>
      <c r="H68" s="784"/>
      <c r="I68" s="785">
        <v>32</v>
      </c>
      <c r="J68" s="784">
        <f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/>
      <c r="AK68" s="723">
        <v>2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26"/>
    </row>
    <row r="69" spans="1:45" s="187" customFormat="1" ht="64.5" customHeight="1" x14ac:dyDescent="0.3">
      <c r="A69" s="529" t="s">
        <v>174</v>
      </c>
      <c r="B69" s="295" t="s">
        <v>479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54" customHeight="1" x14ac:dyDescent="0.3">
      <c r="A70" s="529" t="s">
        <v>225</v>
      </c>
      <c r="B70" s="295" t="s">
        <v>480</v>
      </c>
      <c r="C70" s="739" t="str">
        <f>$C$72</f>
        <v>ЭУП</v>
      </c>
      <c r="D70" s="743">
        <v>5</v>
      </c>
      <c r="E70" s="784">
        <f>D70*30</f>
        <v>150</v>
      </c>
      <c r="F70" s="784">
        <f>G70+H70+I70</f>
        <v>64</v>
      </c>
      <c r="G70" s="785">
        <v>16</v>
      </c>
      <c r="H70" s="784"/>
      <c r="I70" s="785">
        <v>48</v>
      </c>
      <c r="J70" s="784">
        <f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1</v>
      </c>
      <c r="AJ70" s="721"/>
      <c r="AK70" s="723">
        <v>3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>
        <v>7</v>
      </c>
    </row>
    <row r="71" spans="1:45" s="187" customFormat="1" ht="48.75" customHeight="1" x14ac:dyDescent="0.3">
      <c r="A71" s="529" t="s">
        <v>226</v>
      </c>
      <c r="B71" s="331" t="s">
        <v>485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s="187" customFormat="1" ht="36" customHeight="1" x14ac:dyDescent="0.3">
      <c r="A72" s="529" t="s">
        <v>233</v>
      </c>
      <c r="B72" s="285" t="s">
        <v>481</v>
      </c>
      <c r="C72" s="739" t="s">
        <v>223</v>
      </c>
      <c r="D72" s="743">
        <v>5</v>
      </c>
      <c r="E72" s="784">
        <f>D72*30</f>
        <v>150</v>
      </c>
      <c r="F72" s="784">
        <f>G72+H72+I72</f>
        <v>64</v>
      </c>
      <c r="G72" s="785">
        <v>32</v>
      </c>
      <c r="H72" s="784">
        <v>16</v>
      </c>
      <c r="I72" s="785">
        <v>16</v>
      </c>
      <c r="J72" s="784">
        <f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>
        <v>1</v>
      </c>
      <c r="AK72" s="723">
        <v>1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26">
        <v>7</v>
      </c>
    </row>
    <row r="73" spans="1:45" s="187" customFormat="1" ht="52.5" customHeight="1" x14ac:dyDescent="0.3">
      <c r="A73" s="529" t="s">
        <v>234</v>
      </c>
      <c r="B73" s="331" t="s">
        <v>482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187" customFormat="1" ht="45" customHeight="1" x14ac:dyDescent="0.3">
      <c r="A74" s="529" t="s">
        <v>301</v>
      </c>
      <c r="B74" s="295" t="s">
        <v>483</v>
      </c>
      <c r="C74" s="739" t="str">
        <f>$C$72</f>
        <v>ЭУП</v>
      </c>
      <c r="D74" s="743">
        <v>5</v>
      </c>
      <c r="E74" s="784">
        <f>D74*30</f>
        <v>150</v>
      </c>
      <c r="F74" s="784">
        <f>G74+H74+I74</f>
        <v>64</v>
      </c>
      <c r="G74" s="785">
        <v>32</v>
      </c>
      <c r="H74" s="784"/>
      <c r="I74" s="785">
        <v>32</v>
      </c>
      <c r="J74" s="784">
        <f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/>
      <c r="AK74" s="723">
        <v>2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26">
        <v>7</v>
      </c>
    </row>
    <row r="75" spans="1:45" s="187" customFormat="1" ht="69.75" customHeight="1" x14ac:dyDescent="0.3">
      <c r="A75" s="529" t="s">
        <v>302</v>
      </c>
      <c r="B75" s="295" t="s">
        <v>484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4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634" t="s">
        <v>368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635" t="s">
        <v>369</v>
      </c>
      <c r="B78" s="635"/>
      <c r="C78" s="635"/>
      <c r="D78" s="97" t="s">
        <v>372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364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2.25" customHeight="1" x14ac:dyDescent="0.3">
      <c r="H79" s="97"/>
      <c r="P79" s="97"/>
    </row>
    <row r="80" spans="1:45" ht="20.25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</sheetData>
  <mergeCells count="598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98425196850393704" right="0.70866141732283472" top="0.74803149606299213" bottom="0.74803149606299213" header="0.31496062992125984" footer="0.31496062992125984"/>
  <pageSetup paperSize="9" scale="35" orientation="landscape" r:id="rId1"/>
  <rowBreaks count="2" manualBreakCount="2">
    <brk id="34" max="16383" man="1"/>
    <brk id="5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84"/>
  <sheetViews>
    <sheetView view="pageBreakPreview" zoomScale="70" zoomScaleNormal="70" zoomScaleSheetLayoutView="70" workbookViewId="0">
      <selection activeCell="C29" sqref="C29"/>
    </sheetView>
  </sheetViews>
  <sheetFormatPr defaultColWidth="9.140625" defaultRowHeight="12.75" x14ac:dyDescent="0.2"/>
  <cols>
    <col min="1" max="1" width="14.7109375" style="87" customWidth="1"/>
    <col min="2" max="2" width="88.14062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747" t="s">
        <v>514</v>
      </c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24.75" customHeight="1" x14ac:dyDescent="0.3">
      <c r="B3" s="91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4" spans="1:45" ht="24.75" customHeight="1" x14ac:dyDescent="0.2">
      <c r="U4" s="395"/>
    </row>
    <row r="5" spans="1:45" s="89" customFormat="1" ht="55.5" customHeight="1" thickBot="1" x14ac:dyDescent="0.3">
      <c r="A5" s="954" t="s">
        <v>106</v>
      </c>
      <c r="B5" s="957" t="s">
        <v>129</v>
      </c>
      <c r="C5" s="958" t="s">
        <v>50</v>
      </c>
      <c r="D5" s="697" t="s">
        <v>136</v>
      </c>
      <c r="E5" s="698"/>
      <c r="F5" s="959" t="s">
        <v>95</v>
      </c>
      <c r="G5" s="905"/>
      <c r="H5" s="905"/>
      <c r="I5" s="905"/>
      <c r="J5" s="960"/>
      <c r="K5" s="950" t="s">
        <v>100</v>
      </c>
      <c r="L5" s="951"/>
      <c r="M5" s="951"/>
      <c r="N5" s="951"/>
      <c r="O5" s="951"/>
      <c r="P5" s="951"/>
      <c r="Q5" s="951"/>
      <c r="R5" s="952"/>
      <c r="S5" s="950" t="s">
        <v>101</v>
      </c>
      <c r="T5" s="951"/>
      <c r="U5" s="951"/>
      <c r="V5" s="951"/>
      <c r="W5" s="951"/>
      <c r="X5" s="951"/>
      <c r="Y5" s="951"/>
      <c r="Z5" s="952"/>
      <c r="AA5" s="950" t="s">
        <v>102</v>
      </c>
      <c r="AB5" s="951"/>
      <c r="AC5" s="951"/>
      <c r="AD5" s="951"/>
      <c r="AE5" s="951"/>
      <c r="AF5" s="951"/>
      <c r="AG5" s="951"/>
      <c r="AH5" s="952"/>
      <c r="AI5" s="950" t="s">
        <v>103</v>
      </c>
      <c r="AJ5" s="951"/>
      <c r="AK5" s="951"/>
      <c r="AL5" s="951"/>
      <c r="AM5" s="951"/>
      <c r="AN5" s="951"/>
      <c r="AO5" s="951"/>
      <c r="AP5" s="952"/>
      <c r="AQ5" s="950" t="s">
        <v>121</v>
      </c>
      <c r="AR5" s="951"/>
      <c r="AS5" s="952"/>
    </row>
    <row r="6" spans="1:45" s="89" customFormat="1" ht="52.5" customHeight="1" thickBot="1" x14ac:dyDescent="0.3">
      <c r="A6" s="955"/>
      <c r="B6" s="716"/>
      <c r="C6" s="677"/>
      <c r="D6" s="697"/>
      <c r="E6" s="698"/>
      <c r="F6" s="840" t="s">
        <v>105</v>
      </c>
      <c r="G6" s="706" t="s">
        <v>96</v>
      </c>
      <c r="H6" s="707"/>
      <c r="I6" s="707"/>
      <c r="J6" s="692" t="s">
        <v>98</v>
      </c>
      <c r="K6" s="687" t="s">
        <v>113</v>
      </c>
      <c r="L6" s="687"/>
      <c r="M6" s="687"/>
      <c r="N6" s="688"/>
      <c r="O6" s="687" t="s">
        <v>117</v>
      </c>
      <c r="P6" s="687"/>
      <c r="Q6" s="687"/>
      <c r="R6" s="688"/>
      <c r="S6" s="687" t="s">
        <v>114</v>
      </c>
      <c r="T6" s="687"/>
      <c r="U6" s="687"/>
      <c r="V6" s="688"/>
      <c r="W6" s="687" t="s">
        <v>118</v>
      </c>
      <c r="X6" s="687"/>
      <c r="Y6" s="687"/>
      <c r="Z6" s="688"/>
      <c r="AA6" s="687" t="s">
        <v>115</v>
      </c>
      <c r="AB6" s="687"/>
      <c r="AC6" s="687"/>
      <c r="AD6" s="688"/>
      <c r="AE6" s="687" t="s">
        <v>119</v>
      </c>
      <c r="AF6" s="687"/>
      <c r="AG6" s="687"/>
      <c r="AH6" s="688"/>
      <c r="AI6" s="687" t="s">
        <v>116</v>
      </c>
      <c r="AJ6" s="687"/>
      <c r="AK6" s="687"/>
      <c r="AL6" s="688"/>
      <c r="AM6" s="687" t="s">
        <v>120</v>
      </c>
      <c r="AN6" s="687"/>
      <c r="AO6" s="687"/>
      <c r="AP6" s="688"/>
      <c r="AQ6" s="712"/>
      <c r="AR6" s="713"/>
      <c r="AS6" s="953"/>
    </row>
    <row r="7" spans="1:45" s="89" customFormat="1" ht="32.25" customHeight="1" thickBot="1" x14ac:dyDescent="0.3">
      <c r="A7" s="955"/>
      <c r="B7" s="716"/>
      <c r="C7" s="677"/>
      <c r="D7" s="699"/>
      <c r="E7" s="700"/>
      <c r="F7" s="840"/>
      <c r="G7" s="678" t="s">
        <v>97</v>
      </c>
      <c r="H7" s="685" t="s">
        <v>104</v>
      </c>
      <c r="I7" s="678" t="s">
        <v>99</v>
      </c>
      <c r="J7" s="693"/>
      <c r="K7" s="678" t="s">
        <v>110</v>
      </c>
      <c r="L7" s="685" t="s">
        <v>111</v>
      </c>
      <c r="M7" s="678" t="s">
        <v>112</v>
      </c>
      <c r="N7" s="683" t="s">
        <v>239</v>
      </c>
      <c r="O7" s="678" t="s">
        <v>110</v>
      </c>
      <c r="P7" s="685" t="s">
        <v>111</v>
      </c>
      <c r="Q7" s="678" t="s">
        <v>112</v>
      </c>
      <c r="R7" s="683" t="s">
        <v>239</v>
      </c>
      <c r="S7" s="678" t="s">
        <v>110</v>
      </c>
      <c r="T7" s="685" t="s">
        <v>111</v>
      </c>
      <c r="U7" s="678" t="s">
        <v>112</v>
      </c>
      <c r="V7" s="683" t="s">
        <v>239</v>
      </c>
      <c r="W7" s="678" t="s">
        <v>110</v>
      </c>
      <c r="X7" s="685" t="s">
        <v>111</v>
      </c>
      <c r="Y7" s="678" t="s">
        <v>112</v>
      </c>
      <c r="Z7" s="683" t="s">
        <v>239</v>
      </c>
      <c r="AA7" s="678" t="s">
        <v>110</v>
      </c>
      <c r="AB7" s="685" t="s">
        <v>111</v>
      </c>
      <c r="AC7" s="678" t="s">
        <v>112</v>
      </c>
      <c r="AD7" s="683" t="s">
        <v>239</v>
      </c>
      <c r="AE7" s="678" t="s">
        <v>110</v>
      </c>
      <c r="AF7" s="685" t="s">
        <v>111</v>
      </c>
      <c r="AG7" s="678" t="s">
        <v>112</v>
      </c>
      <c r="AH7" s="683" t="s">
        <v>239</v>
      </c>
      <c r="AI7" s="678" t="s">
        <v>110</v>
      </c>
      <c r="AJ7" s="685" t="s">
        <v>111</v>
      </c>
      <c r="AK7" s="678" t="s">
        <v>112</v>
      </c>
      <c r="AL7" s="683" t="s">
        <v>239</v>
      </c>
      <c r="AM7" s="678" t="s">
        <v>110</v>
      </c>
      <c r="AN7" s="685" t="s">
        <v>111</v>
      </c>
      <c r="AO7" s="678" t="s">
        <v>112</v>
      </c>
      <c r="AP7" s="683" t="s">
        <v>239</v>
      </c>
      <c r="AQ7" s="677" t="s">
        <v>122</v>
      </c>
      <c r="AR7" s="676" t="s">
        <v>123</v>
      </c>
      <c r="AS7" s="903" t="s">
        <v>124</v>
      </c>
    </row>
    <row r="8" spans="1:45" s="89" customFormat="1" ht="136.5" customHeight="1" thickBot="1" x14ac:dyDescent="0.3">
      <c r="A8" s="956"/>
      <c r="B8" s="839"/>
      <c r="C8" s="677"/>
      <c r="D8" s="133" t="s">
        <v>107</v>
      </c>
      <c r="E8" s="133" t="s">
        <v>108</v>
      </c>
      <c r="F8" s="841"/>
      <c r="G8" s="679"/>
      <c r="H8" s="686"/>
      <c r="I8" s="679"/>
      <c r="J8" s="694"/>
      <c r="K8" s="679"/>
      <c r="L8" s="686"/>
      <c r="M8" s="679"/>
      <c r="N8" s="684"/>
      <c r="O8" s="679"/>
      <c r="P8" s="686"/>
      <c r="Q8" s="679"/>
      <c r="R8" s="684"/>
      <c r="S8" s="679"/>
      <c r="T8" s="686"/>
      <c r="U8" s="679"/>
      <c r="V8" s="684"/>
      <c r="W8" s="679"/>
      <c r="X8" s="686"/>
      <c r="Y8" s="679"/>
      <c r="Z8" s="684"/>
      <c r="AA8" s="679"/>
      <c r="AB8" s="686"/>
      <c r="AC8" s="679"/>
      <c r="AD8" s="684"/>
      <c r="AE8" s="679"/>
      <c r="AF8" s="686"/>
      <c r="AG8" s="679"/>
      <c r="AH8" s="684"/>
      <c r="AI8" s="679"/>
      <c r="AJ8" s="686"/>
      <c r="AK8" s="679"/>
      <c r="AL8" s="684"/>
      <c r="AM8" s="679"/>
      <c r="AN8" s="686"/>
      <c r="AO8" s="679"/>
      <c r="AP8" s="684"/>
      <c r="AQ8" s="677"/>
      <c r="AR8" s="826"/>
      <c r="AS8" s="903"/>
    </row>
    <row r="9" spans="1:45" s="1" customFormat="1" ht="23.25" customHeight="1" thickBot="1" x14ac:dyDescent="0.35">
      <c r="A9" s="531" t="s">
        <v>138</v>
      </c>
      <c r="B9" s="823" t="s">
        <v>125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824"/>
      <c r="AP9" s="824"/>
      <c r="AQ9" s="824"/>
      <c r="AR9" s="824"/>
      <c r="AS9" s="972"/>
    </row>
    <row r="10" spans="1:45" s="3" customFormat="1" ht="36" customHeight="1" thickBot="1" x14ac:dyDescent="0.35">
      <c r="A10" s="1000" t="s">
        <v>132</v>
      </c>
      <c r="B10" s="100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55">
        <f>K11+K15</f>
        <v>3.5</v>
      </c>
      <c r="L10" s="756"/>
      <c r="M10" s="757"/>
      <c r="N10" s="192">
        <f>N11+N15</f>
        <v>5</v>
      </c>
      <c r="O10" s="755">
        <f>O11+O15</f>
        <v>1.5</v>
      </c>
      <c r="P10" s="756"/>
      <c r="Q10" s="757"/>
      <c r="R10" s="194">
        <f>R11+R15</f>
        <v>2</v>
      </c>
      <c r="S10" s="755">
        <f>S11+S15</f>
        <v>3.5</v>
      </c>
      <c r="T10" s="756"/>
      <c r="U10" s="757"/>
      <c r="V10" s="192">
        <f>V11+V15</f>
        <v>5</v>
      </c>
      <c r="W10" s="755">
        <f>W11+W15</f>
        <v>0</v>
      </c>
      <c r="X10" s="756"/>
      <c r="Y10" s="757"/>
      <c r="Z10" s="192">
        <f>Z11+Z15</f>
        <v>0</v>
      </c>
      <c r="AA10" s="755">
        <f>AA11+AA15</f>
        <v>0</v>
      </c>
      <c r="AB10" s="756"/>
      <c r="AC10" s="757"/>
      <c r="AD10" s="192">
        <f>AD11+AD15</f>
        <v>0</v>
      </c>
      <c r="AE10" s="755">
        <f>AE11+AE15</f>
        <v>0</v>
      </c>
      <c r="AF10" s="756"/>
      <c r="AG10" s="757"/>
      <c r="AH10" s="192">
        <f>AH11+AH15</f>
        <v>0</v>
      </c>
      <c r="AI10" s="755">
        <f>AI11+AI15</f>
        <v>0</v>
      </c>
      <c r="AJ10" s="756"/>
      <c r="AK10" s="757"/>
      <c r="AL10" s="192">
        <f>AL11+AL15</f>
        <v>0</v>
      </c>
      <c r="AM10" s="755">
        <f>AM11+AM15</f>
        <v>0</v>
      </c>
      <c r="AN10" s="756"/>
      <c r="AO10" s="757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52">
        <f>SUM(K12:M14)</f>
        <v>0</v>
      </c>
      <c r="L11" s="753"/>
      <c r="M11" s="754"/>
      <c r="N11" s="200">
        <f>SUM(N12:N14)</f>
        <v>0</v>
      </c>
      <c r="O11" s="752">
        <f>SUM(O12:Q14)</f>
        <v>1.5</v>
      </c>
      <c r="P11" s="753"/>
      <c r="Q11" s="754"/>
      <c r="R11" s="200">
        <f>SUM(R12:R14)</f>
        <v>2</v>
      </c>
      <c r="S11" s="752">
        <f>SUM(S12:U14)</f>
        <v>3.5</v>
      </c>
      <c r="T11" s="753"/>
      <c r="U11" s="754"/>
      <c r="V11" s="200">
        <f>SUM(V12:V14)</f>
        <v>5</v>
      </c>
      <c r="W11" s="752">
        <f>SUM(W12:Y14)</f>
        <v>0</v>
      </c>
      <c r="X11" s="753"/>
      <c r="Y11" s="754"/>
      <c r="Z11" s="200">
        <f>SUM(Z12:Z14)</f>
        <v>0</v>
      </c>
      <c r="AA11" s="752">
        <f>SUM(AA12:AC14)</f>
        <v>0</v>
      </c>
      <c r="AB11" s="753"/>
      <c r="AC11" s="754"/>
      <c r="AD11" s="200">
        <f>SUM(AD12:AD14)</f>
        <v>0</v>
      </c>
      <c r="AE11" s="752">
        <f>SUM(AE12:AG14)</f>
        <v>0</v>
      </c>
      <c r="AF11" s="753"/>
      <c r="AG11" s="754"/>
      <c r="AH11" s="200">
        <f>SUM(AH12:AH14)</f>
        <v>0</v>
      </c>
      <c r="AI11" s="752">
        <f>SUM(AI12:AK14)</f>
        <v>0</v>
      </c>
      <c r="AJ11" s="753"/>
      <c r="AK11" s="754"/>
      <c r="AL11" s="200">
        <f>SUM(AL12:AL14)</f>
        <v>0</v>
      </c>
      <c r="AM11" s="752">
        <f>SUM(AM12:AO14)</f>
        <v>0</v>
      </c>
      <c r="AN11" s="753"/>
      <c r="AO11" s="754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26.2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52">
        <f>SUM(K16:M22)</f>
        <v>3.5</v>
      </c>
      <c r="L15" s="753"/>
      <c r="M15" s="754"/>
      <c r="N15" s="191">
        <f>SUM(N16:N22)</f>
        <v>5</v>
      </c>
      <c r="O15" s="752">
        <f>SUM(O17:Q17)</f>
        <v>0</v>
      </c>
      <c r="P15" s="753"/>
      <c r="Q15" s="754"/>
      <c r="R15" s="201">
        <f>SUM(R17:R17)</f>
        <v>0</v>
      </c>
      <c r="S15" s="755">
        <f>SUM(S16:U22)</f>
        <v>0</v>
      </c>
      <c r="T15" s="756"/>
      <c r="U15" s="757"/>
      <c r="V15" s="191">
        <f>SUM(V16:V22)</f>
        <v>0</v>
      </c>
      <c r="W15" s="755">
        <f>SUM(W17:Y17)</f>
        <v>0</v>
      </c>
      <c r="X15" s="756"/>
      <c r="Y15" s="757"/>
      <c r="Z15" s="191">
        <f>Z16+Z17</f>
        <v>0</v>
      </c>
      <c r="AA15" s="755">
        <f>SUM(AA17:AC17)</f>
        <v>0</v>
      </c>
      <c r="AB15" s="756"/>
      <c r="AC15" s="757"/>
      <c r="AD15" s="191">
        <f>SUM(AD17:AD17)</f>
        <v>0</v>
      </c>
      <c r="AE15" s="752">
        <f>SUM(AE17:AG17)</f>
        <v>0</v>
      </c>
      <c r="AF15" s="753"/>
      <c r="AG15" s="754"/>
      <c r="AH15" s="191">
        <f>SUM(AH17:AH17)</f>
        <v>0</v>
      </c>
      <c r="AI15" s="752">
        <f>SUM(AI17:AK17)</f>
        <v>0</v>
      </c>
      <c r="AJ15" s="753"/>
      <c r="AK15" s="754"/>
      <c r="AL15" s="191">
        <f>SUM(AL17:AL17)</f>
        <v>0</v>
      </c>
      <c r="AM15" s="755">
        <f>SUM(AM17:AO17)</f>
        <v>0</v>
      </c>
      <c r="AN15" s="756"/>
      <c r="AO15" s="757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856">
        <v>2</v>
      </c>
      <c r="E17" s="843">
        <f t="shared" si="2"/>
        <v>60</v>
      </c>
      <c r="F17" s="843">
        <f t="shared" si="3"/>
        <v>24</v>
      </c>
      <c r="G17" s="843">
        <v>16</v>
      </c>
      <c r="H17" s="843"/>
      <c r="I17" s="843">
        <v>8</v>
      </c>
      <c r="J17" s="845">
        <f t="shared" si="4"/>
        <v>36</v>
      </c>
      <c r="K17" s="935">
        <v>1</v>
      </c>
      <c r="L17" s="850"/>
      <c r="M17" s="853">
        <v>0.5</v>
      </c>
      <c r="N17" s="932">
        <v>2</v>
      </c>
      <c r="O17" s="225"/>
      <c r="P17" s="226"/>
      <c r="Q17" s="227"/>
      <c r="R17" s="228"/>
      <c r="S17" s="847"/>
      <c r="T17" s="850"/>
      <c r="U17" s="859"/>
      <c r="V17" s="861"/>
      <c r="W17" s="847"/>
      <c r="X17" s="850"/>
      <c r="Y17" s="853"/>
      <c r="Z17" s="861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856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857"/>
      <c r="E18" s="844"/>
      <c r="F18" s="844"/>
      <c r="G18" s="844"/>
      <c r="H18" s="844"/>
      <c r="I18" s="844"/>
      <c r="J18" s="846"/>
      <c r="K18" s="936"/>
      <c r="L18" s="851"/>
      <c r="M18" s="854"/>
      <c r="N18" s="933"/>
      <c r="O18" s="225"/>
      <c r="P18" s="226"/>
      <c r="Q18" s="227"/>
      <c r="R18" s="228"/>
      <c r="S18" s="848"/>
      <c r="T18" s="851"/>
      <c r="U18" s="860"/>
      <c r="V18" s="862"/>
      <c r="W18" s="848"/>
      <c r="X18" s="851"/>
      <c r="Y18" s="854"/>
      <c r="Z18" s="862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857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864" t="s">
        <v>199</v>
      </c>
      <c r="D19" s="857"/>
      <c r="E19" s="844"/>
      <c r="F19" s="844"/>
      <c r="G19" s="844"/>
      <c r="H19" s="844"/>
      <c r="I19" s="844"/>
      <c r="J19" s="846"/>
      <c r="K19" s="936"/>
      <c r="L19" s="851"/>
      <c r="M19" s="854"/>
      <c r="N19" s="933"/>
      <c r="O19" s="222"/>
      <c r="P19" s="220"/>
      <c r="Q19" s="221"/>
      <c r="R19" s="212"/>
      <c r="S19" s="848"/>
      <c r="T19" s="851"/>
      <c r="U19" s="860"/>
      <c r="V19" s="862"/>
      <c r="W19" s="848"/>
      <c r="X19" s="851"/>
      <c r="Y19" s="854"/>
      <c r="Z19" s="862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857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865"/>
      <c r="D20" s="857"/>
      <c r="E20" s="844"/>
      <c r="F20" s="844"/>
      <c r="G20" s="844"/>
      <c r="H20" s="844"/>
      <c r="I20" s="844"/>
      <c r="J20" s="846"/>
      <c r="K20" s="936"/>
      <c r="L20" s="851"/>
      <c r="M20" s="854"/>
      <c r="N20" s="933"/>
      <c r="O20" s="222"/>
      <c r="P20" s="220"/>
      <c r="Q20" s="221"/>
      <c r="R20" s="212"/>
      <c r="S20" s="848"/>
      <c r="T20" s="851"/>
      <c r="U20" s="860"/>
      <c r="V20" s="862"/>
      <c r="W20" s="848"/>
      <c r="X20" s="851"/>
      <c r="Y20" s="854"/>
      <c r="Z20" s="862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857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865"/>
      <c r="D21" s="857"/>
      <c r="E21" s="844"/>
      <c r="F21" s="844"/>
      <c r="G21" s="844"/>
      <c r="H21" s="844"/>
      <c r="I21" s="844"/>
      <c r="J21" s="846"/>
      <c r="K21" s="936"/>
      <c r="L21" s="851"/>
      <c r="M21" s="854"/>
      <c r="N21" s="933"/>
      <c r="O21" s="222"/>
      <c r="P21" s="220"/>
      <c r="Q21" s="221"/>
      <c r="R21" s="212"/>
      <c r="S21" s="848"/>
      <c r="T21" s="851"/>
      <c r="U21" s="860"/>
      <c r="V21" s="862"/>
      <c r="W21" s="848"/>
      <c r="X21" s="851"/>
      <c r="Y21" s="854"/>
      <c r="Z21" s="862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857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865"/>
      <c r="D22" s="857"/>
      <c r="E22" s="844"/>
      <c r="F22" s="844"/>
      <c r="G22" s="844"/>
      <c r="H22" s="844"/>
      <c r="I22" s="844"/>
      <c r="J22" s="846"/>
      <c r="K22" s="971"/>
      <c r="L22" s="970"/>
      <c r="M22" s="969"/>
      <c r="N22" s="934"/>
      <c r="O22" s="222"/>
      <c r="P22" s="220"/>
      <c r="Q22" s="221"/>
      <c r="R22" s="212"/>
      <c r="S22" s="848"/>
      <c r="T22" s="851"/>
      <c r="U22" s="860"/>
      <c r="V22" s="862"/>
      <c r="W22" s="849"/>
      <c r="X22" s="852"/>
      <c r="Y22" s="855"/>
      <c r="Z22" s="863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857"/>
      <c r="AR22" s="219"/>
      <c r="AS22" s="222"/>
    </row>
    <row r="23" spans="1:45" s="237" customFormat="1" ht="21.75" customHeight="1" thickBot="1" x14ac:dyDescent="0.35">
      <c r="A23" s="541" t="s">
        <v>143</v>
      </c>
      <c r="B23" s="832" t="s">
        <v>127</v>
      </c>
      <c r="C23" s="833"/>
      <c r="D23" s="834"/>
      <c r="E23" s="834"/>
      <c r="F23" s="834"/>
      <c r="G23" s="834"/>
      <c r="H23" s="834"/>
      <c r="I23" s="834"/>
      <c r="J23" s="834"/>
      <c r="K23" s="835"/>
      <c r="L23" s="835"/>
      <c r="M23" s="835"/>
      <c r="N23" s="833"/>
      <c r="O23" s="833"/>
      <c r="P23" s="833"/>
      <c r="Q23" s="833"/>
      <c r="R23" s="833"/>
      <c r="S23" s="833"/>
      <c r="T23" s="833"/>
      <c r="U23" s="833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3"/>
      <c r="AJ23" s="833"/>
      <c r="AK23" s="833"/>
      <c r="AL23" s="833"/>
      <c r="AM23" s="833"/>
      <c r="AN23" s="833"/>
      <c r="AO23" s="833"/>
      <c r="AP23" s="833"/>
      <c r="AQ23" s="833"/>
      <c r="AR23" s="833"/>
      <c r="AS23" s="973"/>
    </row>
    <row r="24" spans="1:45" s="187" customFormat="1" ht="37.5" customHeight="1" thickBot="1" x14ac:dyDescent="0.35">
      <c r="A24" s="963" t="s">
        <v>132</v>
      </c>
      <c r="B24" s="831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55">
        <f>K25+K31</f>
        <v>4</v>
      </c>
      <c r="L24" s="756"/>
      <c r="M24" s="757"/>
      <c r="N24" s="192">
        <f>N25+N31</f>
        <v>5</v>
      </c>
      <c r="O24" s="755">
        <f>O25+O31</f>
        <v>16</v>
      </c>
      <c r="P24" s="756"/>
      <c r="Q24" s="757"/>
      <c r="R24" s="192">
        <f>R25+R31</f>
        <v>20</v>
      </c>
      <c r="S24" s="755">
        <f>S25+S31</f>
        <v>0</v>
      </c>
      <c r="T24" s="756"/>
      <c r="U24" s="757"/>
      <c r="V24" s="192">
        <f>V25+V31</f>
        <v>0</v>
      </c>
      <c r="W24" s="755">
        <f>W25+W31</f>
        <v>0</v>
      </c>
      <c r="X24" s="756"/>
      <c r="Y24" s="757"/>
      <c r="Z24" s="192">
        <f>Z25+Z31</f>
        <v>0</v>
      </c>
      <c r="AA24" s="755">
        <f>AA25+AA31</f>
        <v>0</v>
      </c>
      <c r="AB24" s="756"/>
      <c r="AC24" s="757"/>
      <c r="AD24" s="192">
        <f>AD25+AD31</f>
        <v>0</v>
      </c>
      <c r="AE24" s="755">
        <f>AE25+AE31</f>
        <v>0</v>
      </c>
      <c r="AF24" s="756"/>
      <c r="AG24" s="757"/>
      <c r="AH24" s="192">
        <f>AH25+AH31</f>
        <v>0</v>
      </c>
      <c r="AI24" s="755">
        <f>AI25+AI31</f>
        <v>0</v>
      </c>
      <c r="AJ24" s="756"/>
      <c r="AK24" s="757"/>
      <c r="AL24" s="192">
        <f>AL25+AL31</f>
        <v>0</v>
      </c>
      <c r="AM24" s="755">
        <f>AM25+AM31</f>
        <v>0</v>
      </c>
      <c r="AN24" s="756"/>
      <c r="AO24" s="757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52">
        <f>SUM(K27:M30)</f>
        <v>4</v>
      </c>
      <c r="L25" s="753"/>
      <c r="M25" s="754"/>
      <c r="N25" s="200">
        <f>SUM(N27:N30)</f>
        <v>5</v>
      </c>
      <c r="O25" s="752">
        <f>SUM(O27:Q30)</f>
        <v>12</v>
      </c>
      <c r="P25" s="753"/>
      <c r="Q25" s="754"/>
      <c r="R25" s="200">
        <f>SUM(R27:R30)</f>
        <v>15</v>
      </c>
      <c r="S25" s="752">
        <f>SUM(S27:U30)</f>
        <v>0</v>
      </c>
      <c r="T25" s="753"/>
      <c r="U25" s="754"/>
      <c r="V25" s="200">
        <f>SUM(V27:V30)</f>
        <v>0</v>
      </c>
      <c r="W25" s="752">
        <f>SUM(W27:Y30)</f>
        <v>0</v>
      </c>
      <c r="X25" s="753"/>
      <c r="Y25" s="754"/>
      <c r="Z25" s="200">
        <f>SUM(Z27:Z30)</f>
        <v>0</v>
      </c>
      <c r="AA25" s="752">
        <f>SUM(AA27:AC30)</f>
        <v>0</v>
      </c>
      <c r="AB25" s="753"/>
      <c r="AC25" s="754"/>
      <c r="AD25" s="200">
        <f>SUM(AD27:AD30)</f>
        <v>0</v>
      </c>
      <c r="AE25" s="752">
        <f>SUM(AE27:AG30)</f>
        <v>0</v>
      </c>
      <c r="AF25" s="753"/>
      <c r="AG25" s="754"/>
      <c r="AH25" s="200">
        <f>SUM(AH27:AH30)</f>
        <v>0</v>
      </c>
      <c r="AI25" s="752">
        <f>SUM(AI27:AK30)</f>
        <v>0</v>
      </c>
      <c r="AJ25" s="753"/>
      <c r="AK25" s="754"/>
      <c r="AL25" s="200">
        <f>SUM(AL27:AL30)</f>
        <v>0</v>
      </c>
      <c r="AM25" s="752">
        <f>SUM(AM27:AO30)</f>
        <v>0</v>
      </c>
      <c r="AN25" s="753"/>
      <c r="AO25" s="754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4.7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67">
        <f>SUM(K33:M34)</f>
        <v>0</v>
      </c>
      <c r="L31" s="668"/>
      <c r="M31" s="669"/>
      <c r="N31" s="118">
        <f>SUM(N33)</f>
        <v>0</v>
      </c>
      <c r="O31" s="667">
        <f>SUM(O32:Q34)</f>
        <v>4</v>
      </c>
      <c r="P31" s="668"/>
      <c r="Q31" s="669"/>
      <c r="R31" s="186">
        <f>SUM(R32)</f>
        <v>5</v>
      </c>
      <c r="S31" s="795">
        <f>SUM(S32:U34)</f>
        <v>0</v>
      </c>
      <c r="T31" s="796"/>
      <c r="U31" s="797"/>
      <c r="V31" s="118">
        <f>SUM(V32)</f>
        <v>0</v>
      </c>
      <c r="W31" s="795">
        <f>SUM(W33:Y34)</f>
        <v>0</v>
      </c>
      <c r="X31" s="796"/>
      <c r="Y31" s="797"/>
      <c r="Z31" s="118">
        <f>SUM(Z33)</f>
        <v>0</v>
      </c>
      <c r="AA31" s="795">
        <f>SUM(AA33:AC34)</f>
        <v>0</v>
      </c>
      <c r="AB31" s="796"/>
      <c r="AC31" s="797"/>
      <c r="AD31" s="118">
        <f>SUM(AD33)</f>
        <v>0</v>
      </c>
      <c r="AE31" s="667">
        <f>SUM(AE33:AG34)</f>
        <v>0</v>
      </c>
      <c r="AF31" s="668"/>
      <c r="AG31" s="669"/>
      <c r="AH31" s="118">
        <f>SUM(AH33)</f>
        <v>0</v>
      </c>
      <c r="AI31" s="667">
        <f>SUM(AI33:AK34)</f>
        <v>0</v>
      </c>
      <c r="AJ31" s="668"/>
      <c r="AK31" s="669"/>
      <c r="AL31" s="118">
        <f>SUM(AL33)</f>
        <v>0</v>
      </c>
      <c r="AM31" s="795">
        <f>SUM(AM33:AO34)</f>
        <v>0</v>
      </c>
      <c r="AN31" s="796"/>
      <c r="AO31" s="797"/>
      <c r="AP31" s="178">
        <f>SUM(AP33)</f>
        <v>0</v>
      </c>
      <c r="AQ31" s="272"/>
      <c r="AR31" s="273"/>
      <c r="AS31" s="547"/>
    </row>
    <row r="32" spans="1:45" s="187" customFormat="1" ht="0.75" hidden="1" customHeight="1" x14ac:dyDescent="0.3">
      <c r="A32" s="548"/>
      <c r="B32" s="265"/>
      <c r="C32" s="266"/>
      <c r="D32" s="799">
        <v>5</v>
      </c>
      <c r="E32" s="741">
        <f>D32*30</f>
        <v>150</v>
      </c>
      <c r="F32" s="726">
        <f>SUM(G32:I34)</f>
        <v>64</v>
      </c>
      <c r="G32" s="728">
        <v>32</v>
      </c>
      <c r="H32" s="759"/>
      <c r="I32" s="728">
        <v>32</v>
      </c>
      <c r="J32" s="723">
        <f>E32-F32</f>
        <v>86</v>
      </c>
      <c r="K32" s="773"/>
      <c r="L32" s="776"/>
      <c r="M32" s="779"/>
      <c r="N32" s="725"/>
      <c r="O32" s="782">
        <v>2</v>
      </c>
      <c r="P32" s="759"/>
      <c r="Q32" s="779">
        <v>2</v>
      </c>
      <c r="R32" s="769">
        <v>5</v>
      </c>
      <c r="S32" s="782"/>
      <c r="T32" s="759"/>
      <c r="U32" s="779"/>
      <c r="V32" s="769"/>
      <c r="W32" s="765"/>
      <c r="X32" s="788"/>
      <c r="Y32" s="791"/>
      <c r="Z32" s="725"/>
      <c r="AA32" s="765"/>
      <c r="AB32" s="788"/>
      <c r="AC32" s="791"/>
      <c r="AD32" s="725"/>
      <c r="AE32" s="782"/>
      <c r="AF32" s="759"/>
      <c r="AG32" s="762"/>
      <c r="AH32" s="725"/>
      <c r="AI32" s="782"/>
      <c r="AJ32" s="759"/>
      <c r="AK32" s="762"/>
      <c r="AL32" s="725"/>
      <c r="AM32" s="765"/>
      <c r="AN32" s="788"/>
      <c r="AO32" s="791"/>
      <c r="AP32" s="730"/>
      <c r="AQ32" s="741">
        <v>2</v>
      </c>
      <c r="AR32" s="750"/>
      <c r="AS32" s="974"/>
    </row>
    <row r="33" spans="1:45" s="187" customFormat="1" ht="42" customHeight="1" x14ac:dyDescent="0.3">
      <c r="A33" s="529" t="s">
        <v>154</v>
      </c>
      <c r="B33" s="383" t="s">
        <v>267</v>
      </c>
      <c r="C33" s="739" t="s">
        <v>269</v>
      </c>
      <c r="D33" s="799"/>
      <c r="E33" s="741"/>
      <c r="F33" s="726"/>
      <c r="G33" s="728"/>
      <c r="H33" s="759"/>
      <c r="I33" s="728"/>
      <c r="J33" s="723"/>
      <c r="K33" s="773"/>
      <c r="L33" s="776"/>
      <c r="M33" s="779"/>
      <c r="N33" s="725"/>
      <c r="O33" s="782"/>
      <c r="P33" s="759"/>
      <c r="Q33" s="779"/>
      <c r="R33" s="769"/>
      <c r="S33" s="782"/>
      <c r="T33" s="759"/>
      <c r="U33" s="779"/>
      <c r="V33" s="769"/>
      <c r="W33" s="765"/>
      <c r="X33" s="788"/>
      <c r="Y33" s="791"/>
      <c r="Z33" s="725"/>
      <c r="AA33" s="765"/>
      <c r="AB33" s="788"/>
      <c r="AC33" s="791"/>
      <c r="AD33" s="725"/>
      <c r="AE33" s="782"/>
      <c r="AF33" s="759"/>
      <c r="AG33" s="762"/>
      <c r="AH33" s="725"/>
      <c r="AI33" s="782"/>
      <c r="AJ33" s="759"/>
      <c r="AK33" s="762"/>
      <c r="AL33" s="725"/>
      <c r="AM33" s="765"/>
      <c r="AN33" s="788"/>
      <c r="AO33" s="791"/>
      <c r="AP33" s="730"/>
      <c r="AQ33" s="741"/>
      <c r="AR33" s="750"/>
      <c r="AS33" s="974"/>
    </row>
    <row r="34" spans="1:45" s="187" customFormat="1" ht="63" customHeight="1" x14ac:dyDescent="0.3">
      <c r="A34" s="529" t="s">
        <v>175</v>
      </c>
      <c r="B34" s="549" t="s">
        <v>268</v>
      </c>
      <c r="C34" s="740"/>
      <c r="D34" s="800"/>
      <c r="E34" s="742"/>
      <c r="F34" s="727"/>
      <c r="G34" s="729"/>
      <c r="H34" s="760"/>
      <c r="I34" s="729"/>
      <c r="J34" s="724"/>
      <c r="K34" s="774"/>
      <c r="L34" s="777"/>
      <c r="M34" s="780"/>
      <c r="N34" s="718"/>
      <c r="O34" s="783"/>
      <c r="P34" s="760"/>
      <c r="Q34" s="780"/>
      <c r="R34" s="770"/>
      <c r="S34" s="783"/>
      <c r="T34" s="760"/>
      <c r="U34" s="780"/>
      <c r="V34" s="770"/>
      <c r="W34" s="766"/>
      <c r="X34" s="789"/>
      <c r="Y34" s="792"/>
      <c r="Z34" s="718"/>
      <c r="AA34" s="766"/>
      <c r="AB34" s="789"/>
      <c r="AC34" s="792"/>
      <c r="AD34" s="718"/>
      <c r="AE34" s="783"/>
      <c r="AF34" s="760"/>
      <c r="AG34" s="763"/>
      <c r="AH34" s="718"/>
      <c r="AI34" s="783"/>
      <c r="AJ34" s="760"/>
      <c r="AK34" s="763"/>
      <c r="AL34" s="718"/>
      <c r="AM34" s="766"/>
      <c r="AN34" s="789"/>
      <c r="AO34" s="792"/>
      <c r="AP34" s="731"/>
      <c r="AQ34" s="742"/>
      <c r="AR34" s="751"/>
      <c r="AS34" s="975"/>
    </row>
    <row r="35" spans="1:45" s="89" customFormat="1" ht="55.5" customHeight="1" thickBot="1" x14ac:dyDescent="0.3">
      <c r="A35" s="954" t="s">
        <v>106</v>
      </c>
      <c r="B35" s="957" t="s">
        <v>129</v>
      </c>
      <c r="C35" s="958" t="s">
        <v>50</v>
      </c>
      <c r="D35" s="697" t="s">
        <v>136</v>
      </c>
      <c r="E35" s="698"/>
      <c r="F35" s="959" t="s">
        <v>95</v>
      </c>
      <c r="G35" s="905"/>
      <c r="H35" s="905"/>
      <c r="I35" s="905"/>
      <c r="J35" s="960"/>
      <c r="K35" s="950" t="s">
        <v>100</v>
      </c>
      <c r="L35" s="951"/>
      <c r="M35" s="951"/>
      <c r="N35" s="951"/>
      <c r="O35" s="951"/>
      <c r="P35" s="951"/>
      <c r="Q35" s="951"/>
      <c r="R35" s="952"/>
      <c r="S35" s="950" t="s">
        <v>101</v>
      </c>
      <c r="T35" s="951"/>
      <c r="U35" s="951"/>
      <c r="V35" s="951"/>
      <c r="W35" s="951"/>
      <c r="X35" s="951"/>
      <c r="Y35" s="951"/>
      <c r="Z35" s="952"/>
      <c r="AA35" s="950" t="s">
        <v>102</v>
      </c>
      <c r="AB35" s="951"/>
      <c r="AC35" s="951"/>
      <c r="AD35" s="951"/>
      <c r="AE35" s="951"/>
      <c r="AF35" s="951"/>
      <c r="AG35" s="951"/>
      <c r="AH35" s="952"/>
      <c r="AI35" s="950" t="s">
        <v>103</v>
      </c>
      <c r="AJ35" s="951"/>
      <c r="AK35" s="951"/>
      <c r="AL35" s="951"/>
      <c r="AM35" s="951"/>
      <c r="AN35" s="951"/>
      <c r="AO35" s="951"/>
      <c r="AP35" s="952"/>
      <c r="AQ35" s="950" t="s">
        <v>121</v>
      </c>
      <c r="AR35" s="951"/>
      <c r="AS35" s="952"/>
    </row>
    <row r="36" spans="1:45" s="89" customFormat="1" ht="52.5" customHeight="1" thickBot="1" x14ac:dyDescent="0.3">
      <c r="A36" s="955"/>
      <c r="B36" s="716"/>
      <c r="C36" s="677"/>
      <c r="D36" s="697"/>
      <c r="E36" s="698"/>
      <c r="F36" s="840" t="s">
        <v>105</v>
      </c>
      <c r="G36" s="706" t="s">
        <v>96</v>
      </c>
      <c r="H36" s="707"/>
      <c r="I36" s="707"/>
      <c r="J36" s="692" t="s">
        <v>98</v>
      </c>
      <c r="K36" s="687" t="s">
        <v>113</v>
      </c>
      <c r="L36" s="687"/>
      <c r="M36" s="687"/>
      <c r="N36" s="688"/>
      <c r="O36" s="687" t="s">
        <v>117</v>
      </c>
      <c r="P36" s="687"/>
      <c r="Q36" s="687"/>
      <c r="R36" s="688"/>
      <c r="S36" s="687" t="s">
        <v>114</v>
      </c>
      <c r="T36" s="687"/>
      <c r="U36" s="687"/>
      <c r="V36" s="688"/>
      <c r="W36" s="687" t="s">
        <v>118</v>
      </c>
      <c r="X36" s="687"/>
      <c r="Y36" s="687"/>
      <c r="Z36" s="688"/>
      <c r="AA36" s="687" t="s">
        <v>115</v>
      </c>
      <c r="AB36" s="687"/>
      <c r="AC36" s="687"/>
      <c r="AD36" s="688"/>
      <c r="AE36" s="687" t="s">
        <v>119</v>
      </c>
      <c r="AF36" s="687"/>
      <c r="AG36" s="687"/>
      <c r="AH36" s="688"/>
      <c r="AI36" s="687" t="s">
        <v>116</v>
      </c>
      <c r="AJ36" s="687"/>
      <c r="AK36" s="687"/>
      <c r="AL36" s="688"/>
      <c r="AM36" s="687" t="s">
        <v>120</v>
      </c>
      <c r="AN36" s="687"/>
      <c r="AO36" s="687"/>
      <c r="AP36" s="688"/>
      <c r="AQ36" s="712"/>
      <c r="AR36" s="713"/>
      <c r="AS36" s="953"/>
    </row>
    <row r="37" spans="1:45" s="89" customFormat="1" ht="32.25" customHeight="1" thickBot="1" x14ac:dyDescent="0.3">
      <c r="A37" s="955"/>
      <c r="B37" s="716"/>
      <c r="C37" s="677"/>
      <c r="D37" s="699"/>
      <c r="E37" s="700"/>
      <c r="F37" s="840"/>
      <c r="G37" s="678" t="s">
        <v>97</v>
      </c>
      <c r="H37" s="685" t="s">
        <v>104</v>
      </c>
      <c r="I37" s="678" t="s">
        <v>99</v>
      </c>
      <c r="J37" s="693"/>
      <c r="K37" s="678" t="s">
        <v>110</v>
      </c>
      <c r="L37" s="685" t="s">
        <v>111</v>
      </c>
      <c r="M37" s="678" t="s">
        <v>112</v>
      </c>
      <c r="N37" s="683" t="s">
        <v>239</v>
      </c>
      <c r="O37" s="678" t="s">
        <v>110</v>
      </c>
      <c r="P37" s="685" t="s">
        <v>111</v>
      </c>
      <c r="Q37" s="678" t="s">
        <v>112</v>
      </c>
      <c r="R37" s="683" t="s">
        <v>239</v>
      </c>
      <c r="S37" s="678" t="s">
        <v>110</v>
      </c>
      <c r="T37" s="685" t="s">
        <v>111</v>
      </c>
      <c r="U37" s="678" t="s">
        <v>112</v>
      </c>
      <c r="V37" s="683" t="s">
        <v>239</v>
      </c>
      <c r="W37" s="678" t="s">
        <v>110</v>
      </c>
      <c r="X37" s="685" t="s">
        <v>111</v>
      </c>
      <c r="Y37" s="678" t="s">
        <v>112</v>
      </c>
      <c r="Z37" s="683" t="s">
        <v>239</v>
      </c>
      <c r="AA37" s="678" t="s">
        <v>110</v>
      </c>
      <c r="AB37" s="685" t="s">
        <v>111</v>
      </c>
      <c r="AC37" s="678" t="s">
        <v>112</v>
      </c>
      <c r="AD37" s="683" t="s">
        <v>239</v>
      </c>
      <c r="AE37" s="678" t="s">
        <v>110</v>
      </c>
      <c r="AF37" s="685" t="s">
        <v>111</v>
      </c>
      <c r="AG37" s="678" t="s">
        <v>112</v>
      </c>
      <c r="AH37" s="683" t="s">
        <v>239</v>
      </c>
      <c r="AI37" s="678" t="s">
        <v>110</v>
      </c>
      <c r="AJ37" s="685" t="s">
        <v>111</v>
      </c>
      <c r="AK37" s="678" t="s">
        <v>112</v>
      </c>
      <c r="AL37" s="683" t="s">
        <v>239</v>
      </c>
      <c r="AM37" s="678" t="s">
        <v>110</v>
      </c>
      <c r="AN37" s="685" t="s">
        <v>111</v>
      </c>
      <c r="AO37" s="678" t="s">
        <v>112</v>
      </c>
      <c r="AP37" s="683" t="s">
        <v>239</v>
      </c>
      <c r="AQ37" s="677" t="s">
        <v>122</v>
      </c>
      <c r="AR37" s="676" t="s">
        <v>123</v>
      </c>
      <c r="AS37" s="903" t="s">
        <v>124</v>
      </c>
    </row>
    <row r="38" spans="1:45" s="89" customFormat="1" ht="136.5" customHeight="1" thickBot="1" x14ac:dyDescent="0.3">
      <c r="A38" s="956"/>
      <c r="B38" s="839"/>
      <c r="C38" s="677"/>
      <c r="D38" s="133" t="s">
        <v>107</v>
      </c>
      <c r="E38" s="133" t="s">
        <v>108</v>
      </c>
      <c r="F38" s="841"/>
      <c r="G38" s="679"/>
      <c r="H38" s="686"/>
      <c r="I38" s="679"/>
      <c r="J38" s="694"/>
      <c r="K38" s="679"/>
      <c r="L38" s="686"/>
      <c r="M38" s="679"/>
      <c r="N38" s="684"/>
      <c r="O38" s="679"/>
      <c r="P38" s="686"/>
      <c r="Q38" s="679"/>
      <c r="R38" s="684"/>
      <c r="S38" s="679"/>
      <c r="T38" s="686"/>
      <c r="U38" s="679"/>
      <c r="V38" s="684"/>
      <c r="W38" s="679"/>
      <c r="X38" s="686"/>
      <c r="Y38" s="679"/>
      <c r="Z38" s="684"/>
      <c r="AA38" s="679"/>
      <c r="AB38" s="686"/>
      <c r="AC38" s="679"/>
      <c r="AD38" s="684"/>
      <c r="AE38" s="679"/>
      <c r="AF38" s="686"/>
      <c r="AG38" s="679"/>
      <c r="AH38" s="684"/>
      <c r="AI38" s="679"/>
      <c r="AJ38" s="686"/>
      <c r="AK38" s="679"/>
      <c r="AL38" s="684"/>
      <c r="AM38" s="679"/>
      <c r="AN38" s="686"/>
      <c r="AO38" s="679"/>
      <c r="AP38" s="684"/>
      <c r="AQ38" s="677"/>
      <c r="AR38" s="826"/>
      <c r="AS38" s="903"/>
    </row>
    <row r="39" spans="1:45" s="237" customFormat="1" ht="23.25" customHeight="1" thickBot="1" x14ac:dyDescent="0.35">
      <c r="A39" s="524" t="s">
        <v>148</v>
      </c>
      <c r="B39" s="832" t="s">
        <v>51</v>
      </c>
      <c r="C39" s="833"/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973"/>
    </row>
    <row r="40" spans="1:45" s="187" customFormat="1" ht="19.5" customHeight="1" thickBot="1" x14ac:dyDescent="0.35">
      <c r="A40" s="963" t="s">
        <v>132</v>
      </c>
      <c r="B40" s="831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5">
        <f>K41+K61</f>
        <v>0</v>
      </c>
      <c r="L40" s="796"/>
      <c r="M40" s="797"/>
      <c r="N40" s="178">
        <f>N41+N61</f>
        <v>0</v>
      </c>
      <c r="O40" s="795">
        <f>O41+O61</f>
        <v>0</v>
      </c>
      <c r="P40" s="796"/>
      <c r="Q40" s="797"/>
      <c r="R40" s="275">
        <f>R41+R61</f>
        <v>0</v>
      </c>
      <c r="S40" s="795">
        <f>S41+S61</f>
        <v>12</v>
      </c>
      <c r="T40" s="796"/>
      <c r="U40" s="797"/>
      <c r="V40" s="178">
        <f>V41+V61</f>
        <v>15</v>
      </c>
      <c r="W40" s="795">
        <f>W41+W61</f>
        <v>20</v>
      </c>
      <c r="X40" s="796"/>
      <c r="Y40" s="797"/>
      <c r="Z40" s="178">
        <f>Z41+Z61</f>
        <v>25</v>
      </c>
      <c r="AA40" s="795">
        <f>AA41+AA61</f>
        <v>16</v>
      </c>
      <c r="AB40" s="796"/>
      <c r="AC40" s="797"/>
      <c r="AD40" s="178">
        <f>AD41+AD61</f>
        <v>20</v>
      </c>
      <c r="AE40" s="795">
        <f>AE41+AE61</f>
        <v>16</v>
      </c>
      <c r="AF40" s="796"/>
      <c r="AG40" s="797"/>
      <c r="AH40" s="178">
        <f>AH41+AH61</f>
        <v>20</v>
      </c>
      <c r="AI40" s="795">
        <f>AI41+AI61</f>
        <v>24</v>
      </c>
      <c r="AJ40" s="796"/>
      <c r="AK40" s="797"/>
      <c r="AL40" s="178">
        <f>AL41+AL61</f>
        <v>30</v>
      </c>
      <c r="AM40" s="795">
        <f>AM41+AM61</f>
        <v>0</v>
      </c>
      <c r="AN40" s="796"/>
      <c r="AO40" s="797"/>
      <c r="AP40" s="178">
        <f>AP41+AP61</f>
        <v>0</v>
      </c>
      <c r="AQ40" s="119"/>
      <c r="AR40" s="176"/>
      <c r="AS40" s="525"/>
    </row>
    <row r="41" spans="1:45" s="187" customFormat="1" ht="43.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5">
        <f>SUM(K42:M56)</f>
        <v>0</v>
      </c>
      <c r="L41" s="796"/>
      <c r="M41" s="797"/>
      <c r="N41" s="178">
        <f>SUM(N42:N56)</f>
        <v>0</v>
      </c>
      <c r="O41" s="795">
        <f>SUM(O42:Q56)</f>
        <v>0</v>
      </c>
      <c r="P41" s="796"/>
      <c r="Q41" s="797"/>
      <c r="R41" s="275">
        <f>SUM(R42:R56)</f>
        <v>0</v>
      </c>
      <c r="S41" s="795">
        <f>SUM(S42:U56)</f>
        <v>12</v>
      </c>
      <c r="T41" s="796"/>
      <c r="U41" s="797"/>
      <c r="V41" s="178">
        <f>SUM(V42:V56)</f>
        <v>15</v>
      </c>
      <c r="W41" s="795">
        <f>SUM(W42:Y56)</f>
        <v>16</v>
      </c>
      <c r="X41" s="796"/>
      <c r="Y41" s="797"/>
      <c r="Z41" s="178">
        <f>SUM(Z42:Z56)</f>
        <v>20</v>
      </c>
      <c r="AA41" s="795">
        <f>SUM(AA42:AC56)</f>
        <v>12</v>
      </c>
      <c r="AB41" s="796"/>
      <c r="AC41" s="797"/>
      <c r="AD41" s="178">
        <f>AD49+AD50+AD51</f>
        <v>15</v>
      </c>
      <c r="AE41" s="795">
        <f>SUM(AE42:AG56)</f>
        <v>12</v>
      </c>
      <c r="AF41" s="796"/>
      <c r="AG41" s="797"/>
      <c r="AH41" s="178">
        <f>SUM(AH42:AH56)</f>
        <v>15</v>
      </c>
      <c r="AI41" s="795">
        <f>SUM(AI42:AK56)</f>
        <v>8</v>
      </c>
      <c r="AJ41" s="796"/>
      <c r="AK41" s="797"/>
      <c r="AL41" s="178">
        <f>SUM(AL42:AL56)</f>
        <v>10</v>
      </c>
      <c r="AM41" s="795">
        <f>SUM(AM42:AO56)</f>
        <v>0</v>
      </c>
      <c r="AN41" s="796"/>
      <c r="AO41" s="797"/>
      <c r="AP41" s="178">
        <f>SUM(AP42:AP56)</f>
        <v>0</v>
      </c>
      <c r="AQ41" s="394"/>
      <c r="AR41" s="117"/>
      <c r="AS41" s="527"/>
    </row>
    <row r="42" spans="1:45" s="187" customFormat="1" ht="71.2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07.25" customHeight="1" x14ac:dyDescent="0.3">
      <c r="A43" s="529" t="s">
        <v>176</v>
      </c>
      <c r="B43" s="322" t="s">
        <v>367</v>
      </c>
      <c r="C43" s="189" t="s">
        <v>487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77.25" customHeight="1" x14ac:dyDescent="0.3">
      <c r="A44" s="529" t="s">
        <v>177</v>
      </c>
      <c r="B44" s="385" t="s">
        <v>303</v>
      </c>
      <c r="C44" s="189" t="s">
        <v>487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8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6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1.2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1.2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7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6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0.7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3.5" customHeight="1" x14ac:dyDescent="0.3">
      <c r="A56" s="529" t="s">
        <v>189</v>
      </c>
      <c r="B56" s="321" t="s">
        <v>288</v>
      </c>
      <c r="C56" s="189" t="s">
        <v>487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4" t="s">
        <v>106</v>
      </c>
      <c r="B57" s="957" t="s">
        <v>129</v>
      </c>
      <c r="C57" s="958" t="s">
        <v>50</v>
      </c>
      <c r="D57" s="697" t="s">
        <v>136</v>
      </c>
      <c r="E57" s="698"/>
      <c r="F57" s="959" t="s">
        <v>95</v>
      </c>
      <c r="G57" s="905"/>
      <c r="H57" s="905"/>
      <c r="I57" s="905"/>
      <c r="J57" s="960"/>
      <c r="K57" s="950" t="s">
        <v>100</v>
      </c>
      <c r="L57" s="951"/>
      <c r="M57" s="951"/>
      <c r="N57" s="951"/>
      <c r="O57" s="951"/>
      <c r="P57" s="951"/>
      <c r="Q57" s="951"/>
      <c r="R57" s="952"/>
      <c r="S57" s="950" t="s">
        <v>101</v>
      </c>
      <c r="T57" s="951"/>
      <c r="U57" s="951"/>
      <c r="V57" s="951"/>
      <c r="W57" s="951"/>
      <c r="X57" s="951"/>
      <c r="Y57" s="951"/>
      <c r="Z57" s="952"/>
      <c r="AA57" s="950" t="s">
        <v>102</v>
      </c>
      <c r="AB57" s="951"/>
      <c r="AC57" s="951"/>
      <c r="AD57" s="951"/>
      <c r="AE57" s="951"/>
      <c r="AF57" s="951"/>
      <c r="AG57" s="951"/>
      <c r="AH57" s="952"/>
      <c r="AI57" s="950" t="s">
        <v>103</v>
      </c>
      <c r="AJ57" s="951"/>
      <c r="AK57" s="951"/>
      <c r="AL57" s="951"/>
      <c r="AM57" s="951"/>
      <c r="AN57" s="951"/>
      <c r="AO57" s="951"/>
      <c r="AP57" s="952"/>
      <c r="AQ57" s="950" t="s">
        <v>121</v>
      </c>
      <c r="AR57" s="951"/>
      <c r="AS57" s="952"/>
    </row>
    <row r="58" spans="1:45" s="89" customFormat="1" ht="52.5" customHeight="1" thickBot="1" x14ac:dyDescent="0.3">
      <c r="A58" s="955"/>
      <c r="B58" s="716"/>
      <c r="C58" s="677"/>
      <c r="D58" s="697"/>
      <c r="E58" s="698"/>
      <c r="F58" s="840" t="s">
        <v>105</v>
      </c>
      <c r="G58" s="706" t="s">
        <v>96</v>
      </c>
      <c r="H58" s="707"/>
      <c r="I58" s="707"/>
      <c r="J58" s="692" t="s">
        <v>98</v>
      </c>
      <c r="K58" s="687" t="s">
        <v>113</v>
      </c>
      <c r="L58" s="687"/>
      <c r="M58" s="687"/>
      <c r="N58" s="688"/>
      <c r="O58" s="687" t="s">
        <v>117</v>
      </c>
      <c r="P58" s="687"/>
      <c r="Q58" s="687"/>
      <c r="R58" s="688"/>
      <c r="S58" s="687" t="s">
        <v>114</v>
      </c>
      <c r="T58" s="687"/>
      <c r="U58" s="687"/>
      <c r="V58" s="688"/>
      <c r="W58" s="687" t="s">
        <v>118</v>
      </c>
      <c r="X58" s="687"/>
      <c r="Y58" s="687"/>
      <c r="Z58" s="688"/>
      <c r="AA58" s="687" t="s">
        <v>115</v>
      </c>
      <c r="AB58" s="687"/>
      <c r="AC58" s="687"/>
      <c r="AD58" s="688"/>
      <c r="AE58" s="687" t="s">
        <v>119</v>
      </c>
      <c r="AF58" s="687"/>
      <c r="AG58" s="687"/>
      <c r="AH58" s="688"/>
      <c r="AI58" s="687" t="s">
        <v>116</v>
      </c>
      <c r="AJ58" s="687"/>
      <c r="AK58" s="687"/>
      <c r="AL58" s="688"/>
      <c r="AM58" s="687" t="s">
        <v>120</v>
      </c>
      <c r="AN58" s="687"/>
      <c r="AO58" s="687"/>
      <c r="AP58" s="688"/>
      <c r="AQ58" s="712"/>
      <c r="AR58" s="713"/>
      <c r="AS58" s="953"/>
    </row>
    <row r="59" spans="1:45" s="89" customFormat="1" ht="32.25" customHeight="1" thickBot="1" x14ac:dyDescent="0.3">
      <c r="A59" s="955"/>
      <c r="B59" s="716"/>
      <c r="C59" s="677"/>
      <c r="D59" s="699"/>
      <c r="E59" s="700"/>
      <c r="F59" s="840"/>
      <c r="G59" s="678" t="s">
        <v>97</v>
      </c>
      <c r="H59" s="685" t="s">
        <v>104</v>
      </c>
      <c r="I59" s="678" t="s">
        <v>99</v>
      </c>
      <c r="J59" s="693"/>
      <c r="K59" s="678" t="s">
        <v>110</v>
      </c>
      <c r="L59" s="685" t="s">
        <v>111</v>
      </c>
      <c r="M59" s="678" t="s">
        <v>112</v>
      </c>
      <c r="N59" s="683" t="s">
        <v>239</v>
      </c>
      <c r="O59" s="678" t="s">
        <v>110</v>
      </c>
      <c r="P59" s="685" t="s">
        <v>111</v>
      </c>
      <c r="Q59" s="678" t="s">
        <v>112</v>
      </c>
      <c r="R59" s="683" t="s">
        <v>239</v>
      </c>
      <c r="S59" s="678" t="s">
        <v>110</v>
      </c>
      <c r="T59" s="685" t="s">
        <v>111</v>
      </c>
      <c r="U59" s="678" t="s">
        <v>112</v>
      </c>
      <c r="V59" s="683" t="s">
        <v>239</v>
      </c>
      <c r="W59" s="678" t="s">
        <v>110</v>
      </c>
      <c r="X59" s="685" t="s">
        <v>111</v>
      </c>
      <c r="Y59" s="678" t="s">
        <v>112</v>
      </c>
      <c r="Z59" s="683" t="s">
        <v>239</v>
      </c>
      <c r="AA59" s="678" t="s">
        <v>110</v>
      </c>
      <c r="AB59" s="685" t="s">
        <v>111</v>
      </c>
      <c r="AC59" s="678" t="s">
        <v>112</v>
      </c>
      <c r="AD59" s="683" t="s">
        <v>239</v>
      </c>
      <c r="AE59" s="678" t="s">
        <v>110</v>
      </c>
      <c r="AF59" s="685" t="s">
        <v>111</v>
      </c>
      <c r="AG59" s="678" t="s">
        <v>112</v>
      </c>
      <c r="AH59" s="683" t="s">
        <v>239</v>
      </c>
      <c r="AI59" s="678" t="s">
        <v>110</v>
      </c>
      <c r="AJ59" s="685" t="s">
        <v>111</v>
      </c>
      <c r="AK59" s="678" t="s">
        <v>112</v>
      </c>
      <c r="AL59" s="683" t="s">
        <v>239</v>
      </c>
      <c r="AM59" s="678" t="s">
        <v>110</v>
      </c>
      <c r="AN59" s="685" t="s">
        <v>111</v>
      </c>
      <c r="AO59" s="678" t="s">
        <v>112</v>
      </c>
      <c r="AP59" s="683" t="s">
        <v>239</v>
      </c>
      <c r="AQ59" s="677" t="s">
        <v>122</v>
      </c>
      <c r="AR59" s="676" t="s">
        <v>123</v>
      </c>
      <c r="AS59" s="903" t="s">
        <v>124</v>
      </c>
    </row>
    <row r="60" spans="1:45" s="89" customFormat="1" ht="136.5" customHeight="1" thickBot="1" x14ac:dyDescent="0.3">
      <c r="A60" s="956"/>
      <c r="B60" s="839"/>
      <c r="C60" s="677"/>
      <c r="D60" s="133" t="s">
        <v>107</v>
      </c>
      <c r="E60" s="133" t="s">
        <v>108</v>
      </c>
      <c r="F60" s="841"/>
      <c r="G60" s="679"/>
      <c r="H60" s="686"/>
      <c r="I60" s="679"/>
      <c r="J60" s="694"/>
      <c r="K60" s="679"/>
      <c r="L60" s="686"/>
      <c r="M60" s="679"/>
      <c r="N60" s="684"/>
      <c r="O60" s="679"/>
      <c r="P60" s="686"/>
      <c r="Q60" s="679"/>
      <c r="R60" s="684"/>
      <c r="S60" s="679"/>
      <c r="T60" s="686"/>
      <c r="U60" s="679"/>
      <c r="V60" s="684"/>
      <c r="W60" s="679"/>
      <c r="X60" s="686"/>
      <c r="Y60" s="679"/>
      <c r="Z60" s="684"/>
      <c r="AA60" s="679"/>
      <c r="AB60" s="686"/>
      <c r="AC60" s="679"/>
      <c r="AD60" s="684"/>
      <c r="AE60" s="679"/>
      <c r="AF60" s="686"/>
      <c r="AG60" s="679"/>
      <c r="AH60" s="684"/>
      <c r="AI60" s="679"/>
      <c r="AJ60" s="686"/>
      <c r="AK60" s="679"/>
      <c r="AL60" s="684"/>
      <c r="AM60" s="679"/>
      <c r="AN60" s="686"/>
      <c r="AO60" s="679"/>
      <c r="AP60" s="684"/>
      <c r="AQ60" s="677"/>
      <c r="AR60" s="826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27">
        <f>SUM(K62:M75)</f>
        <v>0</v>
      </c>
      <c r="L61" s="828"/>
      <c r="M61" s="829"/>
      <c r="N61" s="327">
        <f>SUM(N62:N75)</f>
        <v>0</v>
      </c>
      <c r="O61" s="827">
        <f>SUM(O62:Q75)</f>
        <v>0</v>
      </c>
      <c r="P61" s="828"/>
      <c r="Q61" s="829"/>
      <c r="R61" s="328">
        <f>SUM(R62:R75)</f>
        <v>0</v>
      </c>
      <c r="S61" s="817">
        <f>SUM(S62:U75)</f>
        <v>0</v>
      </c>
      <c r="T61" s="818"/>
      <c r="U61" s="819"/>
      <c r="V61" s="327">
        <f>SUM(V62:V75)</f>
        <v>0</v>
      </c>
      <c r="W61" s="817">
        <f>SUM(W62:Y75)</f>
        <v>4</v>
      </c>
      <c r="X61" s="818"/>
      <c r="Y61" s="819"/>
      <c r="Z61" s="327">
        <f>SUM(Z62:Z75)</f>
        <v>5</v>
      </c>
      <c r="AA61" s="817">
        <f>SUM(AA62:AC75)</f>
        <v>4</v>
      </c>
      <c r="AB61" s="818"/>
      <c r="AC61" s="819"/>
      <c r="AD61" s="327">
        <f>AD64</f>
        <v>5</v>
      </c>
      <c r="AE61" s="827">
        <f>SUM(AE62:AG75)</f>
        <v>4</v>
      </c>
      <c r="AF61" s="828"/>
      <c r="AG61" s="829"/>
      <c r="AH61" s="327">
        <f>SUM(AH62:AH75)</f>
        <v>5</v>
      </c>
      <c r="AI61" s="827">
        <f>SUM(AI62:AK75)</f>
        <v>16</v>
      </c>
      <c r="AJ61" s="828"/>
      <c r="AK61" s="829"/>
      <c r="AL61" s="327">
        <f>SUM(AL62:AL75)</f>
        <v>20</v>
      </c>
      <c r="AM61" s="817">
        <f>SUM(AM62:AO75)</f>
        <v>0</v>
      </c>
      <c r="AN61" s="818"/>
      <c r="AO61" s="819"/>
      <c r="AP61" s="325">
        <f>SUM(AP62:AP75)</f>
        <v>0</v>
      </c>
      <c r="AQ61" s="327"/>
      <c r="AR61" s="324"/>
      <c r="AS61" s="551"/>
    </row>
    <row r="62" spans="1:45" s="187" customFormat="1" ht="41.25" customHeight="1" x14ac:dyDescent="0.3">
      <c r="A62" s="552" t="s">
        <v>156</v>
      </c>
      <c r="B62" s="571" t="s">
        <v>489</v>
      </c>
      <c r="C62" s="866" t="s">
        <v>487</v>
      </c>
      <c r="D62" s="732">
        <v>5</v>
      </c>
      <c r="E62" s="741">
        <f>D62*30</f>
        <v>150</v>
      </c>
      <c r="F62" s="741">
        <f>G62+H62+I62</f>
        <v>64</v>
      </c>
      <c r="G62" s="786">
        <v>32</v>
      </c>
      <c r="H62" s="741"/>
      <c r="I62" s="786">
        <v>32</v>
      </c>
      <c r="J62" s="741">
        <f>E62-F62</f>
        <v>86</v>
      </c>
      <c r="K62" s="734"/>
      <c r="L62" s="721"/>
      <c r="M62" s="723"/>
      <c r="N62" s="793"/>
      <c r="O62" s="734"/>
      <c r="P62" s="721"/>
      <c r="Q62" s="723"/>
      <c r="R62" s="737"/>
      <c r="S62" s="801"/>
      <c r="T62" s="820"/>
      <c r="U62" s="803"/>
      <c r="V62" s="821"/>
      <c r="W62" s="801">
        <v>2</v>
      </c>
      <c r="X62" s="820"/>
      <c r="Y62" s="803">
        <v>2</v>
      </c>
      <c r="Z62" s="768">
        <v>5</v>
      </c>
      <c r="AA62" s="822"/>
      <c r="AB62" s="820"/>
      <c r="AC62" s="719"/>
      <c r="AD62" s="717"/>
      <c r="AE62" s="822"/>
      <c r="AF62" s="820"/>
      <c r="AG62" s="719"/>
      <c r="AH62" s="717"/>
      <c r="AI62" s="822"/>
      <c r="AJ62" s="820"/>
      <c r="AK62" s="803"/>
      <c r="AL62" s="717"/>
      <c r="AM62" s="801"/>
      <c r="AN62" s="802"/>
      <c r="AO62" s="803"/>
      <c r="AP62" s="771"/>
      <c r="AQ62" s="816">
        <v>4</v>
      </c>
      <c r="AR62" s="816"/>
      <c r="AS62" s="801">
        <v>4</v>
      </c>
    </row>
    <row r="63" spans="1:45" s="187" customFormat="1" ht="48" customHeight="1" x14ac:dyDescent="0.3">
      <c r="A63" s="529" t="s">
        <v>168</v>
      </c>
      <c r="B63" s="295" t="s">
        <v>490</v>
      </c>
      <c r="C63" s="740"/>
      <c r="D63" s="733"/>
      <c r="E63" s="742"/>
      <c r="F63" s="742"/>
      <c r="G63" s="842"/>
      <c r="H63" s="742"/>
      <c r="I63" s="842"/>
      <c r="J63" s="742"/>
      <c r="K63" s="735"/>
      <c r="L63" s="722"/>
      <c r="M63" s="724"/>
      <c r="N63" s="794"/>
      <c r="O63" s="735"/>
      <c r="P63" s="722"/>
      <c r="Q63" s="724"/>
      <c r="R63" s="738"/>
      <c r="S63" s="727"/>
      <c r="T63" s="722"/>
      <c r="U63" s="724"/>
      <c r="V63" s="794"/>
      <c r="W63" s="727"/>
      <c r="X63" s="722"/>
      <c r="Y63" s="724"/>
      <c r="Z63" s="770"/>
      <c r="AA63" s="735"/>
      <c r="AB63" s="722"/>
      <c r="AC63" s="720"/>
      <c r="AD63" s="718"/>
      <c r="AE63" s="735"/>
      <c r="AF63" s="722"/>
      <c r="AG63" s="720"/>
      <c r="AH63" s="718"/>
      <c r="AI63" s="735"/>
      <c r="AJ63" s="722"/>
      <c r="AK63" s="724"/>
      <c r="AL63" s="718"/>
      <c r="AM63" s="727"/>
      <c r="AN63" s="729"/>
      <c r="AO63" s="724"/>
      <c r="AP63" s="731"/>
      <c r="AQ63" s="733"/>
      <c r="AR63" s="733"/>
      <c r="AS63" s="727"/>
    </row>
    <row r="64" spans="1:45" s="187" customFormat="1" ht="42" customHeight="1" x14ac:dyDescent="0.3">
      <c r="A64" s="529" t="s">
        <v>169</v>
      </c>
      <c r="B64" s="320" t="s">
        <v>491</v>
      </c>
      <c r="C64" s="739" t="s">
        <v>487</v>
      </c>
      <c r="D64" s="743">
        <v>5</v>
      </c>
      <c r="E64" s="784">
        <v>150</v>
      </c>
      <c r="F64" s="784">
        <v>64</v>
      </c>
      <c r="G64" s="784">
        <v>32</v>
      </c>
      <c r="H64" s="784">
        <v>16</v>
      </c>
      <c r="I64" s="784">
        <v>16</v>
      </c>
      <c r="J64" s="784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871">
        <v>2</v>
      </c>
      <c r="AB64" s="870">
        <v>1</v>
      </c>
      <c r="AC64" s="869">
        <v>1</v>
      </c>
      <c r="AD64" s="868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43">
        <v>5</v>
      </c>
      <c r="AR64" s="182"/>
      <c r="AS64" s="405"/>
    </row>
    <row r="65" spans="1:45" s="187" customFormat="1" ht="87.75" customHeight="1" x14ac:dyDescent="0.3">
      <c r="A65" s="529" t="s">
        <v>170</v>
      </c>
      <c r="B65" s="396" t="s">
        <v>492</v>
      </c>
      <c r="C65" s="740"/>
      <c r="D65" s="733"/>
      <c r="E65" s="742"/>
      <c r="F65" s="742"/>
      <c r="G65" s="742"/>
      <c r="H65" s="742"/>
      <c r="I65" s="742"/>
      <c r="J65" s="74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5"/>
      <c r="AB65" s="722"/>
      <c r="AC65" s="720"/>
      <c r="AD65" s="718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33"/>
      <c r="AR65" s="162"/>
      <c r="AS65" s="139"/>
    </row>
    <row r="66" spans="1:45" s="187" customFormat="1" ht="45" customHeight="1" x14ac:dyDescent="0.3">
      <c r="A66" s="529" t="s">
        <v>171</v>
      </c>
      <c r="B66" s="295" t="s">
        <v>493</v>
      </c>
      <c r="C66" s="739" t="s">
        <v>487</v>
      </c>
      <c r="D66" s="743">
        <v>5</v>
      </c>
      <c r="E66" s="784">
        <f t="shared" ref="E66" si="9">D66*30</f>
        <v>150</v>
      </c>
      <c r="F66" s="784">
        <f t="shared" ref="F66" si="10">G66+H66+I66</f>
        <v>64</v>
      </c>
      <c r="G66" s="785">
        <v>32</v>
      </c>
      <c r="H66" s="784"/>
      <c r="I66" s="785">
        <v>32</v>
      </c>
      <c r="J66" s="784">
        <f t="shared" ref="J66" si="11">E66-F66</f>
        <v>86</v>
      </c>
      <c r="K66" s="734"/>
      <c r="L66" s="721"/>
      <c r="M66" s="723"/>
      <c r="N66" s="793"/>
      <c r="O66" s="734"/>
      <c r="P66" s="721"/>
      <c r="Q66" s="723"/>
      <c r="R66" s="737"/>
      <c r="S66" s="726"/>
      <c r="T66" s="721"/>
      <c r="U66" s="723"/>
      <c r="V66" s="793"/>
      <c r="W66" s="726"/>
      <c r="X66" s="721"/>
      <c r="Y66" s="723"/>
      <c r="Z66" s="793"/>
      <c r="AA66" s="726"/>
      <c r="AB66" s="721"/>
      <c r="AC66" s="723"/>
      <c r="AD66" s="725"/>
      <c r="AE66" s="734">
        <v>2</v>
      </c>
      <c r="AF66" s="721"/>
      <c r="AG66" s="736">
        <v>2</v>
      </c>
      <c r="AH66" s="725">
        <v>5</v>
      </c>
      <c r="AI66" s="734"/>
      <c r="AJ66" s="721"/>
      <c r="AK66" s="723"/>
      <c r="AL66" s="725"/>
      <c r="AM66" s="726"/>
      <c r="AN66" s="728"/>
      <c r="AO66" s="723"/>
      <c r="AP66" s="730"/>
      <c r="AQ66" s="732">
        <v>6</v>
      </c>
      <c r="AR66" s="732"/>
      <c r="AS66" s="726">
        <v>6</v>
      </c>
    </row>
    <row r="67" spans="1:45" s="187" customFormat="1" ht="43.5" customHeight="1" x14ac:dyDescent="0.3">
      <c r="A67" s="529" t="s">
        <v>172</v>
      </c>
      <c r="B67" s="295" t="s">
        <v>494</v>
      </c>
      <c r="C67" s="740"/>
      <c r="D67" s="733"/>
      <c r="E67" s="742"/>
      <c r="F67" s="742"/>
      <c r="G67" s="842"/>
      <c r="H67" s="742"/>
      <c r="I67" s="842"/>
      <c r="J67" s="742"/>
      <c r="K67" s="735"/>
      <c r="L67" s="722"/>
      <c r="M67" s="724"/>
      <c r="N67" s="794"/>
      <c r="O67" s="735"/>
      <c r="P67" s="722"/>
      <c r="Q67" s="724"/>
      <c r="R67" s="738"/>
      <c r="S67" s="727"/>
      <c r="T67" s="722"/>
      <c r="U67" s="724"/>
      <c r="V67" s="794"/>
      <c r="W67" s="727"/>
      <c r="X67" s="722"/>
      <c r="Y67" s="724"/>
      <c r="Z67" s="794"/>
      <c r="AA67" s="727"/>
      <c r="AB67" s="722"/>
      <c r="AC67" s="724"/>
      <c r="AD67" s="718"/>
      <c r="AE67" s="735"/>
      <c r="AF67" s="722"/>
      <c r="AG67" s="720"/>
      <c r="AH67" s="718"/>
      <c r="AI67" s="735"/>
      <c r="AJ67" s="722"/>
      <c r="AK67" s="724"/>
      <c r="AL67" s="718"/>
      <c r="AM67" s="727"/>
      <c r="AN67" s="729"/>
      <c r="AO67" s="724"/>
      <c r="AP67" s="731"/>
      <c r="AQ67" s="733"/>
      <c r="AR67" s="733"/>
      <c r="AS67" s="727"/>
    </row>
    <row r="68" spans="1:45" s="187" customFormat="1" ht="53.25" customHeight="1" x14ac:dyDescent="0.3">
      <c r="A68" s="529" t="s">
        <v>173</v>
      </c>
      <c r="B68" s="295" t="s">
        <v>502</v>
      </c>
      <c r="C68" s="739" t="s">
        <v>487</v>
      </c>
      <c r="D68" s="743">
        <v>5</v>
      </c>
      <c r="E68" s="784">
        <f t="shared" ref="E68" si="12">D68*30</f>
        <v>150</v>
      </c>
      <c r="F68" s="784">
        <f t="shared" ref="F68" si="13">G68+H68+I68</f>
        <v>64</v>
      </c>
      <c r="G68" s="785">
        <v>32</v>
      </c>
      <c r="H68" s="784"/>
      <c r="I68" s="785">
        <v>32</v>
      </c>
      <c r="J68" s="784">
        <f t="shared" ref="J68" si="14">E68-F68</f>
        <v>86</v>
      </c>
      <c r="K68" s="734"/>
      <c r="L68" s="721"/>
      <c r="M68" s="723"/>
      <c r="N68" s="793"/>
      <c r="O68" s="734"/>
      <c r="P68" s="721"/>
      <c r="Q68" s="723"/>
      <c r="R68" s="737"/>
      <c r="S68" s="726"/>
      <c r="T68" s="721"/>
      <c r="U68" s="723"/>
      <c r="V68" s="793"/>
      <c r="W68" s="726"/>
      <c r="X68" s="721"/>
      <c r="Y68" s="723"/>
      <c r="Z68" s="793"/>
      <c r="AA68" s="726"/>
      <c r="AB68" s="721"/>
      <c r="AC68" s="723"/>
      <c r="AD68" s="725"/>
      <c r="AE68" s="734"/>
      <c r="AF68" s="721"/>
      <c r="AG68" s="736"/>
      <c r="AH68" s="725"/>
      <c r="AI68" s="734">
        <v>2</v>
      </c>
      <c r="AJ68" s="721"/>
      <c r="AK68" s="723">
        <v>2</v>
      </c>
      <c r="AL68" s="725">
        <v>5</v>
      </c>
      <c r="AM68" s="726"/>
      <c r="AN68" s="728"/>
      <c r="AO68" s="723"/>
      <c r="AP68" s="730"/>
      <c r="AQ68" s="732">
        <v>7</v>
      </c>
      <c r="AR68" s="732"/>
      <c r="AS68" s="726">
        <v>7</v>
      </c>
    </row>
    <row r="69" spans="1:45" s="187" customFormat="1" ht="86.25" customHeight="1" x14ac:dyDescent="0.3">
      <c r="A69" s="529" t="s">
        <v>174</v>
      </c>
      <c r="B69" s="322" t="s">
        <v>501</v>
      </c>
      <c r="C69" s="740"/>
      <c r="D69" s="733"/>
      <c r="E69" s="742"/>
      <c r="F69" s="742"/>
      <c r="G69" s="842"/>
      <c r="H69" s="742"/>
      <c r="I69" s="842"/>
      <c r="J69" s="742"/>
      <c r="K69" s="735"/>
      <c r="L69" s="722"/>
      <c r="M69" s="724"/>
      <c r="N69" s="794"/>
      <c r="O69" s="735"/>
      <c r="P69" s="722"/>
      <c r="Q69" s="724"/>
      <c r="R69" s="738"/>
      <c r="S69" s="727"/>
      <c r="T69" s="722"/>
      <c r="U69" s="724"/>
      <c r="V69" s="794"/>
      <c r="W69" s="727"/>
      <c r="X69" s="722"/>
      <c r="Y69" s="724"/>
      <c r="Z69" s="794"/>
      <c r="AA69" s="727"/>
      <c r="AB69" s="722"/>
      <c r="AC69" s="724"/>
      <c r="AD69" s="718"/>
      <c r="AE69" s="735"/>
      <c r="AF69" s="722"/>
      <c r="AG69" s="720"/>
      <c r="AH69" s="718"/>
      <c r="AI69" s="735"/>
      <c r="AJ69" s="722"/>
      <c r="AK69" s="724"/>
      <c r="AL69" s="718"/>
      <c r="AM69" s="727"/>
      <c r="AN69" s="729"/>
      <c r="AO69" s="724"/>
      <c r="AP69" s="731"/>
      <c r="AQ69" s="733"/>
      <c r="AR69" s="733"/>
      <c r="AS69" s="727"/>
    </row>
    <row r="70" spans="1:45" s="187" customFormat="1" ht="65.25" customHeight="1" x14ac:dyDescent="0.3">
      <c r="A70" s="529" t="s">
        <v>225</v>
      </c>
      <c r="B70" s="322" t="s">
        <v>500</v>
      </c>
      <c r="C70" s="739" t="s">
        <v>487</v>
      </c>
      <c r="D70" s="743">
        <v>5</v>
      </c>
      <c r="E70" s="784">
        <f t="shared" ref="E70" si="15">D70*30</f>
        <v>150</v>
      </c>
      <c r="F70" s="784">
        <f t="shared" ref="F70" si="16">G70+H70+I70</f>
        <v>64</v>
      </c>
      <c r="G70" s="785">
        <v>32</v>
      </c>
      <c r="H70" s="784">
        <v>16</v>
      </c>
      <c r="I70" s="785">
        <v>16</v>
      </c>
      <c r="J70" s="784">
        <f t="shared" ref="J70" si="17">E70-F70</f>
        <v>86</v>
      </c>
      <c r="K70" s="734"/>
      <c r="L70" s="721"/>
      <c r="M70" s="723"/>
      <c r="N70" s="793"/>
      <c r="O70" s="734"/>
      <c r="P70" s="721"/>
      <c r="Q70" s="723"/>
      <c r="R70" s="737"/>
      <c r="S70" s="726"/>
      <c r="T70" s="721"/>
      <c r="U70" s="723"/>
      <c r="V70" s="793"/>
      <c r="W70" s="726"/>
      <c r="X70" s="721"/>
      <c r="Y70" s="723"/>
      <c r="Z70" s="793"/>
      <c r="AA70" s="726"/>
      <c r="AB70" s="721"/>
      <c r="AC70" s="723"/>
      <c r="AD70" s="725"/>
      <c r="AE70" s="734"/>
      <c r="AF70" s="721"/>
      <c r="AG70" s="736"/>
      <c r="AH70" s="725"/>
      <c r="AI70" s="734">
        <v>2</v>
      </c>
      <c r="AJ70" s="721">
        <v>1</v>
      </c>
      <c r="AK70" s="723">
        <v>1</v>
      </c>
      <c r="AL70" s="725">
        <v>5</v>
      </c>
      <c r="AM70" s="726"/>
      <c r="AN70" s="728"/>
      <c r="AO70" s="723"/>
      <c r="AP70" s="730"/>
      <c r="AQ70" s="732">
        <v>7</v>
      </c>
      <c r="AR70" s="732"/>
      <c r="AS70" s="726"/>
    </row>
    <row r="71" spans="1:45" s="187" customFormat="1" ht="111.75" customHeight="1" x14ac:dyDescent="0.3">
      <c r="A71" s="529" t="s">
        <v>226</v>
      </c>
      <c r="B71" s="321" t="s">
        <v>499</v>
      </c>
      <c r="C71" s="740"/>
      <c r="D71" s="732"/>
      <c r="E71" s="741"/>
      <c r="F71" s="741"/>
      <c r="G71" s="786"/>
      <c r="H71" s="741"/>
      <c r="I71" s="786"/>
      <c r="J71" s="741"/>
      <c r="K71" s="735"/>
      <c r="L71" s="722"/>
      <c r="M71" s="724"/>
      <c r="N71" s="794"/>
      <c r="O71" s="735"/>
      <c r="P71" s="722"/>
      <c r="Q71" s="724"/>
      <c r="R71" s="738"/>
      <c r="S71" s="727"/>
      <c r="T71" s="722"/>
      <c r="U71" s="724"/>
      <c r="V71" s="794"/>
      <c r="W71" s="727"/>
      <c r="X71" s="722"/>
      <c r="Y71" s="724"/>
      <c r="Z71" s="794"/>
      <c r="AA71" s="727"/>
      <c r="AB71" s="722"/>
      <c r="AC71" s="724"/>
      <c r="AD71" s="718"/>
      <c r="AE71" s="735"/>
      <c r="AF71" s="722"/>
      <c r="AG71" s="720"/>
      <c r="AH71" s="718"/>
      <c r="AI71" s="735"/>
      <c r="AJ71" s="722"/>
      <c r="AK71" s="724"/>
      <c r="AL71" s="718"/>
      <c r="AM71" s="727"/>
      <c r="AN71" s="729"/>
      <c r="AO71" s="724"/>
      <c r="AP71" s="731"/>
      <c r="AQ71" s="733"/>
      <c r="AR71" s="733"/>
      <c r="AS71" s="727"/>
    </row>
    <row r="72" spans="1:45" s="187" customFormat="1" ht="29.25" customHeight="1" x14ac:dyDescent="0.3">
      <c r="A72" s="529" t="s">
        <v>233</v>
      </c>
      <c r="B72" s="285" t="s">
        <v>498</v>
      </c>
      <c r="C72" s="739" t="s">
        <v>487</v>
      </c>
      <c r="D72" s="743">
        <v>5</v>
      </c>
      <c r="E72" s="784">
        <f t="shared" ref="E72" si="18">D72*30</f>
        <v>150</v>
      </c>
      <c r="F72" s="784">
        <f t="shared" ref="F72" si="19">G72+H72+I72</f>
        <v>64</v>
      </c>
      <c r="G72" s="785">
        <v>32</v>
      </c>
      <c r="H72" s="784"/>
      <c r="I72" s="785">
        <v>32</v>
      </c>
      <c r="J72" s="784">
        <f t="shared" ref="J72" si="20">E72-F72</f>
        <v>86</v>
      </c>
      <c r="K72" s="734"/>
      <c r="L72" s="721"/>
      <c r="M72" s="723"/>
      <c r="N72" s="793"/>
      <c r="O72" s="734"/>
      <c r="P72" s="721"/>
      <c r="Q72" s="723"/>
      <c r="R72" s="737"/>
      <c r="S72" s="726"/>
      <c r="T72" s="721"/>
      <c r="U72" s="723"/>
      <c r="V72" s="793"/>
      <c r="W72" s="726"/>
      <c r="X72" s="721"/>
      <c r="Y72" s="723"/>
      <c r="Z72" s="793"/>
      <c r="AA72" s="726"/>
      <c r="AB72" s="721"/>
      <c r="AC72" s="723"/>
      <c r="AD72" s="725"/>
      <c r="AE72" s="734"/>
      <c r="AF72" s="721"/>
      <c r="AG72" s="736"/>
      <c r="AH72" s="725"/>
      <c r="AI72" s="734">
        <v>2</v>
      </c>
      <c r="AJ72" s="721"/>
      <c r="AK72" s="723">
        <v>2</v>
      </c>
      <c r="AL72" s="725">
        <v>5</v>
      </c>
      <c r="AM72" s="726"/>
      <c r="AN72" s="728"/>
      <c r="AO72" s="723"/>
      <c r="AP72" s="730"/>
      <c r="AQ72" s="732">
        <v>7</v>
      </c>
      <c r="AR72" s="732"/>
      <c r="AS72" s="726">
        <v>7</v>
      </c>
    </row>
    <row r="73" spans="1:45" s="187" customFormat="1" ht="50.25" customHeight="1" x14ac:dyDescent="0.3">
      <c r="A73" s="529" t="s">
        <v>234</v>
      </c>
      <c r="B73" s="331" t="s">
        <v>497</v>
      </c>
      <c r="C73" s="740"/>
      <c r="D73" s="732"/>
      <c r="E73" s="741"/>
      <c r="F73" s="741"/>
      <c r="G73" s="786"/>
      <c r="H73" s="741"/>
      <c r="I73" s="786"/>
      <c r="J73" s="741"/>
      <c r="K73" s="735"/>
      <c r="L73" s="722"/>
      <c r="M73" s="724"/>
      <c r="N73" s="794"/>
      <c r="O73" s="735"/>
      <c r="P73" s="722"/>
      <c r="Q73" s="724"/>
      <c r="R73" s="738"/>
      <c r="S73" s="727"/>
      <c r="T73" s="722"/>
      <c r="U73" s="724"/>
      <c r="V73" s="794"/>
      <c r="W73" s="727"/>
      <c r="X73" s="722"/>
      <c r="Y73" s="724"/>
      <c r="Z73" s="794"/>
      <c r="AA73" s="727"/>
      <c r="AB73" s="722"/>
      <c r="AC73" s="724"/>
      <c r="AD73" s="718"/>
      <c r="AE73" s="735"/>
      <c r="AF73" s="722"/>
      <c r="AG73" s="720"/>
      <c r="AH73" s="718"/>
      <c r="AI73" s="735"/>
      <c r="AJ73" s="722"/>
      <c r="AK73" s="724"/>
      <c r="AL73" s="718"/>
      <c r="AM73" s="727"/>
      <c r="AN73" s="729"/>
      <c r="AO73" s="724"/>
      <c r="AP73" s="731"/>
      <c r="AQ73" s="733"/>
      <c r="AR73" s="733"/>
      <c r="AS73" s="727"/>
    </row>
    <row r="74" spans="1:45" s="187" customFormat="1" ht="49.5" customHeight="1" x14ac:dyDescent="0.3">
      <c r="A74" s="529" t="s">
        <v>301</v>
      </c>
      <c r="B74" s="331" t="s">
        <v>496</v>
      </c>
      <c r="C74" s="739" t="s">
        <v>487</v>
      </c>
      <c r="D74" s="743">
        <v>5</v>
      </c>
      <c r="E74" s="784">
        <f t="shared" ref="E74" si="21">D74*30</f>
        <v>150</v>
      </c>
      <c r="F74" s="784">
        <f t="shared" ref="F74" si="22">G74+H74+I74</f>
        <v>64</v>
      </c>
      <c r="G74" s="785">
        <v>32</v>
      </c>
      <c r="H74" s="784"/>
      <c r="I74" s="785">
        <v>32</v>
      </c>
      <c r="J74" s="784">
        <f t="shared" ref="J74" si="23">E74-F74</f>
        <v>86</v>
      </c>
      <c r="K74" s="734"/>
      <c r="L74" s="721"/>
      <c r="M74" s="723"/>
      <c r="N74" s="793"/>
      <c r="O74" s="734"/>
      <c r="P74" s="721"/>
      <c r="Q74" s="723"/>
      <c r="R74" s="737"/>
      <c r="S74" s="726"/>
      <c r="T74" s="721"/>
      <c r="U74" s="723"/>
      <c r="V74" s="793"/>
      <c r="W74" s="726"/>
      <c r="X74" s="721"/>
      <c r="Y74" s="723"/>
      <c r="Z74" s="793"/>
      <c r="AA74" s="726"/>
      <c r="AB74" s="721"/>
      <c r="AC74" s="723"/>
      <c r="AD74" s="725"/>
      <c r="AE74" s="734"/>
      <c r="AF74" s="721"/>
      <c r="AG74" s="736"/>
      <c r="AH74" s="725"/>
      <c r="AI74" s="734">
        <v>2</v>
      </c>
      <c r="AJ74" s="721"/>
      <c r="AK74" s="723">
        <v>2</v>
      </c>
      <c r="AL74" s="725">
        <v>5</v>
      </c>
      <c r="AM74" s="726"/>
      <c r="AN74" s="728"/>
      <c r="AO74" s="723"/>
      <c r="AP74" s="730"/>
      <c r="AQ74" s="732">
        <v>7</v>
      </c>
      <c r="AR74" s="732"/>
      <c r="AS74" s="726"/>
    </row>
    <row r="75" spans="1:45" s="187" customFormat="1" ht="68.25" customHeight="1" x14ac:dyDescent="0.3">
      <c r="A75" s="529" t="s">
        <v>302</v>
      </c>
      <c r="B75" s="321" t="s">
        <v>495</v>
      </c>
      <c r="C75" s="740"/>
      <c r="D75" s="733"/>
      <c r="E75" s="742"/>
      <c r="F75" s="742"/>
      <c r="G75" s="842"/>
      <c r="H75" s="742"/>
      <c r="I75" s="842"/>
      <c r="J75" s="742"/>
      <c r="K75" s="735"/>
      <c r="L75" s="722"/>
      <c r="M75" s="724"/>
      <c r="N75" s="794"/>
      <c r="O75" s="735"/>
      <c r="P75" s="722"/>
      <c r="Q75" s="724"/>
      <c r="R75" s="738"/>
      <c r="S75" s="727"/>
      <c r="T75" s="722"/>
      <c r="U75" s="724"/>
      <c r="V75" s="794"/>
      <c r="W75" s="727"/>
      <c r="X75" s="722"/>
      <c r="Y75" s="724"/>
      <c r="Z75" s="794"/>
      <c r="AA75" s="727"/>
      <c r="AB75" s="722"/>
      <c r="AC75" s="724"/>
      <c r="AD75" s="718"/>
      <c r="AE75" s="735"/>
      <c r="AF75" s="722"/>
      <c r="AG75" s="720"/>
      <c r="AH75" s="718"/>
      <c r="AI75" s="735"/>
      <c r="AJ75" s="722"/>
      <c r="AK75" s="724"/>
      <c r="AL75" s="718"/>
      <c r="AM75" s="727"/>
      <c r="AN75" s="729"/>
      <c r="AO75" s="724"/>
      <c r="AP75" s="731"/>
      <c r="AQ75" s="733"/>
      <c r="AR75" s="733"/>
      <c r="AS75" s="727"/>
    </row>
    <row r="76" spans="1:45" ht="42.75" customHeight="1" x14ac:dyDescent="0.2">
      <c r="A76" s="55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555"/>
    </row>
    <row r="77" spans="1:45" ht="20.25" customHeight="1" x14ac:dyDescent="0.2">
      <c r="A77" s="985" t="s">
        <v>503</v>
      </c>
      <c r="B77" s="634"/>
      <c r="C77" s="634"/>
      <c r="D77" s="634" t="s">
        <v>193</v>
      </c>
      <c r="E77" s="634"/>
      <c r="F77" s="634"/>
      <c r="G77" s="634"/>
      <c r="H77" s="634"/>
      <c r="I77" s="634"/>
      <c r="J77" s="634"/>
      <c r="K77" s="634"/>
      <c r="L77" s="634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56"/>
    </row>
    <row r="78" spans="1:45" s="4" customFormat="1" ht="18.75" customHeight="1" x14ac:dyDescent="0.3">
      <c r="A78" s="984" t="s">
        <v>504</v>
      </c>
      <c r="B78" s="635"/>
      <c r="C78" s="635"/>
      <c r="D78" s="97" t="s">
        <v>372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428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557"/>
    </row>
    <row r="79" spans="1:45" ht="27.75" customHeight="1" x14ac:dyDescent="0.3">
      <c r="A79" s="558"/>
      <c r="B79" s="559"/>
      <c r="C79" s="559"/>
      <c r="D79" s="559"/>
      <c r="E79" s="559"/>
      <c r="F79" s="559"/>
      <c r="G79" s="559"/>
      <c r="H79" s="560"/>
      <c r="I79" s="559"/>
      <c r="J79" s="559"/>
      <c r="K79" s="559"/>
      <c r="L79" s="559"/>
      <c r="M79" s="559"/>
      <c r="N79" s="559"/>
      <c r="O79" s="559"/>
      <c r="P79" s="560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61"/>
    </row>
    <row r="80" spans="1:45" ht="20.25" hidden="1" customHeight="1" x14ac:dyDescent="0.2">
      <c r="A80" s="634"/>
      <c r="B80" s="634"/>
      <c r="C80" s="634"/>
      <c r="D80" s="634"/>
      <c r="E80" s="634"/>
      <c r="F80" s="634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  <c r="AK80" s="767"/>
      <c r="AL80" s="767"/>
      <c r="AM80" s="767"/>
      <c r="AN80" s="767"/>
      <c r="AO80" s="767"/>
      <c r="AP80" s="767"/>
      <c r="AQ80" s="767"/>
      <c r="AR80" s="767"/>
      <c r="AS80" s="767"/>
    </row>
    <row r="81" spans="1:45" s="4" customFormat="1" ht="18.75" hidden="1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hidden="1" customHeight="1" x14ac:dyDescent="0.3">
      <c r="A82" s="637"/>
      <c r="B82" s="637"/>
      <c r="C82" s="637"/>
      <c r="D82" s="637"/>
      <c r="E82" s="637"/>
      <c r="F82" s="637"/>
      <c r="G82" s="637"/>
      <c r="H82" s="637"/>
      <c r="M82" s="97"/>
    </row>
    <row r="83" spans="1:45" hidden="1" x14ac:dyDescent="0.2"/>
    <row r="84" spans="1:45" hidden="1" x14ac:dyDescent="0.2"/>
  </sheetData>
  <mergeCells count="597"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</mergeCells>
  <pageMargins left="0.7" right="0.7" top="0.75" bottom="0.75" header="0.3" footer="0.3"/>
  <pageSetup paperSize="9" scale="38" orientation="landscape" r:id="rId1"/>
  <rowBreaks count="2" manualBreakCount="2">
    <brk id="34" max="44" man="1"/>
    <brk id="56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Титул РУП_Бак</vt:lpstr>
      <vt:lpstr>Базовая часть РУП_Бак</vt:lpstr>
      <vt:lpstr>ПГС</vt:lpstr>
      <vt:lpstr>ПЗ_БЧ</vt:lpstr>
      <vt:lpstr>ПЗ_ВЧ</vt:lpstr>
      <vt:lpstr>АД</vt:lpstr>
      <vt:lpstr>ТВ</vt:lpstr>
      <vt:lpstr>ЗЭЗТ</vt:lpstr>
      <vt:lpstr>ВВ</vt:lpstr>
      <vt:lpstr>ПСК</vt:lpstr>
      <vt:lpstr>ЭУН</vt:lpstr>
      <vt:lpstr>СД</vt:lpstr>
      <vt:lpstr>ГТС</vt:lpstr>
      <vt:lpstr>'Базовая часть РУП_Бак'!Заголовки_для_печати</vt:lpstr>
      <vt:lpstr>ПГС!Заголовки_для_печати</vt:lpstr>
      <vt:lpstr>АД!Область_печати</vt:lpstr>
      <vt:lpstr>'Базовая часть РУП_Бак'!Область_печати</vt:lpstr>
      <vt:lpstr>ВВ!Область_печати</vt:lpstr>
      <vt:lpstr>ГТС!Область_печати</vt:lpstr>
      <vt:lpstr>ЗЭЗТ!Область_печати</vt:lpstr>
      <vt:lpstr>ПГС!Область_печати</vt:lpstr>
      <vt:lpstr>ПЗ_БЧ!Область_печати</vt:lpstr>
      <vt:lpstr>ПСК!Область_печати</vt:lpstr>
      <vt:lpstr>СД!Область_печати</vt:lpstr>
      <vt:lpstr>ТВ!Область_печати</vt:lpstr>
      <vt:lpstr>'Титул РУП_Бак'!Область_печати</vt:lpstr>
      <vt:lpstr>ЭУН!Область_печати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РУП 670200 "ЭТТМиК"для бакалавров</dc:title>
  <dc:creator>Дресвянников С.Ю.</dc:creator>
  <cp:lastModifiedBy>User</cp:lastModifiedBy>
  <cp:lastPrinted>2023-08-25T08:08:33Z</cp:lastPrinted>
  <dcterms:created xsi:type="dcterms:W3CDTF">1999-08-17T06:17:32Z</dcterms:created>
  <dcterms:modified xsi:type="dcterms:W3CDTF">2023-09-01T06:11:10Z</dcterms:modified>
</cp:coreProperties>
</file>