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ведения по трудоустройству\"/>
    </mc:Choice>
  </mc:AlternateContent>
  <bookViews>
    <workbookView xWindow="480" yWindow="75" windowWidth="27795" windowHeight="12075"/>
  </bookViews>
  <sheets>
    <sheet name="Кампус 1" sheetId="1" r:id="rId1"/>
  </sheets>
  <calcPr calcId="152511"/>
</workbook>
</file>

<file path=xl/calcChain.xml><?xml version="1.0" encoding="utf-8"?>
<calcChain xmlns="http://schemas.openxmlformats.org/spreadsheetml/2006/main">
  <c r="N131" i="1" l="1"/>
  <c r="X341" i="1"/>
  <c r="V341" i="1"/>
  <c r="T341" i="1"/>
  <c r="R341" i="1"/>
  <c r="P341" i="1"/>
  <c r="L341" i="1"/>
  <c r="I341" i="1"/>
  <c r="G341" i="1"/>
  <c r="W341" i="1"/>
  <c r="U341" i="1"/>
  <c r="S341" i="1"/>
  <c r="Q341" i="1"/>
  <c r="O341" i="1"/>
  <c r="K341" i="1"/>
  <c r="J341" i="1"/>
  <c r="H341" i="1"/>
  <c r="F341" i="1"/>
  <c r="E341" i="1"/>
  <c r="W244" i="1"/>
  <c r="U244" i="1"/>
  <c r="S244" i="1"/>
  <c r="Q244" i="1"/>
  <c r="O244" i="1"/>
  <c r="M244" i="1"/>
  <c r="K244" i="1"/>
  <c r="J244" i="1"/>
  <c r="H244" i="1"/>
  <c r="F244" i="1"/>
  <c r="E244" i="1"/>
  <c r="N239" i="1"/>
  <c r="L239" i="1"/>
  <c r="G239" i="1"/>
  <c r="O235" i="1"/>
  <c r="P235" i="1" s="1"/>
  <c r="M235" i="1"/>
  <c r="K235" i="1"/>
  <c r="N235" i="1" s="1"/>
  <c r="J235" i="1"/>
  <c r="H235" i="1"/>
  <c r="F235" i="1"/>
  <c r="E235" i="1"/>
  <c r="X235" i="1" s="1"/>
  <c r="X234" i="1"/>
  <c r="V234" i="1"/>
  <c r="L234" i="1"/>
  <c r="G234" i="1"/>
  <c r="X232" i="1"/>
  <c r="V232" i="1"/>
  <c r="T232" i="1"/>
  <c r="R232" i="1"/>
  <c r="P232" i="1"/>
  <c r="N232" i="1"/>
  <c r="L232" i="1"/>
  <c r="I232" i="1"/>
  <c r="G232" i="1"/>
  <c r="P228" i="1"/>
  <c r="N228" i="1"/>
  <c r="I228" i="1"/>
  <c r="O223" i="1"/>
  <c r="P223" i="1" s="1"/>
  <c r="M223" i="1"/>
  <c r="K223" i="1"/>
  <c r="N223" i="1" s="1"/>
  <c r="J223" i="1"/>
  <c r="H223" i="1"/>
  <c r="F223" i="1"/>
  <c r="E223" i="1"/>
  <c r="X223" i="1" s="1"/>
  <c r="X222" i="1"/>
  <c r="V222" i="1"/>
  <c r="L222" i="1"/>
  <c r="G222" i="1"/>
  <c r="X220" i="1"/>
  <c r="V220" i="1"/>
  <c r="T220" i="1"/>
  <c r="R220" i="1"/>
  <c r="P220" i="1"/>
  <c r="N220" i="1"/>
  <c r="L220" i="1"/>
  <c r="I220" i="1"/>
  <c r="G220" i="1"/>
  <c r="O217" i="1"/>
  <c r="P217" i="1" s="1"/>
  <c r="M217" i="1"/>
  <c r="K217" i="1"/>
  <c r="J217" i="1"/>
  <c r="H217" i="1"/>
  <c r="F217" i="1"/>
  <c r="G217" i="1" s="1"/>
  <c r="E217" i="1"/>
  <c r="X217" i="1" s="1"/>
  <c r="X216" i="1"/>
  <c r="V216" i="1"/>
  <c r="L216" i="1"/>
  <c r="G216" i="1"/>
  <c r="X214" i="1"/>
  <c r="V214" i="1"/>
  <c r="T214" i="1"/>
  <c r="R214" i="1"/>
  <c r="P214" i="1"/>
  <c r="N214" i="1"/>
  <c r="L214" i="1"/>
  <c r="I214" i="1"/>
  <c r="G214" i="1"/>
  <c r="O211" i="1"/>
  <c r="M211" i="1"/>
  <c r="K211" i="1"/>
  <c r="J211" i="1"/>
  <c r="H211" i="1"/>
  <c r="F211" i="1"/>
  <c r="E211" i="1"/>
  <c r="X211" i="1" s="1"/>
  <c r="X210" i="1"/>
  <c r="V210" i="1"/>
  <c r="L210" i="1"/>
  <c r="G210" i="1"/>
  <c r="X208" i="1"/>
  <c r="V208" i="1"/>
  <c r="T208" i="1"/>
  <c r="R208" i="1"/>
  <c r="P208" i="1"/>
  <c r="N208" i="1"/>
  <c r="L208" i="1"/>
  <c r="I208" i="1"/>
  <c r="G208" i="1"/>
  <c r="O229" i="1"/>
  <c r="M229" i="1"/>
  <c r="K229" i="1"/>
  <c r="J229" i="1"/>
  <c r="H229" i="1"/>
  <c r="F229" i="1"/>
  <c r="E229" i="1"/>
  <c r="X229" i="1" s="1"/>
  <c r="X228" i="1"/>
  <c r="V228" i="1"/>
  <c r="L228" i="1"/>
  <c r="G228" i="1"/>
  <c r="X226" i="1"/>
  <c r="V226" i="1"/>
  <c r="T226" i="1"/>
  <c r="R226" i="1"/>
  <c r="P226" i="1"/>
  <c r="N226" i="1"/>
  <c r="L226" i="1"/>
  <c r="I226" i="1"/>
  <c r="G226" i="1"/>
  <c r="N204" i="1"/>
  <c r="L202" i="1"/>
  <c r="V202" i="1"/>
  <c r="X202" i="1"/>
  <c r="K199" i="1"/>
  <c r="J199" i="1"/>
  <c r="X198" i="1"/>
  <c r="L198" i="1"/>
  <c r="L192" i="1"/>
  <c r="G192" i="1"/>
  <c r="N186" i="1"/>
  <c r="L186" i="1"/>
  <c r="G186" i="1"/>
  <c r="R181" i="1"/>
  <c r="N32" i="1"/>
  <c r="L32" i="1"/>
  <c r="G32" i="1"/>
  <c r="I32" i="1"/>
  <c r="I26" i="1"/>
  <c r="N26" i="1"/>
  <c r="L26" i="1"/>
  <c r="N217" i="1" l="1"/>
  <c r="N229" i="1"/>
  <c r="L235" i="1"/>
  <c r="T235" i="1"/>
  <c r="G235" i="1"/>
  <c r="V235" i="1"/>
  <c r="I235" i="1"/>
  <c r="R235" i="1"/>
  <c r="P229" i="1"/>
  <c r="G229" i="1"/>
  <c r="V229" i="1"/>
  <c r="L229" i="1"/>
  <c r="T229" i="1"/>
  <c r="L223" i="1"/>
  <c r="T223" i="1"/>
  <c r="G223" i="1"/>
  <c r="V223" i="1"/>
  <c r="I223" i="1"/>
  <c r="R223" i="1"/>
  <c r="L217" i="1"/>
  <c r="T217" i="1"/>
  <c r="I217" i="1"/>
  <c r="R217" i="1"/>
  <c r="V217" i="1"/>
  <c r="N211" i="1"/>
  <c r="P211" i="1"/>
  <c r="L211" i="1"/>
  <c r="G211" i="1"/>
  <c r="I211" i="1"/>
  <c r="R211" i="1"/>
  <c r="T211" i="1"/>
  <c r="V211" i="1"/>
  <c r="I229" i="1"/>
  <c r="R229" i="1"/>
  <c r="W337" i="1"/>
  <c r="U337" i="1"/>
  <c r="S337" i="1"/>
  <c r="O337" i="1"/>
  <c r="K337" i="1"/>
  <c r="J337" i="1"/>
  <c r="H337" i="1"/>
  <c r="F337" i="1"/>
  <c r="E337" i="1"/>
  <c r="O322" i="1"/>
  <c r="M322" i="1"/>
  <c r="K322" i="1"/>
  <c r="J322" i="1"/>
  <c r="H322" i="1"/>
  <c r="F322" i="1"/>
  <c r="E322" i="1"/>
  <c r="X322" i="1" s="1"/>
  <c r="X319" i="1"/>
  <c r="V319" i="1"/>
  <c r="T319" i="1"/>
  <c r="R319" i="1"/>
  <c r="P319" i="1"/>
  <c r="N319" i="1"/>
  <c r="L319" i="1"/>
  <c r="I319" i="1"/>
  <c r="G319" i="1"/>
  <c r="O316" i="1"/>
  <c r="P316" i="1" s="1"/>
  <c r="M316" i="1"/>
  <c r="N316" i="1" s="1"/>
  <c r="K316" i="1"/>
  <c r="L316" i="1" s="1"/>
  <c r="J316" i="1"/>
  <c r="H316" i="1"/>
  <c r="G316" i="1"/>
  <c r="F316" i="1"/>
  <c r="E316" i="1"/>
  <c r="R316" i="1" s="1"/>
  <c r="X313" i="1"/>
  <c r="V313" i="1"/>
  <c r="T313" i="1"/>
  <c r="R313" i="1"/>
  <c r="P313" i="1"/>
  <c r="N313" i="1"/>
  <c r="L313" i="1"/>
  <c r="I313" i="1"/>
  <c r="G313" i="1"/>
  <c r="M310" i="1"/>
  <c r="K310" i="1"/>
  <c r="J310" i="1"/>
  <c r="E310" i="1"/>
  <c r="O334" i="1"/>
  <c r="M334" i="1"/>
  <c r="M337" i="1" s="1"/>
  <c r="K334" i="1"/>
  <c r="J334" i="1"/>
  <c r="H334" i="1"/>
  <c r="F334" i="1"/>
  <c r="E334" i="1"/>
  <c r="V334" i="1" s="1"/>
  <c r="X331" i="1"/>
  <c r="V331" i="1"/>
  <c r="T331" i="1"/>
  <c r="R331" i="1"/>
  <c r="P331" i="1"/>
  <c r="N331" i="1"/>
  <c r="L331" i="1"/>
  <c r="I331" i="1"/>
  <c r="G331" i="1"/>
  <c r="O328" i="1"/>
  <c r="P328" i="1" s="1"/>
  <c r="M328" i="1"/>
  <c r="K328" i="1"/>
  <c r="J328" i="1"/>
  <c r="H328" i="1"/>
  <c r="F328" i="1"/>
  <c r="E328" i="1"/>
  <c r="X328" i="1" s="1"/>
  <c r="X325" i="1"/>
  <c r="V325" i="1"/>
  <c r="T325" i="1"/>
  <c r="R325" i="1"/>
  <c r="P325" i="1"/>
  <c r="N325" i="1"/>
  <c r="L325" i="1"/>
  <c r="I325" i="1"/>
  <c r="G325" i="1"/>
  <c r="O310" i="1"/>
  <c r="P310" i="1" s="1"/>
  <c r="N310" i="1"/>
  <c r="H310" i="1"/>
  <c r="F310" i="1"/>
  <c r="X310" i="1"/>
  <c r="X307" i="1"/>
  <c r="V307" i="1"/>
  <c r="T307" i="1"/>
  <c r="R307" i="1"/>
  <c r="P307" i="1"/>
  <c r="N307" i="1"/>
  <c r="L307" i="1"/>
  <c r="I307" i="1"/>
  <c r="G307" i="1"/>
  <c r="O304" i="1"/>
  <c r="M304" i="1"/>
  <c r="K304" i="1"/>
  <c r="J304" i="1"/>
  <c r="H304" i="1"/>
  <c r="I304" i="1" s="1"/>
  <c r="F304" i="1"/>
  <c r="E304" i="1"/>
  <c r="T304" i="1" s="1"/>
  <c r="P303" i="1"/>
  <c r="L303" i="1"/>
  <c r="X301" i="1"/>
  <c r="V301" i="1"/>
  <c r="T301" i="1"/>
  <c r="R301" i="1"/>
  <c r="P301" i="1"/>
  <c r="N301" i="1"/>
  <c r="L301" i="1"/>
  <c r="I301" i="1"/>
  <c r="G301" i="1"/>
  <c r="X298" i="1"/>
  <c r="V298" i="1"/>
  <c r="O298" i="1"/>
  <c r="M298" i="1"/>
  <c r="N298" i="1" s="1"/>
  <c r="K298" i="1"/>
  <c r="J298" i="1"/>
  <c r="H298" i="1"/>
  <c r="I298" i="1" s="1"/>
  <c r="F298" i="1"/>
  <c r="G298" i="1" s="1"/>
  <c r="E298" i="1"/>
  <c r="R298" i="1" s="1"/>
  <c r="X295" i="1"/>
  <c r="V295" i="1"/>
  <c r="T295" i="1"/>
  <c r="R295" i="1"/>
  <c r="P295" i="1"/>
  <c r="N295" i="1"/>
  <c r="L295" i="1"/>
  <c r="I295" i="1"/>
  <c r="G295" i="1"/>
  <c r="O292" i="1"/>
  <c r="P292" i="1" s="1"/>
  <c r="M292" i="1"/>
  <c r="K292" i="1"/>
  <c r="J292" i="1"/>
  <c r="H292" i="1"/>
  <c r="F292" i="1"/>
  <c r="E292" i="1"/>
  <c r="T292" i="1" s="1"/>
  <c r="X289" i="1"/>
  <c r="V289" i="1"/>
  <c r="T289" i="1"/>
  <c r="R289" i="1"/>
  <c r="P289" i="1"/>
  <c r="N289" i="1"/>
  <c r="L289" i="1"/>
  <c r="I289" i="1"/>
  <c r="G289" i="1"/>
  <c r="O286" i="1"/>
  <c r="M286" i="1"/>
  <c r="K286" i="1"/>
  <c r="J286" i="1"/>
  <c r="H286" i="1"/>
  <c r="I286" i="1" s="1"/>
  <c r="F286" i="1"/>
  <c r="G286" i="1" s="1"/>
  <c r="E286" i="1"/>
  <c r="T286" i="1" s="1"/>
  <c r="X283" i="1"/>
  <c r="V283" i="1"/>
  <c r="T283" i="1"/>
  <c r="R283" i="1"/>
  <c r="P283" i="1"/>
  <c r="N283" i="1"/>
  <c r="L283" i="1"/>
  <c r="I283" i="1"/>
  <c r="G283" i="1"/>
  <c r="G276" i="1"/>
  <c r="V273" i="1"/>
  <c r="W282" i="1"/>
  <c r="U282" i="1"/>
  <c r="S282" i="1"/>
  <c r="Q282" i="1"/>
  <c r="O282" i="1"/>
  <c r="H282" i="1"/>
  <c r="O279" i="1"/>
  <c r="M279" i="1"/>
  <c r="K279" i="1"/>
  <c r="P279" i="1" s="1"/>
  <c r="J279" i="1"/>
  <c r="H279" i="1"/>
  <c r="F279" i="1"/>
  <c r="E279" i="1"/>
  <c r="X279" i="1" s="1"/>
  <c r="X278" i="1"/>
  <c r="N278" i="1"/>
  <c r="L278" i="1"/>
  <c r="X276" i="1"/>
  <c r="V276" i="1"/>
  <c r="T276" i="1"/>
  <c r="R276" i="1"/>
  <c r="P276" i="1"/>
  <c r="N276" i="1"/>
  <c r="L276" i="1"/>
  <c r="I276" i="1"/>
  <c r="O273" i="1"/>
  <c r="M273" i="1"/>
  <c r="K273" i="1"/>
  <c r="J273" i="1"/>
  <c r="H273" i="1"/>
  <c r="F273" i="1"/>
  <c r="E273" i="1"/>
  <c r="X273" i="1" s="1"/>
  <c r="N272" i="1"/>
  <c r="L272" i="1"/>
  <c r="G272" i="1"/>
  <c r="X270" i="1"/>
  <c r="V270" i="1"/>
  <c r="T270" i="1"/>
  <c r="R270" i="1"/>
  <c r="P270" i="1"/>
  <c r="N270" i="1"/>
  <c r="L270" i="1"/>
  <c r="I270" i="1"/>
  <c r="G270" i="1"/>
  <c r="G265" i="1"/>
  <c r="W171" i="1"/>
  <c r="U171" i="1"/>
  <c r="S171" i="1"/>
  <c r="O168" i="1"/>
  <c r="M168" i="1"/>
  <c r="K168" i="1"/>
  <c r="J168" i="1"/>
  <c r="H168" i="1"/>
  <c r="F168" i="1"/>
  <c r="E168" i="1"/>
  <c r="X168" i="1" s="1"/>
  <c r="X167" i="1"/>
  <c r="V167" i="1"/>
  <c r="L167" i="1"/>
  <c r="G167" i="1"/>
  <c r="X165" i="1"/>
  <c r="V165" i="1"/>
  <c r="T165" i="1"/>
  <c r="R165" i="1"/>
  <c r="P165" i="1"/>
  <c r="N165" i="1"/>
  <c r="L165" i="1"/>
  <c r="I165" i="1"/>
  <c r="G165" i="1"/>
  <c r="O162" i="1"/>
  <c r="M162" i="1"/>
  <c r="K162" i="1"/>
  <c r="J162" i="1"/>
  <c r="H162" i="1"/>
  <c r="F162" i="1"/>
  <c r="E162" i="1"/>
  <c r="X162" i="1" s="1"/>
  <c r="X161" i="1"/>
  <c r="V161" i="1"/>
  <c r="L161" i="1"/>
  <c r="G161" i="1"/>
  <c r="X159" i="1"/>
  <c r="V159" i="1"/>
  <c r="T159" i="1"/>
  <c r="R159" i="1"/>
  <c r="P159" i="1"/>
  <c r="N159" i="1"/>
  <c r="L159" i="1"/>
  <c r="I159" i="1"/>
  <c r="G159" i="1"/>
  <c r="O156" i="1"/>
  <c r="M156" i="1"/>
  <c r="K156" i="1"/>
  <c r="J156" i="1"/>
  <c r="H156" i="1"/>
  <c r="F156" i="1"/>
  <c r="E156" i="1"/>
  <c r="X156" i="1" s="1"/>
  <c r="X155" i="1"/>
  <c r="V155" i="1"/>
  <c r="L155" i="1"/>
  <c r="G155" i="1"/>
  <c r="X153" i="1"/>
  <c r="V153" i="1"/>
  <c r="T153" i="1"/>
  <c r="R153" i="1"/>
  <c r="P153" i="1"/>
  <c r="N153" i="1"/>
  <c r="L153" i="1"/>
  <c r="I153" i="1"/>
  <c r="G153" i="1"/>
  <c r="W269" i="1"/>
  <c r="U269" i="1"/>
  <c r="S269" i="1"/>
  <c r="Q269" i="1"/>
  <c r="O266" i="1"/>
  <c r="M266" i="1"/>
  <c r="K266" i="1"/>
  <c r="J266" i="1"/>
  <c r="H266" i="1"/>
  <c r="F266" i="1"/>
  <c r="E266" i="1"/>
  <c r="X266" i="1" s="1"/>
  <c r="N265" i="1"/>
  <c r="L265" i="1"/>
  <c r="X263" i="1"/>
  <c r="V263" i="1"/>
  <c r="T263" i="1"/>
  <c r="R263" i="1"/>
  <c r="P263" i="1"/>
  <c r="N263" i="1"/>
  <c r="L263" i="1"/>
  <c r="I263" i="1"/>
  <c r="G263" i="1"/>
  <c r="O260" i="1"/>
  <c r="P260" i="1" s="1"/>
  <c r="M260" i="1"/>
  <c r="K260" i="1"/>
  <c r="J260" i="1"/>
  <c r="H260" i="1"/>
  <c r="F260" i="1"/>
  <c r="E260" i="1"/>
  <c r="V260" i="1" s="1"/>
  <c r="N259" i="1"/>
  <c r="L259" i="1"/>
  <c r="G259" i="1"/>
  <c r="X257" i="1"/>
  <c r="V257" i="1"/>
  <c r="T257" i="1"/>
  <c r="R257" i="1"/>
  <c r="P257" i="1"/>
  <c r="N257" i="1"/>
  <c r="L257" i="1"/>
  <c r="I257" i="1"/>
  <c r="G257" i="1"/>
  <c r="O254" i="1"/>
  <c r="M254" i="1"/>
  <c r="K254" i="1"/>
  <c r="J254" i="1"/>
  <c r="H254" i="1"/>
  <c r="F254" i="1"/>
  <c r="E254" i="1"/>
  <c r="V254" i="1" s="1"/>
  <c r="X253" i="1"/>
  <c r="N253" i="1"/>
  <c r="L253" i="1"/>
  <c r="X251" i="1"/>
  <c r="V251" i="1"/>
  <c r="T251" i="1"/>
  <c r="R251" i="1"/>
  <c r="P251" i="1"/>
  <c r="N251" i="1"/>
  <c r="L251" i="1"/>
  <c r="I251" i="1"/>
  <c r="G251" i="1"/>
  <c r="O248" i="1"/>
  <c r="M248" i="1"/>
  <c r="K248" i="1"/>
  <c r="P248" i="1" s="1"/>
  <c r="J248" i="1"/>
  <c r="H248" i="1"/>
  <c r="F248" i="1"/>
  <c r="E248" i="1"/>
  <c r="T248" i="1" s="1"/>
  <c r="N247" i="1"/>
  <c r="L247" i="1"/>
  <c r="G247" i="1"/>
  <c r="X245" i="1"/>
  <c r="V245" i="1"/>
  <c r="T245" i="1"/>
  <c r="R245" i="1"/>
  <c r="P245" i="1"/>
  <c r="N245" i="1"/>
  <c r="L245" i="1"/>
  <c r="I245" i="1"/>
  <c r="G245" i="1"/>
  <c r="P241" i="1"/>
  <c r="O241" i="1"/>
  <c r="H241" i="1"/>
  <c r="V241" i="1"/>
  <c r="X240" i="1"/>
  <c r="V240" i="1"/>
  <c r="L240" i="1"/>
  <c r="G240" i="1"/>
  <c r="X238" i="1"/>
  <c r="V238" i="1"/>
  <c r="T238" i="1"/>
  <c r="R238" i="1"/>
  <c r="P238" i="1"/>
  <c r="N238" i="1"/>
  <c r="L238" i="1"/>
  <c r="I238" i="1"/>
  <c r="G238" i="1"/>
  <c r="O205" i="1"/>
  <c r="M205" i="1"/>
  <c r="K205" i="1"/>
  <c r="J205" i="1"/>
  <c r="H205" i="1"/>
  <c r="F205" i="1"/>
  <c r="E205" i="1"/>
  <c r="X205" i="1" s="1"/>
  <c r="V204" i="1"/>
  <c r="L204" i="1"/>
  <c r="G204" i="1"/>
  <c r="T202" i="1"/>
  <c r="R202" i="1"/>
  <c r="P202" i="1"/>
  <c r="N202" i="1"/>
  <c r="I202" i="1"/>
  <c r="G202" i="1"/>
  <c r="O199" i="1"/>
  <c r="P199" i="1" s="1"/>
  <c r="N199" i="1"/>
  <c r="H199" i="1"/>
  <c r="F199" i="1"/>
  <c r="E199" i="1"/>
  <c r="X199" i="1" s="1"/>
  <c r="X196" i="1"/>
  <c r="V196" i="1"/>
  <c r="T196" i="1"/>
  <c r="R196" i="1"/>
  <c r="P196" i="1"/>
  <c r="N196" i="1"/>
  <c r="L196" i="1"/>
  <c r="I196" i="1"/>
  <c r="G196" i="1"/>
  <c r="O193" i="1"/>
  <c r="M193" i="1"/>
  <c r="K193" i="1"/>
  <c r="J193" i="1"/>
  <c r="H193" i="1"/>
  <c r="F193" i="1"/>
  <c r="E193" i="1"/>
  <c r="R193" i="1" s="1"/>
  <c r="P192" i="1"/>
  <c r="X190" i="1"/>
  <c r="V190" i="1"/>
  <c r="T190" i="1"/>
  <c r="R190" i="1"/>
  <c r="P190" i="1"/>
  <c r="N190" i="1"/>
  <c r="L190" i="1"/>
  <c r="I190" i="1"/>
  <c r="G190" i="1"/>
  <c r="O187" i="1"/>
  <c r="M187" i="1"/>
  <c r="K187" i="1"/>
  <c r="J187" i="1"/>
  <c r="H187" i="1"/>
  <c r="F187" i="1"/>
  <c r="E187" i="1"/>
  <c r="X187" i="1" s="1"/>
  <c r="X184" i="1"/>
  <c r="V184" i="1"/>
  <c r="T184" i="1"/>
  <c r="R184" i="1"/>
  <c r="P184" i="1"/>
  <c r="N184" i="1"/>
  <c r="L184" i="1"/>
  <c r="I184" i="1"/>
  <c r="G184" i="1"/>
  <c r="O181" i="1"/>
  <c r="M181" i="1"/>
  <c r="K181" i="1"/>
  <c r="J181" i="1"/>
  <c r="H181" i="1"/>
  <c r="F181" i="1"/>
  <c r="E181" i="1"/>
  <c r="X180" i="1"/>
  <c r="N180" i="1"/>
  <c r="L180" i="1"/>
  <c r="G180" i="1"/>
  <c r="X178" i="1"/>
  <c r="V178" i="1"/>
  <c r="T178" i="1"/>
  <c r="R178" i="1"/>
  <c r="P178" i="1"/>
  <c r="N178" i="1"/>
  <c r="L178" i="1"/>
  <c r="I178" i="1"/>
  <c r="G178" i="1"/>
  <c r="O175" i="1"/>
  <c r="M175" i="1"/>
  <c r="K175" i="1"/>
  <c r="J175" i="1"/>
  <c r="H175" i="1"/>
  <c r="F175" i="1"/>
  <c r="E175" i="1"/>
  <c r="R175" i="1" s="1"/>
  <c r="X174" i="1"/>
  <c r="V174" i="1"/>
  <c r="T174" i="1"/>
  <c r="R174" i="1"/>
  <c r="N174" i="1"/>
  <c r="L174" i="1"/>
  <c r="G174" i="1"/>
  <c r="X172" i="1"/>
  <c r="V172" i="1"/>
  <c r="T172" i="1"/>
  <c r="R172" i="1"/>
  <c r="P172" i="1"/>
  <c r="N172" i="1"/>
  <c r="L172" i="1"/>
  <c r="I172" i="1"/>
  <c r="G172" i="1"/>
  <c r="X149" i="1"/>
  <c r="O150" i="1"/>
  <c r="M150" i="1"/>
  <c r="K150" i="1"/>
  <c r="J150" i="1"/>
  <c r="H150" i="1"/>
  <c r="F150" i="1"/>
  <c r="E150" i="1"/>
  <c r="X150" i="1" s="1"/>
  <c r="V149" i="1"/>
  <c r="L149" i="1"/>
  <c r="G149" i="1"/>
  <c r="X147" i="1"/>
  <c r="V147" i="1"/>
  <c r="T147" i="1"/>
  <c r="R147" i="1"/>
  <c r="P147" i="1"/>
  <c r="N147" i="1"/>
  <c r="L147" i="1"/>
  <c r="I147" i="1"/>
  <c r="G147" i="1"/>
  <c r="M282" i="1" l="1"/>
  <c r="N282" i="1" s="1"/>
  <c r="P187" i="1"/>
  <c r="N334" i="1"/>
  <c r="P334" i="1"/>
  <c r="L334" i="1"/>
  <c r="I334" i="1"/>
  <c r="N322" i="1"/>
  <c r="P322" i="1"/>
  <c r="L322" i="1"/>
  <c r="T322" i="1"/>
  <c r="G322" i="1"/>
  <c r="V322" i="1"/>
  <c r="X316" i="1"/>
  <c r="I316" i="1"/>
  <c r="V316" i="1"/>
  <c r="T316" i="1"/>
  <c r="I322" i="1"/>
  <c r="R322" i="1"/>
  <c r="V310" i="1"/>
  <c r="G310" i="1"/>
  <c r="I310" i="1"/>
  <c r="R310" i="1"/>
  <c r="L310" i="1"/>
  <c r="T310" i="1"/>
  <c r="N304" i="1"/>
  <c r="P304" i="1"/>
  <c r="V304" i="1"/>
  <c r="L304" i="1"/>
  <c r="X304" i="1"/>
  <c r="G304" i="1"/>
  <c r="P298" i="1"/>
  <c r="L298" i="1"/>
  <c r="T298" i="1"/>
  <c r="N292" i="1"/>
  <c r="N286" i="1"/>
  <c r="G334" i="1"/>
  <c r="X334" i="1"/>
  <c r="L328" i="1"/>
  <c r="G328" i="1"/>
  <c r="L292" i="1"/>
  <c r="V292" i="1"/>
  <c r="X292" i="1"/>
  <c r="I292" i="1"/>
  <c r="V286" i="1"/>
  <c r="X286" i="1"/>
  <c r="I328" i="1"/>
  <c r="R328" i="1"/>
  <c r="L286" i="1"/>
  <c r="P286" i="1"/>
  <c r="G292" i="1"/>
  <c r="N328" i="1"/>
  <c r="T328" i="1"/>
  <c r="R334" i="1"/>
  <c r="R337" i="1"/>
  <c r="R286" i="1"/>
  <c r="R304" i="1"/>
  <c r="V328" i="1"/>
  <c r="T334" i="1"/>
  <c r="K282" i="1"/>
  <c r="J282" i="1"/>
  <c r="F282" i="1"/>
  <c r="E282" i="1"/>
  <c r="R282" i="1" s="1"/>
  <c r="N273" i="1"/>
  <c r="G181" i="1"/>
  <c r="G187" i="1"/>
  <c r="N187" i="1"/>
  <c r="P254" i="1"/>
  <c r="P273" i="1"/>
  <c r="G273" i="1"/>
  <c r="G279" i="1"/>
  <c r="N279" i="1"/>
  <c r="H269" i="1"/>
  <c r="P282" i="1"/>
  <c r="T273" i="1"/>
  <c r="V279" i="1"/>
  <c r="I273" i="1"/>
  <c r="R273" i="1"/>
  <c r="I279" i="1"/>
  <c r="R279" i="1"/>
  <c r="T279" i="1"/>
  <c r="L273" i="1"/>
  <c r="L279" i="1"/>
  <c r="P266" i="1"/>
  <c r="N266" i="1"/>
  <c r="L266" i="1"/>
  <c r="G266" i="1"/>
  <c r="N260" i="1"/>
  <c r="G260" i="1"/>
  <c r="L260" i="1"/>
  <c r="X260" i="1"/>
  <c r="I260" i="1"/>
  <c r="N254" i="1"/>
  <c r="X254" i="1"/>
  <c r="G254" i="1"/>
  <c r="I254" i="1"/>
  <c r="L254" i="1"/>
  <c r="N168" i="1"/>
  <c r="P168" i="1"/>
  <c r="L168" i="1"/>
  <c r="G168" i="1"/>
  <c r="N162" i="1"/>
  <c r="P162" i="1"/>
  <c r="L162" i="1"/>
  <c r="G162" i="1"/>
  <c r="N156" i="1"/>
  <c r="P156" i="1"/>
  <c r="T156" i="1"/>
  <c r="G156" i="1"/>
  <c r="L156" i="1"/>
  <c r="I168" i="1"/>
  <c r="R168" i="1"/>
  <c r="T168" i="1"/>
  <c r="V168" i="1"/>
  <c r="I162" i="1"/>
  <c r="R162" i="1"/>
  <c r="T162" i="1"/>
  <c r="V162" i="1"/>
  <c r="I156" i="1"/>
  <c r="R156" i="1"/>
  <c r="V156" i="1"/>
  <c r="N248" i="1"/>
  <c r="J269" i="1"/>
  <c r="G248" i="1"/>
  <c r="V248" i="1" s="1"/>
  <c r="L248" i="1"/>
  <c r="X248" i="1"/>
  <c r="I266" i="1"/>
  <c r="R266" i="1"/>
  <c r="E269" i="1"/>
  <c r="I269" i="1" s="1"/>
  <c r="M269" i="1"/>
  <c r="I248" i="1"/>
  <c r="R248" i="1"/>
  <c r="R254" i="1"/>
  <c r="R260" i="1"/>
  <c r="T266" i="1"/>
  <c r="F269" i="1"/>
  <c r="T254" i="1"/>
  <c r="T260" i="1"/>
  <c r="V266" i="1"/>
  <c r="K269" i="1"/>
  <c r="O269" i="1"/>
  <c r="L199" i="1"/>
  <c r="G199" i="1"/>
  <c r="N205" i="1"/>
  <c r="P205" i="1"/>
  <c r="L205" i="1"/>
  <c r="G205" i="1"/>
  <c r="N241" i="1"/>
  <c r="G241" i="1"/>
  <c r="L241" i="1"/>
  <c r="X241" i="1"/>
  <c r="I241" i="1"/>
  <c r="P193" i="1"/>
  <c r="L193" i="1"/>
  <c r="T193" i="1"/>
  <c r="G193" i="1"/>
  <c r="V193" i="1"/>
  <c r="P244" i="1"/>
  <c r="I193" i="1"/>
  <c r="N193" i="1"/>
  <c r="L187" i="1"/>
  <c r="P181" i="1"/>
  <c r="L181" i="1"/>
  <c r="R244" i="1"/>
  <c r="N175" i="1"/>
  <c r="T175" i="1"/>
  <c r="G175" i="1"/>
  <c r="V175" i="1"/>
  <c r="I175" i="1"/>
  <c r="I181" i="1"/>
  <c r="I187" i="1"/>
  <c r="I199" i="1"/>
  <c r="R199" i="1"/>
  <c r="I205" i="1"/>
  <c r="N181" i="1"/>
  <c r="T187" i="1"/>
  <c r="R241" i="1"/>
  <c r="L175" i="1"/>
  <c r="P175" i="1"/>
  <c r="X175" i="1"/>
  <c r="X181" i="1"/>
  <c r="V187" i="1"/>
  <c r="X193" i="1"/>
  <c r="V199" i="1"/>
  <c r="V205" i="1"/>
  <c r="T241" i="1"/>
  <c r="T181" i="1"/>
  <c r="R187" i="1"/>
  <c r="R205" i="1"/>
  <c r="V181" i="1"/>
  <c r="T199" i="1"/>
  <c r="T205" i="1"/>
  <c r="N150" i="1"/>
  <c r="P150" i="1"/>
  <c r="L150" i="1"/>
  <c r="G150" i="1"/>
  <c r="I150" i="1"/>
  <c r="R150" i="1"/>
  <c r="T150" i="1"/>
  <c r="V150" i="1"/>
  <c r="L135" i="1"/>
  <c r="N337" i="1" l="1"/>
  <c r="P337" i="1"/>
  <c r="G337" i="1"/>
  <c r="I337" i="1"/>
  <c r="L337" i="1"/>
  <c r="V337" i="1"/>
  <c r="X337" i="1"/>
  <c r="T337" i="1"/>
  <c r="X282" i="1"/>
  <c r="I282" i="1"/>
  <c r="T282" i="1"/>
  <c r="L282" i="1"/>
  <c r="G282" i="1"/>
  <c r="V282" i="1"/>
  <c r="P269" i="1"/>
  <c r="N269" i="1"/>
  <c r="X269" i="1"/>
  <c r="T269" i="1"/>
  <c r="L269" i="1"/>
  <c r="R269" i="1"/>
  <c r="V269" i="1"/>
  <c r="G269" i="1"/>
  <c r="N244" i="1"/>
  <c r="G244" i="1"/>
  <c r="T244" i="1"/>
  <c r="I244" i="1"/>
  <c r="X244" i="1"/>
  <c r="L244" i="1"/>
  <c r="V244" i="1"/>
  <c r="P131" i="1"/>
  <c r="L131" i="1"/>
  <c r="O144" i="1"/>
  <c r="M144" i="1"/>
  <c r="K144" i="1"/>
  <c r="J144" i="1"/>
  <c r="H144" i="1"/>
  <c r="F144" i="1"/>
  <c r="E144" i="1"/>
  <c r="X144" i="1" s="1"/>
  <c r="V143" i="1"/>
  <c r="L143" i="1"/>
  <c r="G143" i="1"/>
  <c r="X141" i="1"/>
  <c r="V141" i="1"/>
  <c r="T141" i="1"/>
  <c r="R141" i="1"/>
  <c r="P141" i="1"/>
  <c r="N141" i="1"/>
  <c r="L141" i="1"/>
  <c r="I141" i="1"/>
  <c r="G141" i="1"/>
  <c r="O138" i="1"/>
  <c r="M138" i="1"/>
  <c r="K138" i="1"/>
  <c r="J138" i="1"/>
  <c r="H138" i="1"/>
  <c r="F138" i="1"/>
  <c r="E138" i="1"/>
  <c r="V138" i="1" s="1"/>
  <c r="X135" i="1"/>
  <c r="V135" i="1"/>
  <c r="T135" i="1"/>
  <c r="R135" i="1"/>
  <c r="P135" i="1"/>
  <c r="N135" i="1"/>
  <c r="I135" i="1"/>
  <c r="G135" i="1"/>
  <c r="O132" i="1"/>
  <c r="M132" i="1"/>
  <c r="K132" i="1"/>
  <c r="J132" i="1"/>
  <c r="H132" i="1"/>
  <c r="F132" i="1"/>
  <c r="E132" i="1"/>
  <c r="X132" i="1" s="1"/>
  <c r="X129" i="1"/>
  <c r="V129" i="1"/>
  <c r="T129" i="1"/>
  <c r="R129" i="1"/>
  <c r="P129" i="1"/>
  <c r="N129" i="1"/>
  <c r="L129" i="1"/>
  <c r="I129" i="1"/>
  <c r="G129" i="1"/>
  <c r="T126" i="1"/>
  <c r="O126" i="1"/>
  <c r="M126" i="1"/>
  <c r="K126" i="1"/>
  <c r="J126" i="1"/>
  <c r="H126" i="1"/>
  <c r="I126" i="1" s="1"/>
  <c r="F126" i="1"/>
  <c r="E126" i="1"/>
  <c r="R126" i="1" s="1"/>
  <c r="X123" i="1"/>
  <c r="V123" i="1"/>
  <c r="T123" i="1"/>
  <c r="R123" i="1"/>
  <c r="P123" i="1"/>
  <c r="N123" i="1"/>
  <c r="L123" i="1"/>
  <c r="I123" i="1"/>
  <c r="G123" i="1"/>
  <c r="O120" i="1"/>
  <c r="M120" i="1"/>
  <c r="K120" i="1"/>
  <c r="J120" i="1"/>
  <c r="H120" i="1"/>
  <c r="F120" i="1"/>
  <c r="E120" i="1"/>
  <c r="T120" i="1" s="1"/>
  <c r="X119" i="1"/>
  <c r="N119" i="1"/>
  <c r="L119" i="1"/>
  <c r="G119" i="1"/>
  <c r="X117" i="1"/>
  <c r="V117" i="1"/>
  <c r="T117" i="1"/>
  <c r="R117" i="1"/>
  <c r="P117" i="1"/>
  <c r="N117" i="1"/>
  <c r="L117" i="1"/>
  <c r="I117" i="1"/>
  <c r="G117" i="1"/>
  <c r="O114" i="1"/>
  <c r="O171" i="1" s="1"/>
  <c r="M114" i="1"/>
  <c r="M171" i="1" s="1"/>
  <c r="K114" i="1"/>
  <c r="J114" i="1"/>
  <c r="J171" i="1" s="1"/>
  <c r="H114" i="1"/>
  <c r="H171" i="1" s="1"/>
  <c r="F114" i="1"/>
  <c r="F171" i="1" s="1"/>
  <c r="E114" i="1"/>
  <c r="X113" i="1"/>
  <c r="V113" i="1"/>
  <c r="T113" i="1"/>
  <c r="R113" i="1"/>
  <c r="N113" i="1"/>
  <c r="L113" i="1"/>
  <c r="G113" i="1"/>
  <c r="X111" i="1"/>
  <c r="V111" i="1"/>
  <c r="T111" i="1"/>
  <c r="R111" i="1"/>
  <c r="P111" i="1"/>
  <c r="N111" i="1"/>
  <c r="L111" i="1"/>
  <c r="I111" i="1"/>
  <c r="G111" i="1"/>
  <c r="L82" i="1"/>
  <c r="G82" i="1"/>
  <c r="J77" i="1"/>
  <c r="X76" i="1"/>
  <c r="V76" i="1"/>
  <c r="T76" i="1"/>
  <c r="R76" i="1"/>
  <c r="W110" i="1"/>
  <c r="U110" i="1"/>
  <c r="S110" i="1"/>
  <c r="E171" i="1" l="1"/>
  <c r="K171" i="1"/>
  <c r="L171" i="1" s="1"/>
  <c r="P126" i="1"/>
  <c r="V114" i="1"/>
  <c r="X138" i="1"/>
  <c r="P144" i="1"/>
  <c r="V144" i="1"/>
  <c r="N144" i="1"/>
  <c r="G144" i="1"/>
  <c r="L144" i="1"/>
  <c r="I144" i="1"/>
  <c r="T144" i="1"/>
  <c r="G138" i="1"/>
  <c r="I138" i="1"/>
  <c r="P138" i="1"/>
  <c r="N138" i="1"/>
  <c r="L138" i="1"/>
  <c r="T138" i="1"/>
  <c r="T171" i="1"/>
  <c r="N132" i="1"/>
  <c r="P132" i="1"/>
  <c r="L132" i="1"/>
  <c r="N126" i="1"/>
  <c r="X126" i="1"/>
  <c r="G126" i="1"/>
  <c r="L126" i="1"/>
  <c r="P120" i="1"/>
  <c r="L120" i="1"/>
  <c r="N120" i="1"/>
  <c r="V120" i="1"/>
  <c r="G120" i="1"/>
  <c r="P114" i="1"/>
  <c r="N114" i="1"/>
  <c r="G114" i="1"/>
  <c r="I114" i="1"/>
  <c r="T114" i="1"/>
  <c r="L114" i="1"/>
  <c r="X114" i="1"/>
  <c r="I132" i="1"/>
  <c r="R132" i="1"/>
  <c r="R114" i="1"/>
  <c r="X120" i="1"/>
  <c r="V126" i="1"/>
  <c r="T132" i="1"/>
  <c r="R138" i="1"/>
  <c r="R144" i="1"/>
  <c r="I120" i="1"/>
  <c r="G132" i="1"/>
  <c r="V132" i="1"/>
  <c r="L106" i="1"/>
  <c r="V106" i="1"/>
  <c r="G106" i="1"/>
  <c r="N69" i="1"/>
  <c r="L69" i="1"/>
  <c r="N63" i="1"/>
  <c r="L63" i="1"/>
  <c r="G63" i="1"/>
  <c r="P171" i="1" l="1"/>
  <c r="R171" i="1"/>
  <c r="X171" i="1"/>
  <c r="G171" i="1"/>
  <c r="I171" i="1"/>
  <c r="V171" i="1"/>
  <c r="N171" i="1"/>
  <c r="Q110" i="1"/>
  <c r="O107" i="1"/>
  <c r="M107" i="1"/>
  <c r="K107" i="1"/>
  <c r="J107" i="1"/>
  <c r="H107" i="1"/>
  <c r="F107" i="1"/>
  <c r="E107" i="1"/>
  <c r="X107" i="1" s="1"/>
  <c r="X104" i="1"/>
  <c r="V104" i="1"/>
  <c r="T104" i="1"/>
  <c r="R104" i="1"/>
  <c r="P104" i="1"/>
  <c r="N104" i="1"/>
  <c r="L104" i="1"/>
  <c r="I104" i="1"/>
  <c r="G104" i="1"/>
  <c r="O101" i="1"/>
  <c r="M101" i="1"/>
  <c r="K101" i="1"/>
  <c r="J101" i="1"/>
  <c r="H101" i="1"/>
  <c r="F101" i="1"/>
  <c r="E101" i="1"/>
  <c r="R101" i="1" s="1"/>
  <c r="X98" i="1"/>
  <c r="V98" i="1"/>
  <c r="T98" i="1"/>
  <c r="R98" i="1"/>
  <c r="P98" i="1"/>
  <c r="N98" i="1"/>
  <c r="L98" i="1"/>
  <c r="I98" i="1"/>
  <c r="G98" i="1"/>
  <c r="O95" i="1"/>
  <c r="M95" i="1"/>
  <c r="K95" i="1"/>
  <c r="J95" i="1"/>
  <c r="H95" i="1"/>
  <c r="F95" i="1"/>
  <c r="E95" i="1"/>
  <c r="T95" i="1" s="1"/>
  <c r="X92" i="1"/>
  <c r="V92" i="1"/>
  <c r="T92" i="1"/>
  <c r="R92" i="1"/>
  <c r="P92" i="1"/>
  <c r="N92" i="1"/>
  <c r="L92" i="1"/>
  <c r="I92" i="1"/>
  <c r="G92" i="1"/>
  <c r="O89" i="1"/>
  <c r="M89" i="1"/>
  <c r="K89" i="1"/>
  <c r="J89" i="1"/>
  <c r="H89" i="1"/>
  <c r="F89" i="1"/>
  <c r="E89" i="1"/>
  <c r="V89" i="1" s="1"/>
  <c r="X86" i="1"/>
  <c r="V86" i="1"/>
  <c r="T86" i="1"/>
  <c r="R86" i="1"/>
  <c r="P86" i="1"/>
  <c r="N86" i="1"/>
  <c r="L86" i="1"/>
  <c r="I86" i="1"/>
  <c r="G86" i="1"/>
  <c r="O83" i="1"/>
  <c r="M83" i="1"/>
  <c r="K83" i="1"/>
  <c r="J83" i="1"/>
  <c r="H83" i="1"/>
  <c r="F83" i="1"/>
  <c r="E83" i="1"/>
  <c r="X83" i="1" s="1"/>
  <c r="X82" i="1"/>
  <c r="N82" i="1"/>
  <c r="X80" i="1"/>
  <c r="V80" i="1"/>
  <c r="T80" i="1"/>
  <c r="R80" i="1"/>
  <c r="P80" i="1"/>
  <c r="N80" i="1"/>
  <c r="L80" i="1"/>
  <c r="I80" i="1"/>
  <c r="G80" i="1"/>
  <c r="O77" i="1"/>
  <c r="O110" i="1" s="1"/>
  <c r="M77" i="1"/>
  <c r="K77" i="1"/>
  <c r="H77" i="1"/>
  <c r="F77" i="1"/>
  <c r="E77" i="1"/>
  <c r="X77" i="1" s="1"/>
  <c r="N76" i="1"/>
  <c r="L76" i="1"/>
  <c r="G76" i="1"/>
  <c r="X74" i="1"/>
  <c r="V74" i="1"/>
  <c r="T74" i="1"/>
  <c r="R74" i="1"/>
  <c r="P74" i="1"/>
  <c r="N74" i="1"/>
  <c r="L74" i="1"/>
  <c r="I74" i="1"/>
  <c r="G74" i="1"/>
  <c r="N57" i="1"/>
  <c r="X57" i="1"/>
  <c r="L57" i="1"/>
  <c r="X55" i="1"/>
  <c r="T55" i="1"/>
  <c r="R55" i="1"/>
  <c r="L55" i="1"/>
  <c r="R52" i="1"/>
  <c r="V49" i="1"/>
  <c r="O70" i="1"/>
  <c r="M70" i="1"/>
  <c r="K70" i="1"/>
  <c r="J70" i="1"/>
  <c r="H70" i="1"/>
  <c r="F70" i="1"/>
  <c r="E70" i="1"/>
  <c r="T70" i="1" s="1"/>
  <c r="X67" i="1"/>
  <c r="V67" i="1"/>
  <c r="T67" i="1"/>
  <c r="R67" i="1"/>
  <c r="P67" i="1"/>
  <c r="N67" i="1"/>
  <c r="L67" i="1"/>
  <c r="I67" i="1"/>
  <c r="G67" i="1"/>
  <c r="O64" i="1"/>
  <c r="M64" i="1"/>
  <c r="K64" i="1"/>
  <c r="J64" i="1"/>
  <c r="H64" i="1"/>
  <c r="F64" i="1"/>
  <c r="E64" i="1"/>
  <c r="T64" i="1" s="1"/>
  <c r="X61" i="1"/>
  <c r="V61" i="1"/>
  <c r="T61" i="1"/>
  <c r="R61" i="1"/>
  <c r="P61" i="1"/>
  <c r="N61" i="1"/>
  <c r="L61" i="1"/>
  <c r="I61" i="1"/>
  <c r="G61" i="1"/>
  <c r="O58" i="1"/>
  <c r="P58" i="1" s="1"/>
  <c r="M58" i="1"/>
  <c r="N58" i="1" s="1"/>
  <c r="K58" i="1"/>
  <c r="J58" i="1"/>
  <c r="H58" i="1"/>
  <c r="F58" i="1"/>
  <c r="E58" i="1"/>
  <c r="X58" i="1" s="1"/>
  <c r="V55" i="1"/>
  <c r="P55" i="1"/>
  <c r="N55" i="1"/>
  <c r="I55" i="1"/>
  <c r="G55" i="1"/>
  <c r="W73" i="1"/>
  <c r="U73" i="1"/>
  <c r="S73" i="1"/>
  <c r="Q73" i="1"/>
  <c r="O52" i="1"/>
  <c r="M52" i="1"/>
  <c r="K52" i="1"/>
  <c r="L52" i="1" s="1"/>
  <c r="J52" i="1"/>
  <c r="J73" i="1" s="1"/>
  <c r="H52" i="1"/>
  <c r="F52" i="1"/>
  <c r="F73" i="1" s="1"/>
  <c r="E52" i="1"/>
  <c r="X52" i="1" s="1"/>
  <c r="N51" i="1"/>
  <c r="L51" i="1"/>
  <c r="G51" i="1"/>
  <c r="X49" i="1"/>
  <c r="T49" i="1"/>
  <c r="R49" i="1"/>
  <c r="P49" i="1"/>
  <c r="N49" i="1"/>
  <c r="L49" i="1"/>
  <c r="I49" i="1"/>
  <c r="G49" i="1"/>
  <c r="W48" i="1"/>
  <c r="U48" i="1"/>
  <c r="S48" i="1"/>
  <c r="Q48" i="1"/>
  <c r="P44" i="1"/>
  <c r="I44" i="1"/>
  <c r="G44" i="1"/>
  <c r="O45" i="1"/>
  <c r="M45" i="1"/>
  <c r="K45" i="1"/>
  <c r="J45" i="1"/>
  <c r="H45" i="1"/>
  <c r="F45" i="1"/>
  <c r="E45" i="1"/>
  <c r="X45" i="1" s="1"/>
  <c r="N44" i="1"/>
  <c r="L44" i="1"/>
  <c r="X42" i="1"/>
  <c r="V42" i="1"/>
  <c r="T42" i="1"/>
  <c r="R42" i="1"/>
  <c r="P42" i="1"/>
  <c r="N42" i="1"/>
  <c r="L42" i="1"/>
  <c r="I42" i="1"/>
  <c r="G42" i="1"/>
  <c r="N38" i="1"/>
  <c r="L38" i="1"/>
  <c r="R36" i="1"/>
  <c r="N36" i="1"/>
  <c r="L36" i="1"/>
  <c r="G36" i="1"/>
  <c r="O39" i="1"/>
  <c r="M39" i="1"/>
  <c r="K39" i="1"/>
  <c r="J39" i="1"/>
  <c r="H39" i="1"/>
  <c r="F39" i="1"/>
  <c r="E39" i="1"/>
  <c r="X39" i="1" s="1"/>
  <c r="X36" i="1"/>
  <c r="V36" i="1"/>
  <c r="T36" i="1"/>
  <c r="P36" i="1"/>
  <c r="I36" i="1"/>
  <c r="O33" i="1"/>
  <c r="M33" i="1"/>
  <c r="K33" i="1"/>
  <c r="J33" i="1"/>
  <c r="H33" i="1"/>
  <c r="F33" i="1"/>
  <c r="E33" i="1"/>
  <c r="X33" i="1" s="1"/>
  <c r="X30" i="1"/>
  <c r="V30" i="1"/>
  <c r="T30" i="1"/>
  <c r="R30" i="1"/>
  <c r="P30" i="1"/>
  <c r="N30" i="1"/>
  <c r="L30" i="1"/>
  <c r="I30" i="1"/>
  <c r="G30" i="1"/>
  <c r="O27" i="1"/>
  <c r="M27" i="1"/>
  <c r="K27" i="1"/>
  <c r="J27" i="1"/>
  <c r="H27" i="1"/>
  <c r="F27" i="1"/>
  <c r="E27" i="1"/>
  <c r="X27" i="1" s="1"/>
  <c r="X24" i="1"/>
  <c r="V24" i="1"/>
  <c r="T24" i="1"/>
  <c r="R24" i="1"/>
  <c r="P24" i="1"/>
  <c r="N24" i="1"/>
  <c r="L24" i="1"/>
  <c r="I24" i="1"/>
  <c r="G24" i="1"/>
  <c r="O21" i="1"/>
  <c r="M21" i="1"/>
  <c r="K21" i="1"/>
  <c r="J21" i="1"/>
  <c r="H21" i="1"/>
  <c r="F21" i="1"/>
  <c r="E21" i="1"/>
  <c r="X21" i="1" s="1"/>
  <c r="X18" i="1"/>
  <c r="V18" i="1"/>
  <c r="T18" i="1"/>
  <c r="R18" i="1"/>
  <c r="P18" i="1"/>
  <c r="N18" i="1"/>
  <c r="L18" i="1"/>
  <c r="I18" i="1"/>
  <c r="G18" i="1"/>
  <c r="X12" i="1"/>
  <c r="V12" i="1"/>
  <c r="R12" i="1"/>
  <c r="O15" i="1"/>
  <c r="M15" i="1"/>
  <c r="K15" i="1"/>
  <c r="J15" i="1"/>
  <c r="H15" i="1"/>
  <c r="F15" i="1"/>
  <c r="E15" i="1"/>
  <c r="X15" i="1" s="1"/>
  <c r="T12" i="1"/>
  <c r="P12" i="1"/>
  <c r="N12" i="1"/>
  <c r="L12" i="1"/>
  <c r="I12" i="1"/>
  <c r="G12" i="1"/>
  <c r="X6" i="1"/>
  <c r="I6" i="1"/>
  <c r="E9" i="1"/>
  <c r="R9" i="1" s="1"/>
  <c r="N8" i="1"/>
  <c r="L8" i="1"/>
  <c r="G8" i="1"/>
  <c r="R6" i="1"/>
  <c r="L6" i="1"/>
  <c r="T6" i="1"/>
  <c r="N6" i="1"/>
  <c r="G6" i="1"/>
  <c r="V6" i="1" s="1"/>
  <c r="L39" i="1" l="1"/>
  <c r="R73" i="1"/>
  <c r="P89" i="1"/>
  <c r="G83" i="1"/>
  <c r="N89" i="1"/>
  <c r="G107" i="1"/>
  <c r="H110" i="1"/>
  <c r="X73" i="1"/>
  <c r="H73" i="1"/>
  <c r="P83" i="1"/>
  <c r="P77" i="1"/>
  <c r="L77" i="1"/>
  <c r="P95" i="1"/>
  <c r="N95" i="1"/>
  <c r="J110" i="1"/>
  <c r="V95" i="1"/>
  <c r="L95" i="1"/>
  <c r="X95" i="1"/>
  <c r="G95" i="1"/>
  <c r="I95" i="1"/>
  <c r="K110" i="1"/>
  <c r="P110" i="1" s="1"/>
  <c r="F110" i="1"/>
  <c r="G89" i="1"/>
  <c r="L89" i="1"/>
  <c r="X89" i="1"/>
  <c r="N107" i="1"/>
  <c r="P107" i="1"/>
  <c r="L107" i="1"/>
  <c r="P70" i="1"/>
  <c r="N70" i="1"/>
  <c r="G70" i="1"/>
  <c r="V70" i="1"/>
  <c r="L70" i="1"/>
  <c r="X70" i="1"/>
  <c r="N64" i="1"/>
  <c r="G64" i="1"/>
  <c r="I64" i="1"/>
  <c r="V64" i="1"/>
  <c r="L64" i="1"/>
  <c r="X64" i="1"/>
  <c r="P101" i="1"/>
  <c r="N101" i="1"/>
  <c r="T101" i="1"/>
  <c r="G101" i="1"/>
  <c r="V101" i="1"/>
  <c r="L101" i="1"/>
  <c r="E110" i="1"/>
  <c r="N83" i="1"/>
  <c r="M110" i="1"/>
  <c r="L83" i="1"/>
  <c r="T107" i="1"/>
  <c r="X101" i="1"/>
  <c r="V107" i="1"/>
  <c r="I107" i="1"/>
  <c r="R107" i="1"/>
  <c r="I101" i="1"/>
  <c r="I77" i="1"/>
  <c r="R77" i="1"/>
  <c r="I83" i="1"/>
  <c r="R83" i="1"/>
  <c r="N77" i="1"/>
  <c r="T77" i="1"/>
  <c r="T83" i="1"/>
  <c r="I89" i="1"/>
  <c r="R89" i="1"/>
  <c r="G77" i="1"/>
  <c r="V77" i="1" s="1"/>
  <c r="V83" i="1"/>
  <c r="T89" i="1"/>
  <c r="R95" i="1"/>
  <c r="E73" i="1"/>
  <c r="G73" i="1" s="1"/>
  <c r="G58" i="1"/>
  <c r="L58" i="1"/>
  <c r="P52" i="1"/>
  <c r="O73" i="1"/>
  <c r="I70" i="1"/>
  <c r="R70" i="1"/>
  <c r="K73" i="1"/>
  <c r="R64" i="1"/>
  <c r="P64" i="1"/>
  <c r="I58" i="1"/>
  <c r="R58" i="1"/>
  <c r="M73" i="1"/>
  <c r="T58" i="1"/>
  <c r="V58" i="1"/>
  <c r="P33" i="1"/>
  <c r="I45" i="1"/>
  <c r="P45" i="1"/>
  <c r="G27" i="1"/>
  <c r="N27" i="1"/>
  <c r="G33" i="1"/>
  <c r="N33" i="1"/>
  <c r="G39" i="1"/>
  <c r="N39" i="1"/>
  <c r="G45" i="1"/>
  <c r="L33" i="1"/>
  <c r="T52" i="1"/>
  <c r="V15" i="1"/>
  <c r="P27" i="1"/>
  <c r="N52" i="1"/>
  <c r="E48" i="1"/>
  <c r="X48" i="1" s="1"/>
  <c r="G52" i="1"/>
  <c r="V52" i="1" s="1"/>
  <c r="I52" i="1"/>
  <c r="N45" i="1"/>
  <c r="L45" i="1"/>
  <c r="R45" i="1"/>
  <c r="T45" i="1"/>
  <c r="V45" i="1"/>
  <c r="P39" i="1"/>
  <c r="I39" i="1"/>
  <c r="R39" i="1"/>
  <c r="T39" i="1"/>
  <c r="V39" i="1"/>
  <c r="I33" i="1"/>
  <c r="R33" i="1"/>
  <c r="T33" i="1"/>
  <c r="V33" i="1"/>
  <c r="L27" i="1"/>
  <c r="I27" i="1"/>
  <c r="R27" i="1"/>
  <c r="T27" i="1"/>
  <c r="V27" i="1"/>
  <c r="N21" i="1"/>
  <c r="P21" i="1"/>
  <c r="L21" i="1"/>
  <c r="T21" i="1"/>
  <c r="G21" i="1"/>
  <c r="V21" i="1"/>
  <c r="I21" i="1"/>
  <c r="R21" i="1"/>
  <c r="G15" i="1"/>
  <c r="N15" i="1"/>
  <c r="P15" i="1"/>
  <c r="L15" i="1"/>
  <c r="X9" i="1"/>
  <c r="T9" i="1"/>
  <c r="I15" i="1"/>
  <c r="R15" i="1"/>
  <c r="T15" i="1"/>
  <c r="V73" i="1" l="1"/>
  <c r="T73" i="1"/>
  <c r="G110" i="1"/>
  <c r="N110" i="1"/>
  <c r="R110" i="1"/>
  <c r="X110" i="1"/>
  <c r="V110" i="1"/>
  <c r="L110" i="1"/>
  <c r="I110" i="1"/>
  <c r="T110" i="1"/>
  <c r="V48" i="1"/>
  <c r="L73" i="1"/>
  <c r="T48" i="1"/>
  <c r="R48" i="1"/>
  <c r="I73" i="1"/>
  <c r="P73" i="1"/>
  <c r="N73" i="1"/>
  <c r="O9" i="1"/>
  <c r="O48" i="1" s="1"/>
  <c r="M9" i="1"/>
  <c r="K9" i="1"/>
  <c r="J9" i="1"/>
  <c r="J48" i="1" s="1"/>
  <c r="H9" i="1"/>
  <c r="F9" i="1"/>
  <c r="P6" i="1"/>
  <c r="L9" i="1" l="1"/>
  <c r="K48" i="1"/>
  <c r="L48" i="1" s="1"/>
  <c r="I9" i="1"/>
  <c r="H48" i="1"/>
  <c r="I48" i="1" s="1"/>
  <c r="G9" i="1"/>
  <c r="V9" i="1" s="1"/>
  <c r="F48" i="1"/>
  <c r="G48" i="1" s="1"/>
  <c r="N9" i="1"/>
  <c r="M48" i="1"/>
  <c r="M341" i="1" s="1"/>
  <c r="N341" i="1" s="1"/>
  <c r="P9" i="1"/>
  <c r="N48" i="1" l="1"/>
  <c r="P48" i="1"/>
</calcChain>
</file>

<file path=xl/sharedStrings.xml><?xml version="1.0" encoding="utf-8"?>
<sst xmlns="http://schemas.openxmlformats.org/spreadsheetml/2006/main" count="418" uniqueCount="91">
  <si>
    <t>Наименование института</t>
  </si>
  <si>
    <t>по полученной спец-ти</t>
  </si>
  <si>
    <t>Трудоустроились</t>
  </si>
  <si>
    <t>Призваны в ряды Вооруженных сил КР</t>
  </si>
  <si>
    <t>Не трудоустроились</t>
  </si>
  <si>
    <t>Находятся в отпуске по уходу за ребенком</t>
  </si>
  <si>
    <t>Наименование показателя</t>
  </si>
  <si>
    <t>Выпуск по очной форме обучения</t>
  </si>
  <si>
    <t xml:space="preserve">Всего </t>
  </si>
  <si>
    <t>женщин</t>
  </si>
  <si>
    <t>в рамках целевой подготовки</t>
  </si>
  <si>
    <t>из них участвовали в анкетировании</t>
  </si>
  <si>
    <t>Всего</t>
  </si>
  <si>
    <t>Продолжают обучение на след.уровне по очной форме обучения</t>
  </si>
  <si>
    <t>Наименование направления / специальности</t>
  </si>
  <si>
    <t>№ строки</t>
  </si>
  <si>
    <t>в т.ч.</t>
  </si>
  <si>
    <t>из них:</t>
  </si>
  <si>
    <t>Программы бакалавра (1)</t>
  </si>
  <si>
    <t>Программы подготовки специалиста (2)</t>
  </si>
  <si>
    <t>Программы магистратуры (3)</t>
  </si>
  <si>
    <t>Из общей численности (из строки 1+2-3), обучались на грантовой основе</t>
  </si>
  <si>
    <t xml:space="preserve">Из общей численности (из строки 1+2-3), обучались на контрактной основе </t>
  </si>
  <si>
    <t>Всего по программам ВПО (1+2-3)</t>
  </si>
  <si>
    <t>Институт транспорта и робототехники (ИТР)</t>
  </si>
  <si>
    <t>670200 Эксплуатация транспортно-технологических машин и комплексов</t>
  </si>
  <si>
    <t xml:space="preserve"> </t>
  </si>
  <si>
    <t>Технологический институт (ТИ)</t>
  </si>
  <si>
    <t>740200 Технология и производство продуктов питания животного происхождения</t>
  </si>
  <si>
    <t>720200 Биотехнология</t>
  </si>
  <si>
    <t>740100 Технология и производство продуктов питания из растительного сырья (ХМК)</t>
  </si>
  <si>
    <t>740100 Технология и производство продуктов питания из растительного сырья (ТК)</t>
  </si>
  <si>
    <t>700600 Стандартизация и метрология (по отраслям)</t>
  </si>
  <si>
    <t>740300 Технология продукции и организация общественного питания</t>
  </si>
  <si>
    <t>740700 Технология и конструирование изделий легкой промышленности</t>
  </si>
  <si>
    <t>ИТОГО по ТИ:</t>
  </si>
  <si>
    <t>ИТОГО по ИТР:</t>
  </si>
  <si>
    <t>670300 Технология транспортных процессов</t>
  </si>
  <si>
    <t>700300 Автоматизация технологических процессов и производств</t>
  </si>
  <si>
    <t>700500 Мехатроника и робототехника</t>
  </si>
  <si>
    <t>Энергетический институт (ЭИ)</t>
  </si>
  <si>
    <t>640200 Электроэнергетика и электротехника (ЭЭ)</t>
  </si>
  <si>
    <t>640200 Электроэнергетика и электротехника (ЭС)</t>
  </si>
  <si>
    <t>640200 Электроэнергетика и электротехника (ВИЭ)</t>
  </si>
  <si>
    <t>640200 Электроэнергетика и электротехника (ЭМ)</t>
  </si>
  <si>
    <t>ИТОГО по ЭИ:</t>
  </si>
  <si>
    <t>760300 Техносферная безопасность</t>
  </si>
  <si>
    <t>640100 Теплоэнергетика и теплотехника</t>
  </si>
  <si>
    <t>Кыргызско-Германский технический институт (КГТИ)</t>
  </si>
  <si>
    <t>ИТОГО по КГТИ:</t>
  </si>
  <si>
    <t>680200 Биотехнические системы и технологии</t>
  </si>
  <si>
    <t>650500 Прикладная механика</t>
  </si>
  <si>
    <t>690600 Телематика. Профиль - Телематика услуг</t>
  </si>
  <si>
    <t>650400 Технологические машины и оборудование. Профиль - Пищевая инженерия</t>
  </si>
  <si>
    <t>740600 Технология полиграфического и упаковочного производства</t>
  </si>
  <si>
    <t>710200 Информационные системы и технологии. Профиль - ИСТ в медиаиндустрии</t>
  </si>
  <si>
    <t>650300 Машиностроение</t>
  </si>
  <si>
    <t>ИТОГО по ИИТ:</t>
  </si>
  <si>
    <t>Институт информационных технологий (ИИТ)</t>
  </si>
  <si>
    <t>710300 Прикладная информатика</t>
  </si>
  <si>
    <t>710100 Информатика и вычислительная техника</t>
  </si>
  <si>
    <t>710400 Программная инженерия. Профиль - Технология командной разработки программного обеспечения (К1)</t>
  </si>
  <si>
    <t>710400 Программная инженерия. Профиль - Разработка программно-информационных систем (К2)</t>
  </si>
  <si>
    <t>ИТОГО по ИЭТ:</t>
  </si>
  <si>
    <t>Институт электроники и телекоммуникаций (ИЭТ)</t>
  </si>
  <si>
    <t>690300 Инфокоммуникационные технологии и системы связи. Профиль - Программно-защищенные инфокоммуникации</t>
  </si>
  <si>
    <t>640200 Электроэнергетика и электротехника (РЗ)</t>
  </si>
  <si>
    <t>640200 Электроэнергетика и электротехника (ГЭ)</t>
  </si>
  <si>
    <t>640200 Электроэнергетика и электротехника (АИЭ)</t>
  </si>
  <si>
    <t>710200 Информационные системы и технологии. Профиль - ИСТ в телекоммуникации</t>
  </si>
  <si>
    <t>690200 Радиотехника</t>
  </si>
  <si>
    <t>690300 Инфокоммуникационные технологии и системы связи (СМС, СССК)</t>
  </si>
  <si>
    <t>Международная высшая школа логистики (МВШЛ)</t>
  </si>
  <si>
    <t>ИТОГО по МВШЛ:</t>
  </si>
  <si>
    <t>580600 Логистика</t>
  </si>
  <si>
    <t>550800 Профессиональное обучение</t>
  </si>
  <si>
    <t>Институт совместных образовательных программ (ИСОП)</t>
  </si>
  <si>
    <t>ИТОГО по ИСОП:</t>
  </si>
  <si>
    <t>710200 Информационые системы и технологии</t>
  </si>
  <si>
    <t>580200 Менеджмент</t>
  </si>
  <si>
    <t>640200 Электроэнергетика и электротехника</t>
  </si>
  <si>
    <t>590100 Информационная безопасность (К1)</t>
  </si>
  <si>
    <t>710600 Компьютерная лингвистика</t>
  </si>
  <si>
    <t>590100 Информационная безопасность (К2)</t>
  </si>
  <si>
    <t>700200 Управление в технических системах</t>
  </si>
  <si>
    <t>710500 Интернет технологии и управление</t>
  </si>
  <si>
    <t>510200 Прикладная математика и информатика</t>
  </si>
  <si>
    <t>580500 Бизнес инфоратика</t>
  </si>
  <si>
    <t xml:space="preserve">590001 Информационная безопасность </t>
  </si>
  <si>
    <t>ИТОГО по Кампусу 1</t>
  </si>
  <si>
    <t>Сведения о трудоустройстве выпускников КГТУ им.И.Раззакова (по итогам анкетирования через 9-11 месяцев после окончания вуза) на 2022-23 уч.год (выпуск 2023г.)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</si>
</sst>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2">
    <xf numFmtId="0" fontId="0" fillId="0" borderId="0" xfId="0"/>
    <xf numFmtId="0" fontId="4" fillId="4" borderId="3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wrapText="1"/>
    </xf>
    <xf numFmtId="0" fontId="4" fillId="4" borderId="2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1" fontId="7" fillId="4" borderId="10" xfId="1" applyNumberFormat="1" applyFont="1" applyFill="1" applyBorder="1" applyAlignment="1">
      <alignment horizontal="center" vertical="center" wrapText="1"/>
    </xf>
    <xf numFmtId="1" fontId="7" fillId="4" borderId="3" xfId="1" applyNumberFormat="1" applyFont="1" applyFill="1" applyBorder="1" applyAlignment="1">
      <alignment horizontal="center" vertical="center" wrapText="1"/>
    </xf>
    <xf numFmtId="1" fontId="7" fillId="4" borderId="16" xfId="1" applyNumberFormat="1" applyFont="1" applyFill="1" applyBorder="1" applyAlignment="1">
      <alignment horizontal="center" vertical="center" wrapText="1"/>
    </xf>
    <xf numFmtId="1" fontId="7" fillId="4" borderId="2" xfId="1" applyNumberFormat="1" applyFont="1" applyFill="1" applyBorder="1" applyAlignment="1">
      <alignment horizontal="center" wrapText="1"/>
    </xf>
    <xf numFmtId="1" fontId="7" fillId="4" borderId="1" xfId="1" applyNumberFormat="1" applyFont="1" applyFill="1" applyBorder="1" applyAlignment="1">
      <alignment horizontal="center" wrapText="1"/>
    </xf>
    <xf numFmtId="1" fontId="7" fillId="4" borderId="22" xfId="1" applyNumberFormat="1" applyFont="1" applyFill="1" applyBorder="1" applyAlignment="1">
      <alignment horizontal="center" wrapText="1"/>
    </xf>
    <xf numFmtId="0" fontId="3" fillId="4" borderId="12" xfId="0" applyFont="1" applyFill="1" applyBorder="1" applyAlignment="1">
      <alignment horizontal="center" wrapText="1"/>
    </xf>
    <xf numFmtId="0" fontId="3" fillId="4" borderId="24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  <xf numFmtId="1" fontId="7" fillId="4" borderId="20" xfId="1" applyNumberFormat="1" applyFont="1" applyFill="1" applyBorder="1" applyAlignment="1">
      <alignment horizontal="center" wrapText="1"/>
    </xf>
    <xf numFmtId="1" fontId="7" fillId="4" borderId="23" xfId="1" applyNumberFormat="1" applyFont="1" applyFill="1" applyBorder="1" applyAlignment="1">
      <alignment horizontal="center" wrapText="1"/>
    </xf>
    <xf numFmtId="1" fontId="7" fillId="4" borderId="21" xfId="1" applyNumberFormat="1" applyFont="1" applyFill="1" applyBorder="1" applyAlignment="1">
      <alignment horizontal="center" wrapText="1"/>
    </xf>
    <xf numFmtId="9" fontId="8" fillId="5" borderId="25" xfId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20" xfId="0" applyFont="1" applyFill="1" applyBorder="1" applyAlignment="1">
      <alignment horizontal="center" wrapText="1"/>
    </xf>
    <xf numFmtId="0" fontId="4" fillId="2" borderId="0" xfId="0" applyFont="1" applyFill="1" applyAlignment="1">
      <alignment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9" fontId="8" fillId="5" borderId="12" xfId="1" applyFont="1" applyFill="1" applyBorder="1" applyAlignment="1">
      <alignment horizontal="center" wrapText="1"/>
    </xf>
    <xf numFmtId="9" fontId="8" fillId="5" borderId="24" xfId="1" applyFont="1" applyFill="1" applyBorder="1" applyAlignment="1">
      <alignment horizontal="center" wrapText="1"/>
    </xf>
    <xf numFmtId="9" fontId="8" fillId="5" borderId="26" xfId="1" applyFont="1" applyFill="1" applyBorder="1" applyAlignment="1">
      <alignment horizontal="center" wrapText="1"/>
    </xf>
    <xf numFmtId="9" fontId="8" fillId="5" borderId="3" xfId="1" applyFont="1" applyFill="1" applyBorder="1" applyAlignment="1">
      <alignment horizontal="center" vertical="center" wrapText="1"/>
    </xf>
    <xf numFmtId="1" fontId="8" fillId="5" borderId="1" xfId="1" applyNumberFormat="1" applyFont="1" applyFill="1" applyBorder="1" applyAlignment="1">
      <alignment horizontal="center" wrapText="1"/>
    </xf>
    <xf numFmtId="1" fontId="8" fillId="5" borderId="21" xfId="1" applyNumberFormat="1" applyFont="1" applyFill="1" applyBorder="1" applyAlignment="1">
      <alignment horizontal="center" wrapText="1"/>
    </xf>
    <xf numFmtId="1" fontId="8" fillId="5" borderId="12" xfId="1" applyNumberFormat="1" applyFont="1" applyFill="1" applyBorder="1" applyAlignment="1">
      <alignment horizontal="center" wrapText="1"/>
    </xf>
    <xf numFmtId="1" fontId="8" fillId="5" borderId="2" xfId="1" applyNumberFormat="1" applyFont="1" applyFill="1" applyBorder="1" applyAlignment="1">
      <alignment horizontal="center" wrapText="1"/>
    </xf>
    <xf numFmtId="1" fontId="8" fillId="5" borderId="20" xfId="1" applyNumberFormat="1" applyFont="1" applyFill="1" applyBorder="1" applyAlignment="1">
      <alignment horizontal="center" wrapText="1"/>
    </xf>
    <xf numFmtId="1" fontId="7" fillId="3" borderId="3" xfId="1" applyNumberFormat="1" applyFont="1" applyFill="1" applyBorder="1" applyAlignment="1">
      <alignment horizontal="center" vertical="center" wrapText="1"/>
    </xf>
    <xf numFmtId="9" fontId="8" fillId="3" borderId="25" xfId="1" applyFont="1" applyFill="1" applyBorder="1" applyAlignment="1">
      <alignment horizontal="center" vertical="center" wrapText="1"/>
    </xf>
    <xf numFmtId="1" fontId="7" fillId="3" borderId="1" xfId="1" applyNumberFormat="1" applyFont="1" applyFill="1" applyBorder="1" applyAlignment="1">
      <alignment horizontal="center" wrapText="1"/>
    </xf>
    <xf numFmtId="9" fontId="8" fillId="3" borderId="2" xfId="1" applyFont="1" applyFill="1" applyBorder="1" applyAlignment="1">
      <alignment horizontal="center" wrapText="1"/>
    </xf>
    <xf numFmtId="9" fontId="8" fillId="3" borderId="2" xfId="1" applyFont="1" applyFill="1" applyBorder="1" applyAlignment="1">
      <alignment horizontal="center" vertical="center" wrapText="1"/>
    </xf>
    <xf numFmtId="1" fontId="7" fillId="3" borderId="21" xfId="1" applyNumberFormat="1" applyFont="1" applyFill="1" applyBorder="1" applyAlignment="1">
      <alignment horizontal="center" wrapText="1"/>
    </xf>
    <xf numFmtId="9" fontId="8" fillId="3" borderId="20" xfId="1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 wrapText="1"/>
    </xf>
    <xf numFmtId="9" fontId="5" fillId="2" borderId="25" xfId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wrapText="1"/>
    </xf>
    <xf numFmtId="9" fontId="5" fillId="2" borderId="2" xfId="1" applyFont="1" applyFill="1" applyBorder="1" applyAlignment="1">
      <alignment horizontal="center" vertical="center" wrapText="1"/>
    </xf>
    <xf numFmtId="9" fontId="5" fillId="2" borderId="20" xfId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4" fillId="2" borderId="21" xfId="0" applyFont="1" applyFill="1" applyBorder="1" applyAlignment="1">
      <alignment horizontal="center" wrapText="1"/>
    </xf>
    <xf numFmtId="9" fontId="5" fillId="3" borderId="26" xfId="1" applyFont="1" applyFill="1" applyBorder="1" applyAlignment="1">
      <alignment horizontal="center" vertical="center" wrapText="1"/>
    </xf>
    <xf numFmtId="9" fontId="5" fillId="3" borderId="12" xfId="1" applyFont="1" applyFill="1" applyBorder="1" applyAlignment="1">
      <alignment horizontal="center" wrapText="1"/>
    </xf>
    <xf numFmtId="9" fontId="5" fillId="3" borderId="12" xfId="1" applyFont="1" applyFill="1" applyBorder="1" applyAlignment="1">
      <alignment horizontal="center" vertical="center" wrapText="1"/>
    </xf>
    <xf numFmtId="9" fontId="5" fillId="3" borderId="24" xfId="1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1" fontId="7" fillId="3" borderId="2" xfId="1" applyNumberFormat="1" applyFont="1" applyFill="1" applyBorder="1" applyAlignment="1">
      <alignment horizontal="center" wrapText="1"/>
    </xf>
    <xf numFmtId="1" fontId="7" fillId="3" borderId="2" xfId="1" applyNumberFormat="1" applyFont="1" applyFill="1" applyBorder="1" applyAlignment="1">
      <alignment horizontal="center" vertical="center" wrapText="1"/>
    </xf>
    <xf numFmtId="1" fontId="7" fillId="3" borderId="20" xfId="1" applyNumberFormat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wrapText="1"/>
    </xf>
    <xf numFmtId="9" fontId="5" fillId="2" borderId="4" xfId="1" applyFont="1" applyFill="1" applyBorder="1" applyAlignment="1">
      <alignment horizontal="center" vertical="center" wrapText="1"/>
    </xf>
    <xf numFmtId="9" fontId="5" fillId="3" borderId="28" xfId="1" applyFont="1" applyFill="1" applyBorder="1" applyAlignment="1">
      <alignment horizontal="center" vertical="center" wrapText="1"/>
    </xf>
    <xf numFmtId="9" fontId="5" fillId="3" borderId="2" xfId="1" applyFont="1" applyFill="1" applyBorder="1" applyAlignment="1">
      <alignment horizont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9" fontId="7" fillId="3" borderId="10" xfId="1" applyFont="1" applyFill="1" applyBorder="1" applyAlignment="1">
      <alignment horizontal="center" vertical="center" wrapText="1"/>
    </xf>
    <xf numFmtId="9" fontId="7" fillId="3" borderId="2" xfId="1" applyFont="1" applyFill="1" applyBorder="1" applyAlignment="1">
      <alignment horizontal="center" wrapText="1"/>
    </xf>
    <xf numFmtId="9" fontId="7" fillId="3" borderId="2" xfId="1" applyFont="1" applyFill="1" applyBorder="1" applyAlignment="1">
      <alignment horizontal="center" vertical="center" wrapText="1"/>
    </xf>
    <xf numFmtId="9" fontId="7" fillId="3" borderId="20" xfId="1" applyFont="1" applyFill="1" applyBorder="1" applyAlignment="1">
      <alignment horizontal="center" vertical="center" wrapText="1"/>
    </xf>
    <xf numFmtId="9" fontId="5" fillId="2" borderId="25" xfId="0" applyNumberFormat="1" applyFont="1" applyFill="1" applyBorder="1" applyAlignment="1">
      <alignment horizontal="center" vertical="center" wrapText="1"/>
    </xf>
    <xf numFmtId="9" fontId="5" fillId="2" borderId="4" xfId="0" applyNumberFormat="1" applyFont="1" applyFill="1" applyBorder="1" applyAlignment="1">
      <alignment horizontal="center" vertical="center" wrapText="1"/>
    </xf>
    <xf numFmtId="9" fontId="5" fillId="2" borderId="5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1" fontId="7" fillId="3" borderId="4" xfId="1" applyNumberFormat="1" applyFont="1" applyFill="1" applyBorder="1" applyAlignment="1">
      <alignment horizontal="center" wrapText="1"/>
    </xf>
    <xf numFmtId="9" fontId="7" fillId="3" borderId="13" xfId="1" applyFont="1" applyFill="1" applyBorder="1" applyAlignment="1">
      <alignment horizontal="center" vertical="center" wrapText="1"/>
    </xf>
    <xf numFmtId="9" fontId="5" fillId="6" borderId="4" xfId="0" applyNumberFormat="1" applyFont="1" applyFill="1" applyBorder="1" applyAlignment="1">
      <alignment horizontal="center" vertical="center" wrapText="1"/>
    </xf>
    <xf numFmtId="9" fontId="5" fillId="6" borderId="28" xfId="1" applyFont="1" applyFill="1" applyBorder="1" applyAlignment="1">
      <alignment horizontal="center" vertical="center" wrapText="1"/>
    </xf>
    <xf numFmtId="9" fontId="7" fillId="6" borderId="13" xfId="1" applyFont="1" applyFill="1" applyBorder="1" applyAlignment="1">
      <alignment horizontal="center" vertical="center" wrapText="1"/>
    </xf>
    <xf numFmtId="0" fontId="3" fillId="6" borderId="27" xfId="0" applyFont="1" applyFill="1" applyBorder="1" applyAlignment="1">
      <alignment wrapText="1"/>
    </xf>
    <xf numFmtId="0" fontId="3" fillId="6" borderId="28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horizontal="center" wrapText="1"/>
    </xf>
    <xf numFmtId="0" fontId="3" fillId="6" borderId="27" xfId="0" applyFont="1" applyFill="1" applyBorder="1" applyAlignment="1">
      <alignment horizontal="center" wrapText="1"/>
    </xf>
    <xf numFmtId="9" fontId="5" fillId="6" borderId="4" xfId="1" applyFont="1" applyFill="1" applyBorder="1" applyAlignment="1">
      <alignment horizontal="center" vertical="center" wrapText="1"/>
    </xf>
    <xf numFmtId="9" fontId="8" fillId="6" borderId="4" xfId="1" applyFont="1" applyFill="1" applyBorder="1" applyAlignment="1">
      <alignment horizontal="center" vertical="center" wrapText="1"/>
    </xf>
    <xf numFmtId="1" fontId="7" fillId="6" borderId="15" xfId="1" applyNumberFormat="1" applyFont="1" applyFill="1" applyBorder="1" applyAlignment="1">
      <alignment horizontal="center" vertical="center" wrapText="1"/>
    </xf>
    <xf numFmtId="9" fontId="8" fillId="6" borderId="28" xfId="1" applyFont="1" applyFill="1" applyBorder="1" applyAlignment="1">
      <alignment horizontal="center" wrapText="1"/>
    </xf>
    <xf numFmtId="1" fontId="7" fillId="6" borderId="13" xfId="1" applyNumberFormat="1" applyFont="1" applyFill="1" applyBorder="1" applyAlignment="1">
      <alignment horizontal="center" vertical="center" wrapText="1"/>
    </xf>
    <xf numFmtId="9" fontId="8" fillId="6" borderId="0" xfId="1" applyFont="1" applyFill="1" applyBorder="1" applyAlignment="1">
      <alignment horizontal="center" vertical="center" wrapText="1"/>
    </xf>
    <xf numFmtId="1" fontId="7" fillId="6" borderId="0" xfId="1" applyNumberFormat="1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1" fontId="7" fillId="3" borderId="13" xfId="1" applyNumberFormat="1" applyFont="1" applyFill="1" applyBorder="1" applyAlignment="1">
      <alignment horizontal="center" vertical="center" wrapText="1"/>
    </xf>
    <xf numFmtId="1" fontId="7" fillId="3" borderId="0" xfId="1" applyNumberFormat="1" applyFont="1" applyFill="1" applyBorder="1" applyAlignment="1">
      <alignment horizontal="center" vertical="center" wrapText="1"/>
    </xf>
    <xf numFmtId="9" fontId="8" fillId="3" borderId="4" xfId="1" applyFont="1" applyFill="1" applyBorder="1" applyAlignment="1">
      <alignment horizontal="center" vertical="center" wrapText="1"/>
    </xf>
    <xf numFmtId="1" fontId="7" fillId="4" borderId="15" xfId="1" applyNumberFormat="1" applyFont="1" applyFill="1" applyBorder="1" applyAlignment="1">
      <alignment horizontal="center" vertical="center" wrapText="1"/>
    </xf>
    <xf numFmtId="9" fontId="8" fillId="5" borderId="28" xfId="1" applyFont="1" applyFill="1" applyBorder="1" applyAlignment="1">
      <alignment horizontal="center" wrapText="1"/>
    </xf>
    <xf numFmtId="1" fontId="7" fillId="4" borderId="13" xfId="1" applyNumberFormat="1" applyFont="1" applyFill="1" applyBorder="1" applyAlignment="1">
      <alignment horizontal="center" vertical="center" wrapText="1"/>
    </xf>
    <xf numFmtId="9" fontId="8" fillId="5" borderId="0" xfId="1" applyFont="1" applyFill="1" applyBorder="1" applyAlignment="1">
      <alignment horizontal="center" vertical="center" wrapText="1"/>
    </xf>
    <xf numFmtId="1" fontId="7" fillId="4" borderId="0" xfId="1" applyNumberFormat="1" applyFont="1" applyFill="1" applyBorder="1" applyAlignment="1">
      <alignment horizontal="center" vertical="center" wrapText="1"/>
    </xf>
    <xf numFmtId="9" fontId="8" fillId="5" borderId="4" xfId="1" applyFont="1" applyFill="1" applyBorder="1" applyAlignment="1">
      <alignment horizontal="center" vertical="center" wrapText="1"/>
    </xf>
    <xf numFmtId="9" fontId="8" fillId="5" borderId="10" xfId="1" applyFont="1" applyFill="1" applyBorder="1" applyAlignment="1">
      <alignment horizontal="center" vertical="center" wrapText="1"/>
    </xf>
    <xf numFmtId="9" fontId="8" fillId="6" borderId="13" xfId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9" fontId="8" fillId="5" borderId="31" xfId="1" applyFont="1" applyFill="1" applyBorder="1" applyAlignment="1">
      <alignment horizontal="center" wrapText="1"/>
    </xf>
    <xf numFmtId="0" fontId="4" fillId="4" borderId="32" xfId="0" applyFont="1" applyFill="1" applyBorder="1" applyAlignment="1">
      <alignment wrapText="1"/>
    </xf>
    <xf numFmtId="0" fontId="3" fillId="4" borderId="3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4" fillId="2" borderId="31" xfId="0" applyFont="1" applyFill="1" applyBorder="1" applyAlignment="1">
      <alignment horizontal="center" wrapText="1"/>
    </xf>
    <xf numFmtId="0" fontId="4" fillId="2" borderId="32" xfId="0" applyFont="1" applyFill="1" applyBorder="1" applyAlignment="1">
      <alignment horizontal="center" wrapText="1"/>
    </xf>
    <xf numFmtId="9" fontId="5" fillId="2" borderId="33" xfId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wrapText="1"/>
    </xf>
    <xf numFmtId="0" fontId="4" fillId="3" borderId="31" xfId="0" applyFont="1" applyFill="1" applyBorder="1" applyAlignment="1">
      <alignment horizontal="center" vertical="center" wrapText="1"/>
    </xf>
    <xf numFmtId="9" fontId="5" fillId="3" borderId="31" xfId="1" applyFont="1" applyFill="1" applyBorder="1" applyAlignment="1">
      <alignment horizontal="center" vertical="center" wrapText="1"/>
    </xf>
    <xf numFmtId="1" fontId="7" fillId="3" borderId="33" xfId="1" applyNumberFormat="1" applyFont="1" applyFill="1" applyBorder="1" applyAlignment="1">
      <alignment horizontal="center" vertical="center" wrapText="1"/>
    </xf>
    <xf numFmtId="9" fontId="7" fillId="3" borderId="33" xfId="1" applyFont="1" applyFill="1" applyBorder="1" applyAlignment="1">
      <alignment horizontal="center" vertical="center" wrapText="1"/>
    </xf>
    <xf numFmtId="1" fontId="7" fillId="3" borderId="32" xfId="1" applyNumberFormat="1" applyFont="1" applyFill="1" applyBorder="1" applyAlignment="1">
      <alignment horizontal="center" wrapText="1"/>
    </xf>
    <xf numFmtId="9" fontId="8" fillId="3" borderId="33" xfId="1" applyFont="1" applyFill="1" applyBorder="1" applyAlignment="1">
      <alignment horizontal="center" wrapText="1"/>
    </xf>
    <xf numFmtId="1" fontId="7" fillId="4" borderId="34" xfId="1" applyNumberFormat="1" applyFont="1" applyFill="1" applyBorder="1" applyAlignment="1">
      <alignment horizontal="center" wrapText="1"/>
    </xf>
    <xf numFmtId="1" fontId="7" fillId="4" borderId="33" xfId="1" applyNumberFormat="1" applyFont="1" applyFill="1" applyBorder="1" applyAlignment="1">
      <alignment horizontal="center" wrapText="1"/>
    </xf>
    <xf numFmtId="1" fontId="8" fillId="5" borderId="32" xfId="1" applyNumberFormat="1" applyFont="1" applyFill="1" applyBorder="1" applyAlignment="1">
      <alignment horizontal="center" wrapText="1"/>
    </xf>
    <xf numFmtId="1" fontId="8" fillId="5" borderId="33" xfId="1" applyNumberFormat="1" applyFont="1" applyFill="1" applyBorder="1" applyAlignment="1">
      <alignment horizontal="center" wrapText="1"/>
    </xf>
    <xf numFmtId="1" fontId="7" fillId="4" borderId="32" xfId="1" applyNumberFormat="1" applyFont="1" applyFill="1" applyBorder="1" applyAlignment="1">
      <alignment horizontal="center" wrapText="1"/>
    </xf>
    <xf numFmtId="9" fontId="8" fillId="5" borderId="13" xfId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wrapText="1"/>
    </xf>
    <xf numFmtId="0" fontId="6" fillId="7" borderId="29" xfId="0" applyFont="1" applyFill="1" applyBorder="1" applyAlignment="1">
      <alignment horizontal="center" wrapText="1"/>
    </xf>
    <xf numFmtId="9" fontId="10" fillId="7" borderId="29" xfId="0" applyNumberFormat="1" applyFont="1" applyFill="1" applyBorder="1" applyAlignment="1">
      <alignment horizontal="center" vertical="center" wrapText="1"/>
    </xf>
    <xf numFmtId="9" fontId="10" fillId="7" borderId="29" xfId="1" applyFont="1" applyFill="1" applyBorder="1" applyAlignment="1">
      <alignment horizontal="center" vertical="center" wrapText="1"/>
    </xf>
    <xf numFmtId="9" fontId="11" fillId="7" borderId="6" xfId="1" applyFont="1" applyFill="1" applyBorder="1" applyAlignment="1">
      <alignment horizontal="center" vertical="center" wrapText="1"/>
    </xf>
    <xf numFmtId="9" fontId="12" fillId="7" borderId="29" xfId="1" applyFont="1" applyFill="1" applyBorder="1" applyAlignment="1">
      <alignment horizontal="center" vertical="center" wrapText="1"/>
    </xf>
    <xf numFmtId="9" fontId="13" fillId="7" borderId="29" xfId="1" applyFont="1" applyFill="1" applyBorder="1" applyAlignment="1">
      <alignment horizontal="center" vertical="center" wrapText="1"/>
    </xf>
    <xf numFmtId="9" fontId="13" fillId="7" borderId="6" xfId="1" applyFont="1" applyFill="1" applyBorder="1" applyAlignment="1">
      <alignment horizontal="center" wrapText="1"/>
    </xf>
    <xf numFmtId="9" fontId="13" fillId="7" borderId="7" xfId="1" applyFont="1" applyFill="1" applyBorder="1" applyAlignment="1">
      <alignment horizontal="center" vertical="center" wrapText="1"/>
    </xf>
    <xf numFmtId="9" fontId="5" fillId="3" borderId="4" xfId="1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9" fontId="8" fillId="5" borderId="2" xfId="1" applyFont="1" applyFill="1" applyBorder="1" applyAlignment="1">
      <alignment horizontal="center" wrapText="1"/>
    </xf>
    <xf numFmtId="1" fontId="7" fillId="3" borderId="27" xfId="1" applyNumberFormat="1" applyFont="1" applyFill="1" applyBorder="1" applyAlignment="1">
      <alignment horizontal="center" wrapText="1"/>
    </xf>
    <xf numFmtId="1" fontId="6" fillId="7" borderId="29" xfId="0" applyNumberFormat="1" applyFont="1" applyFill="1" applyBorder="1" applyAlignment="1">
      <alignment horizontal="center" wrapText="1"/>
    </xf>
    <xf numFmtId="1" fontId="7" fillId="6" borderId="1" xfId="1" applyNumberFormat="1" applyFont="1" applyFill="1" applyBorder="1" applyAlignment="1">
      <alignment horizontal="center" wrapText="1"/>
    </xf>
    <xf numFmtId="0" fontId="4" fillId="4" borderId="31" xfId="0" applyFont="1" applyFill="1" applyBorder="1" applyAlignment="1">
      <alignment wrapText="1"/>
    </xf>
    <xf numFmtId="9" fontId="5" fillId="2" borderId="33" xfId="0" applyNumberFormat="1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wrapText="1"/>
    </xf>
    <xf numFmtId="1" fontId="7" fillId="3" borderId="33" xfId="1" applyNumberFormat="1" applyFont="1" applyFill="1" applyBorder="1" applyAlignment="1">
      <alignment horizontal="center" wrapText="1"/>
    </xf>
    <xf numFmtId="9" fontId="8" fillId="3" borderId="33" xfId="1" applyFont="1" applyFill="1" applyBorder="1" applyAlignment="1">
      <alignment horizontal="center" vertical="center" wrapText="1"/>
    </xf>
    <xf numFmtId="9" fontId="8" fillId="5" borderId="14" xfId="1" applyFont="1" applyFill="1" applyBorder="1" applyAlignment="1">
      <alignment horizontal="center" wrapText="1"/>
    </xf>
    <xf numFmtId="0" fontId="3" fillId="6" borderId="18" xfId="0" applyFont="1" applyFill="1" applyBorder="1" applyAlignment="1">
      <alignment wrapText="1"/>
    </xf>
    <xf numFmtId="0" fontId="3" fillId="6" borderId="18" xfId="0" applyFont="1" applyFill="1" applyBorder="1" applyAlignment="1">
      <alignment horizontal="center" wrapText="1"/>
    </xf>
    <xf numFmtId="9" fontId="5" fillId="6" borderId="18" xfId="0" applyNumberFormat="1" applyFont="1" applyFill="1" applyBorder="1" applyAlignment="1">
      <alignment horizontal="center" vertical="center" wrapText="1"/>
    </xf>
    <xf numFmtId="9" fontId="5" fillId="6" borderId="18" xfId="1" applyFont="1" applyFill="1" applyBorder="1" applyAlignment="1">
      <alignment horizontal="center" vertical="center" wrapText="1"/>
    </xf>
    <xf numFmtId="9" fontId="7" fillId="6" borderId="18" xfId="1" applyFont="1" applyFill="1" applyBorder="1" applyAlignment="1">
      <alignment horizontal="center" vertical="center" wrapText="1"/>
    </xf>
    <xf numFmtId="9" fontId="8" fillId="6" borderId="18" xfId="1" applyFont="1" applyFill="1" applyBorder="1" applyAlignment="1">
      <alignment horizontal="center" vertical="center" wrapText="1"/>
    </xf>
    <xf numFmtId="1" fontId="7" fillId="6" borderId="18" xfId="1" applyNumberFormat="1" applyFont="1" applyFill="1" applyBorder="1" applyAlignment="1">
      <alignment horizontal="center" vertical="center" wrapText="1"/>
    </xf>
    <xf numFmtId="9" fontId="8" fillId="6" borderId="18" xfId="1" applyFont="1" applyFill="1" applyBorder="1" applyAlignment="1">
      <alignment horizontal="center" wrapText="1"/>
    </xf>
    <xf numFmtId="1" fontId="7" fillId="6" borderId="19" xfId="1" applyNumberFormat="1" applyFont="1" applyFill="1" applyBorder="1" applyAlignment="1">
      <alignment horizontal="center" vertical="center" wrapText="1"/>
    </xf>
    <xf numFmtId="9" fontId="8" fillId="6" borderId="2" xfId="1" applyFont="1" applyFill="1" applyBorder="1" applyAlignment="1">
      <alignment horizontal="center" vertical="center" wrapText="1"/>
    </xf>
    <xf numFmtId="1" fontId="7" fillId="6" borderId="27" xfId="1" applyNumberFormat="1" applyFont="1" applyFill="1" applyBorder="1" applyAlignment="1">
      <alignment horizontal="center" wrapText="1"/>
    </xf>
    <xf numFmtId="9" fontId="8" fillId="5" borderId="2" xfId="1" applyFont="1" applyFill="1" applyBorder="1" applyAlignment="1">
      <alignment horizontal="center" vertical="center" wrapText="1"/>
    </xf>
    <xf numFmtId="9" fontId="7" fillId="3" borderId="4" xfId="1" applyFont="1" applyFill="1" applyBorder="1" applyAlignment="1">
      <alignment horizontal="center" vertical="center" wrapText="1"/>
    </xf>
    <xf numFmtId="9" fontId="11" fillId="3" borderId="6" xfId="1" applyFont="1" applyFill="1" applyBorder="1" applyAlignment="1">
      <alignment horizontal="center" vertical="center" wrapText="1"/>
    </xf>
    <xf numFmtId="9" fontId="12" fillId="3" borderId="29" xfId="1" applyFont="1" applyFill="1" applyBorder="1" applyAlignment="1">
      <alignment horizontal="center" vertical="center" wrapText="1"/>
    </xf>
    <xf numFmtId="9" fontId="13" fillId="3" borderId="29" xfId="1" applyFont="1" applyFill="1" applyBorder="1" applyAlignment="1">
      <alignment horizontal="center" vertical="center" wrapText="1"/>
    </xf>
    <xf numFmtId="9" fontId="13" fillId="6" borderId="29" xfId="1" applyFont="1" applyFill="1" applyBorder="1" applyAlignment="1">
      <alignment horizontal="center" vertical="center" wrapText="1"/>
    </xf>
    <xf numFmtId="9" fontId="13" fillId="6" borderId="7" xfId="1" applyFont="1" applyFill="1" applyBorder="1" applyAlignment="1">
      <alignment horizontal="center" vertical="center" wrapText="1"/>
    </xf>
    <xf numFmtId="9" fontId="13" fillId="6" borderId="6" xfId="1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9" fontId="13" fillId="2" borderId="29" xfId="0" applyNumberFormat="1" applyFont="1" applyFill="1" applyBorder="1" applyAlignment="1">
      <alignment horizontal="center" vertical="center" wrapText="1"/>
    </xf>
    <xf numFmtId="9" fontId="13" fillId="2" borderId="29" xfId="1" applyFont="1" applyFill="1" applyBorder="1" applyAlignment="1">
      <alignment horizontal="center" vertical="center" wrapText="1"/>
    </xf>
    <xf numFmtId="0" fontId="12" fillId="3" borderId="3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35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2" fillId="4" borderId="16" xfId="0" applyFont="1" applyFill="1" applyBorder="1" applyAlignment="1">
      <alignment horizontal="center" vertical="center" textRotation="90" wrapText="1"/>
    </xf>
    <xf numFmtId="0" fontId="2" fillId="4" borderId="15" xfId="0" applyFont="1" applyFill="1" applyBorder="1" applyAlignment="1">
      <alignment horizontal="center" vertical="center" textRotation="90" wrapText="1"/>
    </xf>
    <xf numFmtId="0" fontId="2" fillId="4" borderId="17" xfId="0" applyFont="1" applyFill="1" applyBorder="1" applyAlignment="1">
      <alignment horizontal="center" vertical="center" textRotation="90" wrapText="1"/>
    </xf>
    <xf numFmtId="0" fontId="9" fillId="4" borderId="14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30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textRotation="90" wrapText="1"/>
    </xf>
    <xf numFmtId="0" fontId="3" fillId="3" borderId="16" xfId="0" applyFont="1" applyFill="1" applyBorder="1" applyAlignment="1">
      <alignment horizontal="center" vertical="center" textRotation="90" wrapText="1"/>
    </xf>
    <xf numFmtId="0" fontId="3" fillId="3" borderId="11" xfId="0" applyFont="1" applyFill="1" applyBorder="1" applyAlignment="1">
      <alignment horizontal="center" vertical="center" textRotation="90" wrapText="1"/>
    </xf>
    <xf numFmtId="0" fontId="3" fillId="3" borderId="17" xfId="0" applyFont="1" applyFill="1" applyBorder="1" applyAlignment="1">
      <alignment horizontal="center" vertical="center" textRotation="90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4"/>
  <sheetViews>
    <sheetView tabSelected="1" view="pageBreakPreview" zoomScale="80" zoomScaleNormal="110" zoomScaleSheetLayoutView="80"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U55" sqref="U55"/>
    </sheetView>
  </sheetViews>
  <sheetFormatPr defaultRowHeight="15" x14ac:dyDescent="0.25"/>
  <cols>
    <col min="1" max="1" width="17.42578125" style="2" customWidth="1"/>
    <col min="2" max="2" width="32.42578125" style="2" customWidth="1"/>
    <col min="3" max="3" width="37.28515625" style="2" customWidth="1"/>
    <col min="4" max="4" width="8.42578125" style="2" customWidth="1"/>
    <col min="5" max="5" width="8.28515625" style="23" customWidth="1"/>
    <col min="6" max="6" width="6.42578125" style="23" customWidth="1"/>
    <col min="7" max="7" width="8.140625" style="23" customWidth="1"/>
    <col min="8" max="8" width="9.140625" style="23"/>
    <col min="9" max="9" width="7.85546875" style="23" customWidth="1"/>
    <col min="10" max="10" width="10.28515625" style="2" customWidth="1"/>
    <col min="11" max="11" width="6.42578125" style="2" customWidth="1"/>
    <col min="12" max="12" width="8.140625" style="2" customWidth="1"/>
    <col min="13" max="14" width="7.28515625" style="2" customWidth="1"/>
    <col min="15" max="15" width="7.5703125" style="2" customWidth="1"/>
    <col min="16" max="16" width="6.7109375" style="2" customWidth="1"/>
    <col min="17" max="17" width="8.42578125" style="2" customWidth="1"/>
    <col min="18" max="18" width="9.85546875" style="2" customWidth="1"/>
    <col min="19" max="19" width="8.42578125" style="2" customWidth="1"/>
    <col min="20" max="20" width="7" style="2" customWidth="1"/>
    <col min="21" max="21" width="8.140625" style="2" customWidth="1"/>
    <col min="22" max="22" width="7.28515625" style="2" customWidth="1"/>
    <col min="23" max="23" width="7.85546875" style="2" customWidth="1"/>
    <col min="24" max="24" width="9.85546875" style="2" customWidth="1"/>
    <col min="25" max="16384" width="9.140625" style="2"/>
  </cols>
  <sheetData>
    <row r="1" spans="1:24" ht="18.75" x14ac:dyDescent="0.3">
      <c r="A1" s="200" t="s">
        <v>90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</row>
    <row r="2" spans="1:24" ht="15.75" thickBot="1" x14ac:dyDescent="0.3">
      <c r="E2" s="2"/>
      <c r="F2" s="2"/>
      <c r="G2" s="2"/>
      <c r="H2" s="2"/>
      <c r="I2" s="2"/>
    </row>
    <row r="3" spans="1:24" ht="46.5" customHeight="1" thickBot="1" x14ac:dyDescent="0.3">
      <c r="A3" s="213" t="s">
        <v>0</v>
      </c>
      <c r="B3" s="213" t="s">
        <v>14</v>
      </c>
      <c r="C3" s="213" t="s">
        <v>6</v>
      </c>
      <c r="D3" s="213" t="s">
        <v>15</v>
      </c>
      <c r="E3" s="218" t="s">
        <v>7</v>
      </c>
      <c r="F3" s="219"/>
      <c r="G3" s="219"/>
      <c r="H3" s="219"/>
      <c r="I3" s="220"/>
      <c r="J3" s="213" t="s">
        <v>11</v>
      </c>
      <c r="K3" s="201" t="s">
        <v>2</v>
      </c>
      <c r="L3" s="202"/>
      <c r="M3" s="202"/>
      <c r="N3" s="202"/>
      <c r="O3" s="202"/>
      <c r="P3" s="203"/>
      <c r="Q3" s="191" t="s">
        <v>13</v>
      </c>
      <c r="R3" s="192"/>
      <c r="S3" s="191" t="s">
        <v>3</v>
      </c>
      <c r="T3" s="192"/>
      <c r="U3" s="197" t="s">
        <v>5</v>
      </c>
      <c r="V3" s="192"/>
      <c r="W3" s="191" t="s">
        <v>4</v>
      </c>
      <c r="X3" s="192"/>
    </row>
    <row r="4" spans="1:24" ht="18" customHeight="1" thickBot="1" x14ac:dyDescent="0.3">
      <c r="A4" s="214"/>
      <c r="B4" s="214"/>
      <c r="C4" s="214"/>
      <c r="D4" s="214"/>
      <c r="E4" s="216" t="s">
        <v>8</v>
      </c>
      <c r="F4" s="207" t="s">
        <v>16</v>
      </c>
      <c r="G4" s="221"/>
      <c r="H4" s="221"/>
      <c r="I4" s="208"/>
      <c r="J4" s="194"/>
      <c r="K4" s="209" t="s">
        <v>12</v>
      </c>
      <c r="L4" s="210"/>
      <c r="M4" s="204" t="s">
        <v>17</v>
      </c>
      <c r="N4" s="205"/>
      <c r="O4" s="205"/>
      <c r="P4" s="206"/>
      <c r="Q4" s="193"/>
      <c r="R4" s="194"/>
      <c r="S4" s="193"/>
      <c r="T4" s="194"/>
      <c r="U4" s="198"/>
      <c r="V4" s="194"/>
      <c r="W4" s="193"/>
      <c r="X4" s="194"/>
    </row>
    <row r="5" spans="1:24" ht="72.75" customHeight="1" thickBot="1" x14ac:dyDescent="0.3">
      <c r="A5" s="215"/>
      <c r="B5" s="215"/>
      <c r="C5" s="215"/>
      <c r="D5" s="215"/>
      <c r="E5" s="217"/>
      <c r="F5" s="207" t="s">
        <v>9</v>
      </c>
      <c r="G5" s="208"/>
      <c r="H5" s="207" t="s">
        <v>10</v>
      </c>
      <c r="I5" s="208"/>
      <c r="J5" s="196"/>
      <c r="K5" s="211"/>
      <c r="L5" s="212"/>
      <c r="M5" s="204" t="s">
        <v>1</v>
      </c>
      <c r="N5" s="206"/>
      <c r="O5" s="204" t="s">
        <v>10</v>
      </c>
      <c r="P5" s="206"/>
      <c r="Q5" s="195"/>
      <c r="R5" s="196"/>
      <c r="S5" s="195"/>
      <c r="T5" s="196"/>
      <c r="U5" s="199"/>
      <c r="V5" s="196"/>
      <c r="W5" s="195"/>
      <c r="X5" s="196"/>
    </row>
    <row r="6" spans="1:24" ht="15" customHeight="1" x14ac:dyDescent="0.25">
      <c r="A6" s="187" t="s">
        <v>27</v>
      </c>
      <c r="B6" s="185" t="s">
        <v>28</v>
      </c>
      <c r="C6" s="94" t="s">
        <v>18</v>
      </c>
      <c r="D6" s="62">
        <v>1</v>
      </c>
      <c r="E6" s="95">
        <v>14</v>
      </c>
      <c r="F6" s="96">
        <v>7</v>
      </c>
      <c r="G6" s="74">
        <f>(F6/E6)</f>
        <v>0.5</v>
      </c>
      <c r="H6" s="97"/>
      <c r="I6" s="64">
        <f>H6/E6</f>
        <v>0</v>
      </c>
      <c r="J6" s="98"/>
      <c r="K6" s="99">
        <v>10</v>
      </c>
      <c r="L6" s="65">
        <f>K6/E6</f>
        <v>0.7142857142857143</v>
      </c>
      <c r="M6" s="100">
        <v>7</v>
      </c>
      <c r="N6" s="78">
        <f>(M6/K6)</f>
        <v>0.7</v>
      </c>
      <c r="O6" s="101"/>
      <c r="P6" s="102">
        <f>O6/K6</f>
        <v>0</v>
      </c>
      <c r="Q6" s="103">
        <v>3</v>
      </c>
      <c r="R6" s="104">
        <f>Q6/E6</f>
        <v>0.21428571428571427</v>
      </c>
      <c r="S6" s="105"/>
      <c r="T6" s="106">
        <f>S6/E6</f>
        <v>0</v>
      </c>
      <c r="U6" s="105"/>
      <c r="V6" s="109">
        <f>U6/G6</f>
        <v>0</v>
      </c>
      <c r="W6" s="107">
        <v>1</v>
      </c>
      <c r="X6" s="108">
        <f>W6/E6</f>
        <v>7.1428571428571425E-2</v>
      </c>
    </row>
    <row r="7" spans="1:24" ht="18.75" customHeight="1" x14ac:dyDescent="0.25">
      <c r="A7" s="188"/>
      <c r="B7" s="185"/>
      <c r="C7" s="4" t="s">
        <v>19</v>
      </c>
      <c r="D7" s="13">
        <v>2</v>
      </c>
      <c r="E7" s="21"/>
      <c r="F7" s="46"/>
      <c r="G7" s="76"/>
      <c r="H7" s="50"/>
      <c r="I7" s="47"/>
      <c r="J7" s="6"/>
      <c r="K7" s="25"/>
      <c r="L7" s="54"/>
      <c r="M7" s="58"/>
      <c r="N7" s="70"/>
      <c r="O7" s="39"/>
      <c r="P7" s="40"/>
      <c r="Q7" s="12"/>
      <c r="R7" s="28"/>
      <c r="S7" s="10"/>
      <c r="T7" s="32"/>
      <c r="U7" s="10"/>
      <c r="V7" s="35"/>
      <c r="W7" s="11"/>
      <c r="X7" s="35"/>
    </row>
    <row r="8" spans="1:24" x14ac:dyDescent="0.25">
      <c r="A8" s="188"/>
      <c r="B8" s="185"/>
      <c r="C8" s="93" t="s">
        <v>20</v>
      </c>
      <c r="D8" s="13">
        <v>3</v>
      </c>
      <c r="E8" s="21">
        <v>2</v>
      </c>
      <c r="F8" s="46">
        <v>2</v>
      </c>
      <c r="G8" s="76">
        <f>(F8/E8)</f>
        <v>1</v>
      </c>
      <c r="H8" s="50"/>
      <c r="I8" s="47"/>
      <c r="J8" s="6"/>
      <c r="K8" s="25">
        <v>2</v>
      </c>
      <c r="L8" s="55">
        <f>K8/E8</f>
        <v>1</v>
      </c>
      <c r="M8" s="58">
        <v>1</v>
      </c>
      <c r="N8" s="71">
        <f>(M8/K8)</f>
        <v>0.5</v>
      </c>
      <c r="O8" s="39"/>
      <c r="P8" s="41"/>
      <c r="Q8" s="12"/>
      <c r="R8" s="28"/>
      <c r="S8" s="10"/>
      <c r="T8" s="34"/>
      <c r="U8" s="10"/>
      <c r="V8" s="35"/>
      <c r="W8" s="11"/>
      <c r="X8" s="35"/>
    </row>
    <row r="9" spans="1:24" x14ac:dyDescent="0.25">
      <c r="A9" s="188"/>
      <c r="B9" s="185"/>
      <c r="C9" s="82" t="s">
        <v>23</v>
      </c>
      <c r="D9" s="83">
        <v>4</v>
      </c>
      <c r="E9" s="84">
        <f>E6+E8</f>
        <v>16</v>
      </c>
      <c r="F9" s="83">
        <f t="shared" ref="F9" si="0">F6+F8</f>
        <v>9</v>
      </c>
      <c r="G9" s="79">
        <f>(F9/E9)</f>
        <v>0.5625</v>
      </c>
      <c r="H9" s="85">
        <f t="shared" ref="H9" si="1">H6+H8</f>
        <v>0</v>
      </c>
      <c r="I9" s="86">
        <f>H9/E9</f>
        <v>0</v>
      </c>
      <c r="J9" s="85">
        <f t="shared" ref="J9" si="2">J6+J8</f>
        <v>0</v>
      </c>
      <c r="K9" s="83">
        <f t="shared" ref="K9" si="3">K6+K8</f>
        <v>12</v>
      </c>
      <c r="L9" s="80">
        <f>K9/E9</f>
        <v>0.75</v>
      </c>
      <c r="M9" s="84">
        <f t="shared" ref="M9" si="4">M6+M8</f>
        <v>8</v>
      </c>
      <c r="N9" s="81">
        <f>(M9/K9)</f>
        <v>0.66666666666666663</v>
      </c>
      <c r="O9" s="85">
        <f t="shared" ref="O9" si="5">O6+O8</f>
        <v>0</v>
      </c>
      <c r="P9" s="87">
        <f>O9/K9</f>
        <v>0</v>
      </c>
      <c r="Q9" s="88">
        <v>3</v>
      </c>
      <c r="R9" s="89">
        <f>Q9/E9</f>
        <v>0.1875</v>
      </c>
      <c r="S9" s="90"/>
      <c r="T9" s="91">
        <f>S9/E9</f>
        <v>0</v>
      </c>
      <c r="U9" s="90"/>
      <c r="V9" s="110">
        <f>U9/G9</f>
        <v>0</v>
      </c>
      <c r="W9" s="92">
        <v>1</v>
      </c>
      <c r="X9" s="87">
        <f>W9/E9</f>
        <v>6.25E-2</v>
      </c>
    </row>
    <row r="10" spans="1:24" ht="30" x14ac:dyDescent="0.25">
      <c r="A10" s="188"/>
      <c r="B10" s="185"/>
      <c r="C10" s="4" t="s">
        <v>21</v>
      </c>
      <c r="D10" s="13">
        <v>5</v>
      </c>
      <c r="E10" s="21">
        <v>5</v>
      </c>
      <c r="F10" s="46"/>
      <c r="G10" s="74"/>
      <c r="H10" s="50"/>
      <c r="I10" s="47"/>
      <c r="J10" s="6"/>
      <c r="K10" s="26"/>
      <c r="L10" s="55"/>
      <c r="M10" s="59"/>
      <c r="N10" s="71"/>
      <c r="O10" s="39"/>
      <c r="P10" s="40"/>
      <c r="Q10" s="12"/>
      <c r="R10" s="28"/>
      <c r="S10" s="10"/>
      <c r="T10" s="32"/>
      <c r="U10" s="10"/>
      <c r="V10" s="35"/>
      <c r="W10" s="11"/>
      <c r="X10" s="35"/>
    </row>
    <row r="11" spans="1:24" ht="30.75" thickBot="1" x14ac:dyDescent="0.3">
      <c r="A11" s="188"/>
      <c r="B11" s="186"/>
      <c r="C11" s="5" t="s">
        <v>22</v>
      </c>
      <c r="D11" s="14">
        <v>6</v>
      </c>
      <c r="E11" s="22">
        <v>11</v>
      </c>
      <c r="F11" s="51"/>
      <c r="G11" s="75"/>
      <c r="H11" s="52"/>
      <c r="I11" s="48"/>
      <c r="J11" s="15"/>
      <c r="K11" s="27"/>
      <c r="L11" s="56"/>
      <c r="M11" s="60"/>
      <c r="N11" s="72"/>
      <c r="O11" s="42"/>
      <c r="P11" s="43"/>
      <c r="Q11" s="17"/>
      <c r="R11" s="29"/>
      <c r="S11" s="16"/>
      <c r="T11" s="33"/>
      <c r="U11" s="16"/>
      <c r="V11" s="36"/>
      <c r="W11" s="18"/>
      <c r="X11" s="36"/>
    </row>
    <row r="12" spans="1:24" x14ac:dyDescent="0.25">
      <c r="A12" s="188"/>
      <c r="B12" s="184" t="s">
        <v>30</v>
      </c>
      <c r="C12" s="3" t="s">
        <v>18</v>
      </c>
      <c r="D12" s="61">
        <v>1</v>
      </c>
      <c r="E12" s="20">
        <v>16</v>
      </c>
      <c r="F12" s="44">
        <v>14</v>
      </c>
      <c r="G12" s="73">
        <f>(F12/E12)</f>
        <v>0.875</v>
      </c>
      <c r="H12" s="49"/>
      <c r="I12" s="45">
        <f>H12/E12</f>
        <v>0</v>
      </c>
      <c r="J12" s="1"/>
      <c r="K12" s="24">
        <v>10</v>
      </c>
      <c r="L12" s="53">
        <f>K12/E12</f>
        <v>0.625</v>
      </c>
      <c r="M12" s="57">
        <v>4</v>
      </c>
      <c r="N12" s="69">
        <f>(M12/K12)</f>
        <v>0.4</v>
      </c>
      <c r="O12" s="37"/>
      <c r="P12" s="38">
        <f>O12/K12</f>
        <v>0</v>
      </c>
      <c r="Q12" s="9">
        <v>3</v>
      </c>
      <c r="R12" s="30">
        <f>Q12/E12</f>
        <v>0.1875</v>
      </c>
      <c r="S12" s="7"/>
      <c r="T12" s="31">
        <f>S12/E12</f>
        <v>0</v>
      </c>
      <c r="U12" s="7">
        <v>2</v>
      </c>
      <c r="V12" s="109">
        <f>U12/E12</f>
        <v>0.125</v>
      </c>
      <c r="W12" s="8">
        <v>1</v>
      </c>
      <c r="X12" s="19">
        <f>W12/E12</f>
        <v>6.25E-2</v>
      </c>
    </row>
    <row r="13" spans="1:24" ht="18.75" customHeight="1" x14ac:dyDescent="0.25">
      <c r="A13" s="188"/>
      <c r="B13" s="185"/>
      <c r="C13" s="4" t="s">
        <v>19</v>
      </c>
      <c r="D13" s="13">
        <v>2</v>
      </c>
      <c r="E13" s="21"/>
      <c r="F13" s="46"/>
      <c r="G13" s="76"/>
      <c r="H13" s="50"/>
      <c r="I13" s="47"/>
      <c r="J13" s="6"/>
      <c r="K13" s="25"/>
      <c r="L13" s="54"/>
      <c r="M13" s="58"/>
      <c r="N13" s="70"/>
      <c r="O13" s="39"/>
      <c r="P13" s="40"/>
      <c r="Q13" s="12"/>
      <c r="R13" s="28"/>
      <c r="S13" s="10"/>
      <c r="T13" s="32"/>
      <c r="U13" s="10"/>
      <c r="V13" s="35"/>
      <c r="W13" s="11"/>
      <c r="X13" s="35"/>
    </row>
    <row r="14" spans="1:24" x14ac:dyDescent="0.25">
      <c r="A14" s="188"/>
      <c r="B14" s="185"/>
      <c r="C14" s="93" t="s">
        <v>20</v>
      </c>
      <c r="D14" s="13">
        <v>3</v>
      </c>
      <c r="E14" s="21"/>
      <c r="F14" s="46"/>
      <c r="G14" s="76"/>
      <c r="H14" s="50"/>
      <c r="I14" s="47"/>
      <c r="J14" s="6"/>
      <c r="K14" s="25"/>
      <c r="L14" s="55"/>
      <c r="M14" s="58"/>
      <c r="N14" s="71"/>
      <c r="O14" s="39"/>
      <c r="P14" s="41"/>
      <c r="Q14" s="12"/>
      <c r="R14" s="28"/>
      <c r="S14" s="10"/>
      <c r="T14" s="34"/>
      <c r="U14" s="10"/>
      <c r="V14" s="35"/>
      <c r="W14" s="11"/>
      <c r="X14" s="35"/>
    </row>
    <row r="15" spans="1:24" x14ac:dyDescent="0.25">
      <c r="A15" s="188"/>
      <c r="B15" s="185"/>
      <c r="C15" s="82" t="s">
        <v>23</v>
      </c>
      <c r="D15" s="83">
        <v>4</v>
      </c>
      <c r="E15" s="84">
        <f>E12+E14</f>
        <v>16</v>
      </c>
      <c r="F15" s="83">
        <f t="shared" ref="F15" si="6">F12+F14</f>
        <v>14</v>
      </c>
      <c r="G15" s="79">
        <f>(F15/E15)</f>
        <v>0.875</v>
      </c>
      <c r="H15" s="85">
        <f t="shared" ref="H15" si="7">H12+H14</f>
        <v>0</v>
      </c>
      <c r="I15" s="86">
        <f>H15/E15</f>
        <v>0</v>
      </c>
      <c r="J15" s="85">
        <f t="shared" ref="J15:K15" si="8">J12+J14</f>
        <v>0</v>
      </c>
      <c r="K15" s="83">
        <f t="shared" si="8"/>
        <v>10</v>
      </c>
      <c r="L15" s="80">
        <f>K15/E15</f>
        <v>0.625</v>
      </c>
      <c r="M15" s="84">
        <f t="shared" ref="M15" si="9">M12+M14</f>
        <v>4</v>
      </c>
      <c r="N15" s="81">
        <f>(M15/K15)</f>
        <v>0.4</v>
      </c>
      <c r="O15" s="85">
        <f t="shared" ref="O15" si="10">O12+O14</f>
        <v>0</v>
      </c>
      <c r="P15" s="87">
        <f>O15/K15</f>
        <v>0</v>
      </c>
      <c r="Q15" s="88">
        <v>3</v>
      </c>
      <c r="R15" s="89">
        <f>Q15/E15</f>
        <v>0.1875</v>
      </c>
      <c r="S15" s="90"/>
      <c r="T15" s="91">
        <f>S15/E15</f>
        <v>0</v>
      </c>
      <c r="U15" s="90">
        <v>2</v>
      </c>
      <c r="V15" s="110">
        <f>U15/E15</f>
        <v>0.125</v>
      </c>
      <c r="W15" s="92">
        <v>1</v>
      </c>
      <c r="X15" s="87">
        <f>W15/E15</f>
        <v>6.25E-2</v>
      </c>
    </row>
    <row r="16" spans="1:24" ht="30" x14ac:dyDescent="0.25">
      <c r="A16" s="188"/>
      <c r="B16" s="185"/>
      <c r="C16" s="4" t="s">
        <v>21</v>
      </c>
      <c r="D16" s="13">
        <v>5</v>
      </c>
      <c r="E16" s="21">
        <v>5</v>
      </c>
      <c r="F16" s="46"/>
      <c r="G16" s="74"/>
      <c r="H16" s="50"/>
      <c r="I16" s="47"/>
      <c r="J16" s="6"/>
      <c r="K16" s="26"/>
      <c r="L16" s="55"/>
      <c r="M16" s="59"/>
      <c r="N16" s="71"/>
      <c r="O16" s="39"/>
      <c r="P16" s="40"/>
      <c r="Q16" s="12"/>
      <c r="R16" s="28"/>
      <c r="S16" s="10"/>
      <c r="T16" s="32"/>
      <c r="U16" s="10"/>
      <c r="V16" s="35"/>
      <c r="W16" s="11"/>
      <c r="X16" s="35"/>
    </row>
    <row r="17" spans="1:24" ht="30.75" thickBot="1" x14ac:dyDescent="0.3">
      <c r="A17" s="188"/>
      <c r="B17" s="186"/>
      <c r="C17" s="5" t="s">
        <v>22</v>
      </c>
      <c r="D17" s="14">
        <v>6</v>
      </c>
      <c r="E17" s="22">
        <v>11</v>
      </c>
      <c r="F17" s="51"/>
      <c r="G17" s="75"/>
      <c r="H17" s="52"/>
      <c r="I17" s="48"/>
      <c r="J17" s="15"/>
      <c r="K17" s="27"/>
      <c r="L17" s="56"/>
      <c r="M17" s="60"/>
      <c r="N17" s="72"/>
      <c r="O17" s="42"/>
      <c r="P17" s="43"/>
      <c r="Q17" s="17"/>
      <c r="R17" s="29"/>
      <c r="S17" s="16"/>
      <c r="T17" s="33"/>
      <c r="U17" s="16"/>
      <c r="V17" s="36"/>
      <c r="W17" s="18"/>
      <c r="X17" s="36"/>
    </row>
    <row r="18" spans="1:24" x14ac:dyDescent="0.25">
      <c r="A18" s="188"/>
      <c r="B18" s="185" t="s">
        <v>29</v>
      </c>
      <c r="C18" s="94" t="s">
        <v>18</v>
      </c>
      <c r="D18" s="62">
        <v>1</v>
      </c>
      <c r="E18" s="95">
        <v>3</v>
      </c>
      <c r="F18" s="96">
        <v>3</v>
      </c>
      <c r="G18" s="74">
        <f>(F18/E18)</f>
        <v>1</v>
      </c>
      <c r="H18" s="97"/>
      <c r="I18" s="64">
        <f>H18/E18</f>
        <v>0</v>
      </c>
      <c r="J18" s="98"/>
      <c r="K18" s="99">
        <v>3</v>
      </c>
      <c r="L18" s="65">
        <f>K18/E18</f>
        <v>1</v>
      </c>
      <c r="M18" s="100">
        <v>3</v>
      </c>
      <c r="N18" s="78">
        <f>(M18/K18)</f>
        <v>1</v>
      </c>
      <c r="O18" s="101"/>
      <c r="P18" s="102">
        <f>O18/K18</f>
        <v>0</v>
      </c>
      <c r="Q18" s="103"/>
      <c r="R18" s="104">
        <f>Q18/E18</f>
        <v>0</v>
      </c>
      <c r="S18" s="105"/>
      <c r="T18" s="106">
        <f>S18/E18</f>
        <v>0</v>
      </c>
      <c r="U18" s="105"/>
      <c r="V18" s="131">
        <f>U18/E18</f>
        <v>0</v>
      </c>
      <c r="W18" s="107"/>
      <c r="X18" s="108">
        <f>W18/E18</f>
        <v>0</v>
      </c>
    </row>
    <row r="19" spans="1:24" ht="18.75" customHeight="1" x14ac:dyDescent="0.25">
      <c r="A19" s="188"/>
      <c r="B19" s="185"/>
      <c r="C19" s="4" t="s">
        <v>19</v>
      </c>
      <c r="D19" s="13">
        <v>2</v>
      </c>
      <c r="E19" s="21"/>
      <c r="F19" s="46"/>
      <c r="G19" s="76"/>
      <c r="H19" s="50"/>
      <c r="I19" s="47"/>
      <c r="J19" s="6"/>
      <c r="K19" s="25"/>
      <c r="L19" s="54"/>
      <c r="M19" s="58"/>
      <c r="N19" s="70"/>
      <c r="O19" s="39"/>
      <c r="P19" s="40"/>
      <c r="Q19" s="12"/>
      <c r="R19" s="28"/>
      <c r="S19" s="10"/>
      <c r="T19" s="32"/>
      <c r="U19" s="10"/>
      <c r="V19" s="35"/>
      <c r="W19" s="11"/>
      <c r="X19" s="35"/>
    </row>
    <row r="20" spans="1:24" x14ac:dyDescent="0.25">
      <c r="A20" s="188"/>
      <c r="B20" s="185"/>
      <c r="C20" s="93" t="s">
        <v>20</v>
      </c>
      <c r="D20" s="13">
        <v>3</v>
      </c>
      <c r="E20" s="21"/>
      <c r="F20" s="46"/>
      <c r="G20" s="76"/>
      <c r="H20" s="50"/>
      <c r="I20" s="47"/>
      <c r="J20" s="6"/>
      <c r="K20" s="25"/>
      <c r="L20" s="55"/>
      <c r="M20" s="58"/>
      <c r="N20" s="71"/>
      <c r="O20" s="39"/>
      <c r="P20" s="41"/>
      <c r="Q20" s="12"/>
      <c r="R20" s="28"/>
      <c r="S20" s="10"/>
      <c r="T20" s="34"/>
      <c r="U20" s="10"/>
      <c r="V20" s="35"/>
      <c r="W20" s="11"/>
      <c r="X20" s="35"/>
    </row>
    <row r="21" spans="1:24" x14ac:dyDescent="0.25">
      <c r="A21" s="188"/>
      <c r="B21" s="185"/>
      <c r="C21" s="82" t="s">
        <v>23</v>
      </c>
      <c r="D21" s="83">
        <v>4</v>
      </c>
      <c r="E21" s="84">
        <f>E18+E20</f>
        <v>3</v>
      </c>
      <c r="F21" s="83">
        <f t="shared" ref="F21" si="11">F18+F20</f>
        <v>3</v>
      </c>
      <c r="G21" s="79">
        <f>(F21/E21)</f>
        <v>1</v>
      </c>
      <c r="H21" s="85">
        <f t="shared" ref="H21" si="12">H18+H20</f>
        <v>0</v>
      </c>
      <c r="I21" s="86">
        <f>H21/E21</f>
        <v>0</v>
      </c>
      <c r="J21" s="85">
        <f t="shared" ref="J21:K21" si="13">J18+J20</f>
        <v>0</v>
      </c>
      <c r="K21" s="83">
        <f t="shared" si="13"/>
        <v>3</v>
      </c>
      <c r="L21" s="80">
        <f>K21/E21</f>
        <v>1</v>
      </c>
      <c r="M21" s="84">
        <f t="shared" ref="M21" si="14">M18+M20</f>
        <v>3</v>
      </c>
      <c r="N21" s="81">
        <f>(M21/K21)</f>
        <v>1</v>
      </c>
      <c r="O21" s="85">
        <f t="shared" ref="O21" si="15">O18+O20</f>
        <v>0</v>
      </c>
      <c r="P21" s="87">
        <f>O21/K21</f>
        <v>0</v>
      </c>
      <c r="Q21" s="88"/>
      <c r="R21" s="89">
        <f>Q21/E21</f>
        <v>0</v>
      </c>
      <c r="S21" s="90"/>
      <c r="T21" s="91">
        <f>S21/E21</f>
        <v>0</v>
      </c>
      <c r="U21" s="90"/>
      <c r="V21" s="110">
        <f>U21/E21</f>
        <v>0</v>
      </c>
      <c r="W21" s="92"/>
      <c r="X21" s="87">
        <f>W21/E21</f>
        <v>0</v>
      </c>
    </row>
    <row r="22" spans="1:24" ht="30" x14ac:dyDescent="0.25">
      <c r="A22" s="188"/>
      <c r="B22" s="185"/>
      <c r="C22" s="4" t="s">
        <v>21</v>
      </c>
      <c r="D22" s="13">
        <v>5</v>
      </c>
      <c r="E22" s="21"/>
      <c r="F22" s="46"/>
      <c r="G22" s="74"/>
      <c r="H22" s="50"/>
      <c r="I22" s="47"/>
      <c r="J22" s="6"/>
      <c r="K22" s="26"/>
      <c r="L22" s="55"/>
      <c r="M22" s="59"/>
      <c r="N22" s="71"/>
      <c r="O22" s="39"/>
      <c r="P22" s="40"/>
      <c r="Q22" s="12"/>
      <c r="R22" s="28"/>
      <c r="S22" s="10"/>
      <c r="T22" s="32"/>
      <c r="U22" s="10"/>
      <c r="V22" s="35"/>
      <c r="W22" s="11"/>
      <c r="X22" s="35"/>
    </row>
    <row r="23" spans="1:24" ht="30.75" thickBot="1" x14ac:dyDescent="0.3">
      <c r="A23" s="188"/>
      <c r="B23" s="186"/>
      <c r="C23" s="113" t="s">
        <v>22</v>
      </c>
      <c r="D23" s="114">
        <v>6</v>
      </c>
      <c r="E23" s="115">
        <v>3</v>
      </c>
      <c r="F23" s="116"/>
      <c r="G23" s="111"/>
      <c r="H23" s="117"/>
      <c r="I23" s="118"/>
      <c r="J23" s="119"/>
      <c r="K23" s="120"/>
      <c r="L23" s="121"/>
      <c r="M23" s="122"/>
      <c r="N23" s="123"/>
      <c r="O23" s="124"/>
      <c r="P23" s="125"/>
      <c r="Q23" s="126"/>
      <c r="R23" s="112"/>
      <c r="S23" s="127"/>
      <c r="T23" s="128"/>
      <c r="U23" s="127"/>
      <c r="V23" s="129"/>
      <c r="W23" s="130"/>
      <c r="X23" s="129"/>
    </row>
    <row r="24" spans="1:24" x14ac:dyDescent="0.25">
      <c r="A24" s="188"/>
      <c r="B24" s="184" t="s">
        <v>31</v>
      </c>
      <c r="C24" s="3" t="s">
        <v>18</v>
      </c>
      <c r="D24" s="61">
        <v>1</v>
      </c>
      <c r="E24" s="20">
        <v>7</v>
      </c>
      <c r="F24" s="44">
        <v>7</v>
      </c>
      <c r="G24" s="73">
        <f>(F24/E24)</f>
        <v>1</v>
      </c>
      <c r="H24" s="49">
        <v>7</v>
      </c>
      <c r="I24" s="45">
        <f>H24/E24</f>
        <v>1</v>
      </c>
      <c r="J24" s="1">
        <v>7</v>
      </c>
      <c r="K24" s="24">
        <v>6</v>
      </c>
      <c r="L24" s="53">
        <f>K24/E24</f>
        <v>0.8571428571428571</v>
      </c>
      <c r="M24" s="57">
        <v>5</v>
      </c>
      <c r="N24" s="69">
        <f>(M24/K24)</f>
        <v>0.83333333333333337</v>
      </c>
      <c r="O24" s="37"/>
      <c r="P24" s="38">
        <f>O24/K24</f>
        <v>0</v>
      </c>
      <c r="Q24" s="9">
        <v>1</v>
      </c>
      <c r="R24" s="30">
        <f>Q24/E24</f>
        <v>0.14285714285714285</v>
      </c>
      <c r="S24" s="7"/>
      <c r="T24" s="31">
        <f>S24/E24</f>
        <v>0</v>
      </c>
      <c r="U24" s="7"/>
      <c r="V24" s="109">
        <f>U24/E24</f>
        <v>0</v>
      </c>
      <c r="W24" s="8"/>
      <c r="X24" s="19">
        <f>W24/E24</f>
        <v>0</v>
      </c>
    </row>
    <row r="25" spans="1:24" ht="18.75" customHeight="1" x14ac:dyDescent="0.25">
      <c r="A25" s="188"/>
      <c r="B25" s="185"/>
      <c r="C25" s="4" t="s">
        <v>19</v>
      </c>
      <c r="D25" s="13">
        <v>2</v>
      </c>
      <c r="E25" s="21"/>
      <c r="F25" s="46"/>
      <c r="G25" s="76"/>
      <c r="H25" s="50"/>
      <c r="I25" s="47"/>
      <c r="J25" s="6"/>
      <c r="K25" s="25"/>
      <c r="L25" s="54"/>
      <c r="M25" s="58"/>
      <c r="N25" s="70"/>
      <c r="O25" s="39"/>
      <c r="P25" s="40"/>
      <c r="Q25" s="12"/>
      <c r="R25" s="28"/>
      <c r="S25" s="10"/>
      <c r="T25" s="32"/>
      <c r="U25" s="10"/>
      <c r="V25" s="35"/>
      <c r="W25" s="11"/>
      <c r="X25" s="35"/>
    </row>
    <row r="26" spans="1:24" x14ac:dyDescent="0.25">
      <c r="A26" s="188"/>
      <c r="B26" s="185"/>
      <c r="C26" s="93" t="s">
        <v>20</v>
      </c>
      <c r="D26" s="13">
        <v>3</v>
      </c>
      <c r="E26" s="21">
        <v>2</v>
      </c>
      <c r="F26" s="46">
        <v>2</v>
      </c>
      <c r="G26" s="76"/>
      <c r="H26" s="50">
        <v>2</v>
      </c>
      <c r="I26" s="64">
        <f>H26/E26</f>
        <v>1</v>
      </c>
      <c r="J26" s="6">
        <v>2</v>
      </c>
      <c r="K26" s="25">
        <v>2</v>
      </c>
      <c r="L26" s="65">
        <f>K26/E26</f>
        <v>1</v>
      </c>
      <c r="M26" s="77">
        <v>2</v>
      </c>
      <c r="N26" s="141">
        <f>M26/K26</f>
        <v>1</v>
      </c>
      <c r="O26" s="39"/>
      <c r="P26" s="41"/>
      <c r="Q26" s="12"/>
      <c r="R26" s="28"/>
      <c r="S26" s="10"/>
      <c r="T26" s="34"/>
      <c r="U26" s="10"/>
      <c r="V26" s="35"/>
      <c r="W26" s="11"/>
      <c r="X26" s="35"/>
    </row>
    <row r="27" spans="1:24" x14ac:dyDescent="0.25">
      <c r="A27" s="188"/>
      <c r="B27" s="185"/>
      <c r="C27" s="82" t="s">
        <v>23</v>
      </c>
      <c r="D27" s="83">
        <v>4</v>
      </c>
      <c r="E27" s="84">
        <f>E24+E26</f>
        <v>9</v>
      </c>
      <c r="F27" s="83">
        <f t="shared" ref="F27" si="16">F24+F26</f>
        <v>9</v>
      </c>
      <c r="G27" s="79">
        <f>(F27/E27)</f>
        <v>1</v>
      </c>
      <c r="H27" s="85">
        <f t="shared" ref="H27" si="17">H24+H26</f>
        <v>9</v>
      </c>
      <c r="I27" s="86">
        <f>H27/E27</f>
        <v>1</v>
      </c>
      <c r="J27" s="85">
        <f t="shared" ref="J27:K27" si="18">J24+J26</f>
        <v>9</v>
      </c>
      <c r="K27" s="83">
        <f t="shared" si="18"/>
        <v>8</v>
      </c>
      <c r="L27" s="80">
        <f>K27/E27</f>
        <v>0.88888888888888884</v>
      </c>
      <c r="M27" s="84">
        <f t="shared" ref="M27" si="19">M24+M26</f>
        <v>7</v>
      </c>
      <c r="N27" s="81">
        <f>(M27/K27)</f>
        <v>0.875</v>
      </c>
      <c r="O27" s="85">
        <f t="shared" ref="O27" si="20">O24+O26</f>
        <v>0</v>
      </c>
      <c r="P27" s="87">
        <f>O27/K27</f>
        <v>0</v>
      </c>
      <c r="Q27" s="88">
        <v>1</v>
      </c>
      <c r="R27" s="89">
        <f>Q27/E27</f>
        <v>0.1111111111111111</v>
      </c>
      <c r="S27" s="90"/>
      <c r="T27" s="91">
        <f>S27/E27</f>
        <v>0</v>
      </c>
      <c r="U27" s="90"/>
      <c r="V27" s="110">
        <f>U27/E27</f>
        <v>0</v>
      </c>
      <c r="W27" s="92"/>
      <c r="X27" s="87">
        <f>W27/E27</f>
        <v>0</v>
      </c>
    </row>
    <row r="28" spans="1:24" ht="30" x14ac:dyDescent="0.25">
      <c r="A28" s="188"/>
      <c r="B28" s="185"/>
      <c r="C28" s="4" t="s">
        <v>21</v>
      </c>
      <c r="D28" s="13">
        <v>5</v>
      </c>
      <c r="E28" s="21">
        <v>4</v>
      </c>
      <c r="F28" s="46"/>
      <c r="G28" s="74"/>
      <c r="H28" s="50"/>
      <c r="I28" s="47"/>
      <c r="J28" s="6"/>
      <c r="K28" s="26"/>
      <c r="L28" s="55"/>
      <c r="M28" s="59"/>
      <c r="N28" s="71"/>
      <c r="O28" s="39"/>
      <c r="P28" s="40"/>
      <c r="Q28" s="12"/>
      <c r="R28" s="28"/>
      <c r="S28" s="10"/>
      <c r="T28" s="32"/>
      <c r="U28" s="10"/>
      <c r="V28" s="35"/>
      <c r="W28" s="11"/>
      <c r="X28" s="35"/>
    </row>
    <row r="29" spans="1:24" ht="30.75" thickBot="1" x14ac:dyDescent="0.3">
      <c r="A29" s="188"/>
      <c r="B29" s="186"/>
      <c r="C29" s="5" t="s">
        <v>22</v>
      </c>
      <c r="D29" s="14">
        <v>6</v>
      </c>
      <c r="E29" s="22">
        <v>5</v>
      </c>
      <c r="F29" s="51"/>
      <c r="G29" s="75"/>
      <c r="H29" s="52"/>
      <c r="I29" s="48"/>
      <c r="J29" s="15"/>
      <c r="K29" s="27"/>
      <c r="L29" s="56"/>
      <c r="M29" s="60"/>
      <c r="N29" s="72"/>
      <c r="O29" s="42"/>
      <c r="P29" s="43"/>
      <c r="Q29" s="17"/>
      <c r="R29" s="29"/>
      <c r="S29" s="16"/>
      <c r="T29" s="33"/>
      <c r="U29" s="16"/>
      <c r="V29" s="36"/>
      <c r="W29" s="18"/>
      <c r="X29" s="36"/>
    </row>
    <row r="30" spans="1:24" x14ac:dyDescent="0.25">
      <c r="A30" s="188"/>
      <c r="B30" s="184" t="s">
        <v>32</v>
      </c>
      <c r="C30" s="3" t="s">
        <v>18</v>
      </c>
      <c r="D30" s="61">
        <v>1</v>
      </c>
      <c r="E30" s="20">
        <v>6</v>
      </c>
      <c r="F30" s="44">
        <v>5</v>
      </c>
      <c r="G30" s="73">
        <f>(F30/E30)</f>
        <v>0.83333333333333337</v>
      </c>
      <c r="H30" s="49"/>
      <c r="I30" s="45">
        <f>H30/E30</f>
        <v>0</v>
      </c>
      <c r="J30" s="1">
        <v>6</v>
      </c>
      <c r="K30" s="24">
        <v>6</v>
      </c>
      <c r="L30" s="53">
        <f>K30/E30</f>
        <v>1</v>
      </c>
      <c r="M30" s="57">
        <v>6</v>
      </c>
      <c r="N30" s="69">
        <f>(M30/K30)</f>
        <v>1</v>
      </c>
      <c r="O30" s="37"/>
      <c r="P30" s="38">
        <f>O30/K30</f>
        <v>0</v>
      </c>
      <c r="Q30" s="9"/>
      <c r="R30" s="30">
        <f>Q30/E30</f>
        <v>0</v>
      </c>
      <c r="S30" s="7"/>
      <c r="T30" s="31">
        <f>S30/E30</f>
        <v>0</v>
      </c>
      <c r="U30" s="7"/>
      <c r="V30" s="109">
        <f>U30/E30</f>
        <v>0</v>
      </c>
      <c r="W30" s="8"/>
      <c r="X30" s="19">
        <f>W30/E30</f>
        <v>0</v>
      </c>
    </row>
    <row r="31" spans="1:24" ht="18.75" customHeight="1" x14ac:dyDescent="0.25">
      <c r="A31" s="188"/>
      <c r="B31" s="185"/>
      <c r="C31" s="4" t="s">
        <v>19</v>
      </c>
      <c r="D31" s="13">
        <v>2</v>
      </c>
      <c r="E31" s="21"/>
      <c r="F31" s="46"/>
      <c r="G31" s="76"/>
      <c r="H31" s="50"/>
      <c r="I31" s="47"/>
      <c r="J31" s="6"/>
      <c r="K31" s="25"/>
      <c r="L31" s="66"/>
      <c r="M31" s="58"/>
      <c r="N31" s="70"/>
      <c r="O31" s="39"/>
      <c r="P31" s="40"/>
      <c r="Q31" s="12"/>
      <c r="R31" s="28"/>
      <c r="S31" s="10"/>
      <c r="T31" s="32"/>
      <c r="U31" s="10"/>
      <c r="V31" s="35"/>
      <c r="W31" s="11"/>
      <c r="X31" s="35"/>
    </row>
    <row r="32" spans="1:24" x14ac:dyDescent="0.25">
      <c r="A32" s="188"/>
      <c r="B32" s="185"/>
      <c r="C32" s="93" t="s">
        <v>20</v>
      </c>
      <c r="D32" s="13">
        <v>3</v>
      </c>
      <c r="E32" s="21">
        <v>1</v>
      </c>
      <c r="F32" s="46">
        <v>1</v>
      </c>
      <c r="G32" s="76">
        <f>(F32/E32)</f>
        <v>1</v>
      </c>
      <c r="H32" s="50">
        <v>1</v>
      </c>
      <c r="I32" s="47">
        <f>H32/E32</f>
        <v>1</v>
      </c>
      <c r="J32" s="6">
        <v>1</v>
      </c>
      <c r="K32" s="25">
        <v>1</v>
      </c>
      <c r="L32" s="55">
        <f>K32/E32</f>
        <v>1</v>
      </c>
      <c r="M32" s="58">
        <v>1</v>
      </c>
      <c r="N32" s="71">
        <f>(M32/K32)</f>
        <v>1</v>
      </c>
      <c r="O32" s="39"/>
      <c r="P32" s="41"/>
      <c r="Q32" s="12"/>
      <c r="R32" s="28"/>
      <c r="S32" s="10"/>
      <c r="T32" s="34"/>
      <c r="U32" s="10"/>
      <c r="V32" s="35"/>
      <c r="W32" s="11"/>
      <c r="X32" s="35"/>
    </row>
    <row r="33" spans="1:24" x14ac:dyDescent="0.25">
      <c r="A33" s="188"/>
      <c r="B33" s="185"/>
      <c r="C33" s="82" t="s">
        <v>23</v>
      </c>
      <c r="D33" s="83">
        <v>4</v>
      </c>
      <c r="E33" s="84">
        <f>E30+E32</f>
        <v>7</v>
      </c>
      <c r="F33" s="83">
        <f t="shared" ref="F33" si="21">F30+F32</f>
        <v>6</v>
      </c>
      <c r="G33" s="79">
        <f>(F33/E33)</f>
        <v>0.8571428571428571</v>
      </c>
      <c r="H33" s="85">
        <f t="shared" ref="H33" si="22">H30+H32</f>
        <v>1</v>
      </c>
      <c r="I33" s="86">
        <f>H33/E33</f>
        <v>0.14285714285714285</v>
      </c>
      <c r="J33" s="85">
        <f t="shared" ref="J33:K33" si="23">J30+J32</f>
        <v>7</v>
      </c>
      <c r="K33" s="83">
        <f t="shared" si="23"/>
        <v>7</v>
      </c>
      <c r="L33" s="80">
        <f>K33/E33</f>
        <v>1</v>
      </c>
      <c r="M33" s="84">
        <f t="shared" ref="M33" si="24">M30+M32</f>
        <v>7</v>
      </c>
      <c r="N33" s="81">
        <f>(M33/K33)</f>
        <v>1</v>
      </c>
      <c r="O33" s="85">
        <f t="shared" ref="O33" si="25">O30+O32</f>
        <v>0</v>
      </c>
      <c r="P33" s="87">
        <f>O33/K33</f>
        <v>0</v>
      </c>
      <c r="Q33" s="88"/>
      <c r="R33" s="89">
        <f>Q33/E33</f>
        <v>0</v>
      </c>
      <c r="S33" s="90"/>
      <c r="T33" s="91">
        <f>S33/E33</f>
        <v>0</v>
      </c>
      <c r="U33" s="90"/>
      <c r="V33" s="110">
        <f>U33/E33</f>
        <v>0</v>
      </c>
      <c r="W33" s="92"/>
      <c r="X33" s="87">
        <f>W33/E33</f>
        <v>0</v>
      </c>
    </row>
    <row r="34" spans="1:24" ht="30" x14ac:dyDescent="0.25">
      <c r="A34" s="188"/>
      <c r="B34" s="185"/>
      <c r="C34" s="4" t="s">
        <v>21</v>
      </c>
      <c r="D34" s="13">
        <v>5</v>
      </c>
      <c r="E34" s="21">
        <v>2</v>
      </c>
      <c r="F34" s="46"/>
      <c r="G34" s="74"/>
      <c r="H34" s="50"/>
      <c r="I34" s="47"/>
      <c r="J34" s="6"/>
      <c r="K34" s="26"/>
      <c r="L34" s="55"/>
      <c r="M34" s="59"/>
      <c r="N34" s="71"/>
      <c r="O34" s="39"/>
      <c r="P34" s="40"/>
      <c r="Q34" s="12"/>
      <c r="R34" s="28"/>
      <c r="S34" s="10"/>
      <c r="T34" s="32"/>
      <c r="U34" s="10"/>
      <c r="V34" s="35"/>
      <c r="W34" s="11"/>
      <c r="X34" s="35"/>
    </row>
    <row r="35" spans="1:24" ht="30.75" thickBot="1" x14ac:dyDescent="0.3">
      <c r="A35" s="188"/>
      <c r="B35" s="186"/>
      <c r="C35" s="5" t="s">
        <v>22</v>
      </c>
      <c r="D35" s="14">
        <v>6</v>
      </c>
      <c r="E35" s="22">
        <v>5</v>
      </c>
      <c r="F35" s="51"/>
      <c r="G35" s="75"/>
      <c r="H35" s="52"/>
      <c r="I35" s="48"/>
      <c r="J35" s="15"/>
      <c r="K35" s="27"/>
      <c r="L35" s="56"/>
      <c r="M35" s="60"/>
      <c r="N35" s="72"/>
      <c r="O35" s="42"/>
      <c r="P35" s="43"/>
      <c r="Q35" s="17"/>
      <c r="R35" s="29"/>
      <c r="S35" s="16"/>
      <c r="T35" s="33"/>
      <c r="U35" s="16"/>
      <c r="V35" s="36"/>
      <c r="W35" s="18"/>
      <c r="X35" s="36"/>
    </row>
    <row r="36" spans="1:24" x14ac:dyDescent="0.25">
      <c r="A36" s="188"/>
      <c r="B36" s="184" t="s">
        <v>33</v>
      </c>
      <c r="C36" s="3" t="s">
        <v>18</v>
      </c>
      <c r="D36" s="61">
        <v>1</v>
      </c>
      <c r="E36" s="20">
        <v>36</v>
      </c>
      <c r="F36" s="44">
        <v>28</v>
      </c>
      <c r="G36" s="73">
        <f>(F36/E36)</f>
        <v>0.77777777777777779</v>
      </c>
      <c r="H36" s="49"/>
      <c r="I36" s="45">
        <f>H36/E36</f>
        <v>0</v>
      </c>
      <c r="J36" s="1">
        <v>30</v>
      </c>
      <c r="K36" s="24">
        <v>30</v>
      </c>
      <c r="L36" s="53">
        <f>K36/E36</f>
        <v>0.83333333333333337</v>
      </c>
      <c r="M36" s="57">
        <v>24</v>
      </c>
      <c r="N36" s="69">
        <f>(M36/K36)</f>
        <v>0.8</v>
      </c>
      <c r="O36" s="37"/>
      <c r="P36" s="38">
        <f>O36/K36</f>
        <v>0</v>
      </c>
      <c r="Q36" s="9">
        <v>3</v>
      </c>
      <c r="R36" s="30">
        <f>Q36/E36</f>
        <v>8.3333333333333329E-2</v>
      </c>
      <c r="S36" s="7"/>
      <c r="T36" s="31">
        <f>S36/E36</f>
        <v>0</v>
      </c>
      <c r="U36" s="7">
        <v>3</v>
      </c>
      <c r="V36" s="109">
        <f>U36/E36</f>
        <v>8.3333333333333329E-2</v>
      </c>
      <c r="W36" s="8"/>
      <c r="X36" s="19">
        <f>W36/E36</f>
        <v>0</v>
      </c>
    </row>
    <row r="37" spans="1:24" ht="18.75" customHeight="1" x14ac:dyDescent="0.25">
      <c r="A37" s="188"/>
      <c r="B37" s="185"/>
      <c r="C37" s="4" t="s">
        <v>19</v>
      </c>
      <c r="D37" s="13">
        <v>2</v>
      </c>
      <c r="E37" s="21"/>
      <c r="F37" s="46"/>
      <c r="G37" s="76"/>
      <c r="H37" s="50"/>
      <c r="I37" s="47"/>
      <c r="J37" s="6"/>
      <c r="K37" s="25"/>
      <c r="L37" s="54"/>
      <c r="M37" s="58"/>
      <c r="N37" s="70"/>
      <c r="O37" s="39"/>
      <c r="P37" s="40"/>
      <c r="Q37" s="12"/>
      <c r="R37" s="28"/>
      <c r="S37" s="10"/>
      <c r="T37" s="32"/>
      <c r="U37" s="10"/>
      <c r="V37" s="35"/>
      <c r="W37" s="11"/>
      <c r="X37" s="35"/>
    </row>
    <row r="38" spans="1:24" x14ac:dyDescent="0.25">
      <c r="A38" s="188"/>
      <c r="B38" s="185"/>
      <c r="C38" s="93" t="s">
        <v>20</v>
      </c>
      <c r="D38" s="13">
        <v>3</v>
      </c>
      <c r="E38" s="21">
        <v>2</v>
      </c>
      <c r="F38" s="46">
        <v>1</v>
      </c>
      <c r="G38" s="76"/>
      <c r="H38" s="50"/>
      <c r="I38" s="47"/>
      <c r="J38" s="6">
        <v>2</v>
      </c>
      <c r="K38" s="25">
        <v>2</v>
      </c>
      <c r="L38" s="65">
        <f>K38/E38</f>
        <v>1</v>
      </c>
      <c r="M38" s="77">
        <v>2</v>
      </c>
      <c r="N38" s="78">
        <f>(M38/K38)</f>
        <v>1</v>
      </c>
      <c r="O38" s="39"/>
      <c r="P38" s="41"/>
      <c r="Q38" s="12"/>
      <c r="R38" s="28"/>
      <c r="S38" s="10"/>
      <c r="T38" s="34"/>
      <c r="U38" s="10"/>
      <c r="V38" s="35"/>
      <c r="W38" s="11"/>
      <c r="X38" s="35"/>
    </row>
    <row r="39" spans="1:24" x14ac:dyDescent="0.25">
      <c r="A39" s="188"/>
      <c r="B39" s="185"/>
      <c r="C39" s="82" t="s">
        <v>23</v>
      </c>
      <c r="D39" s="83">
        <v>4</v>
      </c>
      <c r="E39" s="84">
        <f>E36+E38</f>
        <v>38</v>
      </c>
      <c r="F39" s="83">
        <f t="shared" ref="F39" si="26">F36+F38</f>
        <v>29</v>
      </c>
      <c r="G39" s="79">
        <f>(F39/E39)</f>
        <v>0.76315789473684215</v>
      </c>
      <c r="H39" s="85">
        <f t="shared" ref="H39" si="27">H36+H38</f>
        <v>0</v>
      </c>
      <c r="I39" s="86">
        <f>H39/E39</f>
        <v>0</v>
      </c>
      <c r="J39" s="85">
        <f t="shared" ref="J39:K39" si="28">J36+J38</f>
        <v>32</v>
      </c>
      <c r="K39" s="83">
        <f t="shared" si="28"/>
        <v>32</v>
      </c>
      <c r="L39" s="80">
        <f>K39/E39</f>
        <v>0.84210526315789469</v>
      </c>
      <c r="M39" s="84">
        <f t="shared" ref="M39" si="29">M36+M38</f>
        <v>26</v>
      </c>
      <c r="N39" s="81">
        <f>(M39/K39)</f>
        <v>0.8125</v>
      </c>
      <c r="O39" s="85">
        <f t="shared" ref="O39" si="30">O36+O38</f>
        <v>0</v>
      </c>
      <c r="P39" s="87">
        <f>O39/K39</f>
        <v>0</v>
      </c>
      <c r="Q39" s="88">
        <v>3</v>
      </c>
      <c r="R39" s="89">
        <f>Q39/E39</f>
        <v>7.8947368421052627E-2</v>
      </c>
      <c r="S39" s="90"/>
      <c r="T39" s="91">
        <f>S39/E39</f>
        <v>0</v>
      </c>
      <c r="U39" s="90">
        <v>3</v>
      </c>
      <c r="V39" s="110">
        <f>U39/E39</f>
        <v>7.8947368421052627E-2</v>
      </c>
      <c r="W39" s="92"/>
      <c r="X39" s="87">
        <f>W39/E39</f>
        <v>0</v>
      </c>
    </row>
    <row r="40" spans="1:24" ht="30" x14ac:dyDescent="0.25">
      <c r="A40" s="188"/>
      <c r="B40" s="185"/>
      <c r="C40" s="4" t="s">
        <v>21</v>
      </c>
      <c r="D40" s="13">
        <v>5</v>
      </c>
      <c r="E40" s="21">
        <v>9</v>
      </c>
      <c r="F40" s="46"/>
      <c r="G40" s="74"/>
      <c r="H40" s="50"/>
      <c r="I40" s="47"/>
      <c r="J40" s="6"/>
      <c r="K40" s="26"/>
      <c r="L40" s="55"/>
      <c r="M40" s="59"/>
      <c r="N40" s="71"/>
      <c r="O40" s="39"/>
      <c r="P40" s="40"/>
      <c r="Q40" s="12"/>
      <c r="R40" s="28"/>
      <c r="S40" s="10"/>
      <c r="T40" s="32"/>
      <c r="U40" s="10"/>
      <c r="V40" s="35"/>
      <c r="W40" s="11"/>
      <c r="X40" s="35"/>
    </row>
    <row r="41" spans="1:24" ht="30.75" thickBot="1" x14ac:dyDescent="0.3">
      <c r="A41" s="188"/>
      <c r="B41" s="186"/>
      <c r="C41" s="5" t="s">
        <v>22</v>
      </c>
      <c r="D41" s="14">
        <v>6</v>
      </c>
      <c r="E41" s="22">
        <v>29</v>
      </c>
      <c r="F41" s="51"/>
      <c r="G41" s="75"/>
      <c r="H41" s="52"/>
      <c r="I41" s="48"/>
      <c r="J41" s="15"/>
      <c r="K41" s="27"/>
      <c r="L41" s="56"/>
      <c r="M41" s="60"/>
      <c r="N41" s="72"/>
      <c r="O41" s="42"/>
      <c r="P41" s="43"/>
      <c r="Q41" s="17"/>
      <c r="R41" s="29"/>
      <c r="S41" s="16"/>
      <c r="T41" s="33"/>
      <c r="U41" s="16"/>
      <c r="V41" s="36"/>
      <c r="W41" s="18"/>
      <c r="X41" s="36"/>
    </row>
    <row r="42" spans="1:24" x14ac:dyDescent="0.25">
      <c r="A42" s="188"/>
      <c r="B42" s="184" t="s">
        <v>34</v>
      </c>
      <c r="C42" s="3" t="s">
        <v>18</v>
      </c>
      <c r="D42" s="61">
        <v>1</v>
      </c>
      <c r="E42" s="20">
        <v>39</v>
      </c>
      <c r="F42" s="44">
        <v>39</v>
      </c>
      <c r="G42" s="73">
        <f>(F42/E42)</f>
        <v>1</v>
      </c>
      <c r="H42" s="49">
        <v>9</v>
      </c>
      <c r="I42" s="45">
        <f>H42/E42</f>
        <v>0.23076923076923078</v>
      </c>
      <c r="J42" s="1">
        <v>39</v>
      </c>
      <c r="K42" s="24">
        <v>35</v>
      </c>
      <c r="L42" s="53">
        <f>K42/E42</f>
        <v>0.89743589743589747</v>
      </c>
      <c r="M42" s="57">
        <v>29</v>
      </c>
      <c r="N42" s="69">
        <f>(M42/K42)</f>
        <v>0.82857142857142863</v>
      </c>
      <c r="O42" s="37">
        <v>9</v>
      </c>
      <c r="P42" s="38">
        <f>O42/K42</f>
        <v>0.25714285714285712</v>
      </c>
      <c r="Q42" s="9">
        <v>2</v>
      </c>
      <c r="R42" s="30">
        <f>Q42/E42</f>
        <v>5.128205128205128E-2</v>
      </c>
      <c r="S42" s="7"/>
      <c r="T42" s="31">
        <f>S42/E42</f>
        <v>0</v>
      </c>
      <c r="U42" s="7">
        <v>2</v>
      </c>
      <c r="V42" s="109">
        <f>U42/E42</f>
        <v>5.128205128205128E-2</v>
      </c>
      <c r="W42" s="8"/>
      <c r="X42" s="19">
        <f>W42/E42</f>
        <v>0</v>
      </c>
    </row>
    <row r="43" spans="1:24" ht="18.75" customHeight="1" x14ac:dyDescent="0.25">
      <c r="A43" s="188"/>
      <c r="B43" s="185"/>
      <c r="C43" s="4" t="s">
        <v>19</v>
      </c>
      <c r="D43" s="13">
        <v>2</v>
      </c>
      <c r="E43" s="21"/>
      <c r="F43" s="46"/>
      <c r="G43" s="76"/>
      <c r="H43" s="50"/>
      <c r="I43" s="47"/>
      <c r="J43" s="6"/>
      <c r="K43" s="25"/>
      <c r="L43" s="54"/>
      <c r="M43" s="58"/>
      <c r="N43" s="70"/>
      <c r="O43" s="39"/>
      <c r="P43" s="40"/>
      <c r="Q43" s="12"/>
      <c r="R43" s="28"/>
      <c r="S43" s="10"/>
      <c r="T43" s="32"/>
      <c r="U43" s="10"/>
      <c r="V43" s="35"/>
      <c r="W43" s="11"/>
      <c r="X43" s="35"/>
    </row>
    <row r="44" spans="1:24" x14ac:dyDescent="0.25">
      <c r="A44" s="188"/>
      <c r="B44" s="185"/>
      <c r="C44" s="93" t="s">
        <v>20</v>
      </c>
      <c r="D44" s="13">
        <v>3</v>
      </c>
      <c r="E44" s="21">
        <v>1</v>
      </c>
      <c r="F44" s="46">
        <v>1</v>
      </c>
      <c r="G44" s="74">
        <f>(F44/E44)</f>
        <v>1</v>
      </c>
      <c r="H44" s="63">
        <v>1</v>
      </c>
      <c r="I44" s="64">
        <f>H44/E44</f>
        <v>1</v>
      </c>
      <c r="J44" s="6">
        <v>1</v>
      </c>
      <c r="K44" s="25">
        <v>1</v>
      </c>
      <c r="L44" s="65">
        <f>K44/E44</f>
        <v>1</v>
      </c>
      <c r="M44" s="77">
        <v>1</v>
      </c>
      <c r="N44" s="78">
        <f>(M44/K44)</f>
        <v>1</v>
      </c>
      <c r="O44" s="39">
        <v>1</v>
      </c>
      <c r="P44" s="102">
        <f>O44/K44</f>
        <v>1</v>
      </c>
      <c r="Q44" s="12"/>
      <c r="R44" s="28"/>
      <c r="S44" s="10"/>
      <c r="T44" s="34"/>
      <c r="U44" s="10"/>
      <c r="V44" s="35"/>
      <c r="W44" s="11"/>
      <c r="X44" s="35"/>
    </row>
    <row r="45" spans="1:24" x14ac:dyDescent="0.25">
      <c r="A45" s="188"/>
      <c r="B45" s="185"/>
      <c r="C45" s="82" t="s">
        <v>23</v>
      </c>
      <c r="D45" s="83">
        <v>4</v>
      </c>
      <c r="E45" s="84">
        <f>E42+E44</f>
        <v>40</v>
      </c>
      <c r="F45" s="83">
        <f t="shared" ref="F45" si="31">F42+F44</f>
        <v>40</v>
      </c>
      <c r="G45" s="79">
        <f>(F45/E45)</f>
        <v>1</v>
      </c>
      <c r="H45" s="85">
        <f t="shared" ref="H45" si="32">H42+H44</f>
        <v>10</v>
      </c>
      <c r="I45" s="86">
        <f>H45/E45</f>
        <v>0.25</v>
      </c>
      <c r="J45" s="85">
        <f t="shared" ref="J45:K45" si="33">J42+J44</f>
        <v>40</v>
      </c>
      <c r="K45" s="83">
        <f t="shared" si="33"/>
        <v>36</v>
      </c>
      <c r="L45" s="80">
        <f>K45/E45</f>
        <v>0.9</v>
      </c>
      <c r="M45" s="84">
        <f t="shared" ref="M45" si="34">M42+M44</f>
        <v>30</v>
      </c>
      <c r="N45" s="81">
        <f>(M45/K45)</f>
        <v>0.83333333333333337</v>
      </c>
      <c r="O45" s="85">
        <f t="shared" ref="O45" si="35">O42+O44</f>
        <v>10</v>
      </c>
      <c r="P45" s="87">
        <f>O45/K45</f>
        <v>0.27777777777777779</v>
      </c>
      <c r="Q45" s="88">
        <v>2</v>
      </c>
      <c r="R45" s="89">
        <f>Q45/E45</f>
        <v>0.05</v>
      </c>
      <c r="S45" s="90"/>
      <c r="T45" s="91">
        <f>S45/E45</f>
        <v>0</v>
      </c>
      <c r="U45" s="90">
        <v>2</v>
      </c>
      <c r="V45" s="110">
        <f>U45/E45</f>
        <v>0.05</v>
      </c>
      <c r="W45" s="92"/>
      <c r="X45" s="87">
        <f>W45/E45</f>
        <v>0</v>
      </c>
    </row>
    <row r="46" spans="1:24" ht="30" x14ac:dyDescent="0.25">
      <c r="A46" s="188"/>
      <c r="B46" s="185"/>
      <c r="C46" s="4" t="s">
        <v>21</v>
      </c>
      <c r="D46" s="13">
        <v>5</v>
      </c>
      <c r="E46" s="21">
        <v>9</v>
      </c>
      <c r="F46" s="46"/>
      <c r="G46" s="74"/>
      <c r="H46" s="50"/>
      <c r="I46" s="47"/>
      <c r="J46" s="6"/>
      <c r="K46" s="26"/>
      <c r="L46" s="55"/>
      <c r="M46" s="59"/>
      <c r="N46" s="71"/>
      <c r="O46" s="39"/>
      <c r="P46" s="40"/>
      <c r="Q46" s="12"/>
      <c r="R46" s="28"/>
      <c r="S46" s="10"/>
      <c r="T46" s="32"/>
      <c r="U46" s="10"/>
      <c r="V46" s="35"/>
      <c r="W46" s="11"/>
      <c r="X46" s="35"/>
    </row>
    <row r="47" spans="1:24" ht="30.75" thickBot="1" x14ac:dyDescent="0.3">
      <c r="A47" s="189"/>
      <c r="B47" s="185"/>
      <c r="C47" s="113" t="s">
        <v>22</v>
      </c>
      <c r="D47" s="114">
        <v>6</v>
      </c>
      <c r="E47" s="115">
        <v>31</v>
      </c>
      <c r="F47" s="116"/>
      <c r="G47" s="111"/>
      <c r="H47" s="117"/>
      <c r="I47" s="118"/>
      <c r="J47" s="119"/>
      <c r="K47" s="120"/>
      <c r="L47" s="121"/>
      <c r="M47" s="122"/>
      <c r="N47" s="123"/>
      <c r="O47" s="124"/>
      <c r="P47" s="125"/>
      <c r="Q47" s="126"/>
      <c r="R47" s="112"/>
      <c r="S47" s="127"/>
      <c r="T47" s="128"/>
      <c r="U47" s="127"/>
      <c r="V47" s="129"/>
      <c r="W47" s="130"/>
      <c r="X47" s="129"/>
    </row>
    <row r="48" spans="1:24" ht="20.25" thickBot="1" x14ac:dyDescent="0.4">
      <c r="A48" s="181" t="s">
        <v>35</v>
      </c>
      <c r="B48" s="182"/>
      <c r="C48" s="183"/>
      <c r="D48" s="132"/>
      <c r="E48" s="133">
        <f>E9+E15+E21+E27+E33+E39+E45</f>
        <v>129</v>
      </c>
      <c r="F48" s="133">
        <f>F9+F15+F21+F27+F33+F39+F45</f>
        <v>110</v>
      </c>
      <c r="G48" s="134">
        <f>(F48/E48)</f>
        <v>0.8527131782945736</v>
      </c>
      <c r="H48" s="133">
        <f>H9+H15+H21+H27+H33+H39+H45</f>
        <v>20</v>
      </c>
      <c r="I48" s="135">
        <f>H48/E48</f>
        <v>0.15503875968992248</v>
      </c>
      <c r="J48" s="133">
        <f>J9+J15+J21+J27+J33+J39+J45</f>
        <v>88</v>
      </c>
      <c r="K48" s="133">
        <f>K9+K15+K21+K27+K33+K39+K45</f>
        <v>108</v>
      </c>
      <c r="L48" s="136">
        <f>K48/E48</f>
        <v>0.83720930232558144</v>
      </c>
      <c r="M48" s="133">
        <f>M9+M15+M21+M27+M33+M39+M45</f>
        <v>85</v>
      </c>
      <c r="N48" s="137">
        <f>(M48/K48)</f>
        <v>0.78703703703703709</v>
      </c>
      <c r="O48" s="133">
        <f>O9+O15+O21+O27+O33+O39+O45</f>
        <v>10</v>
      </c>
      <c r="P48" s="138">
        <f>O48/K48</f>
        <v>9.2592592592592587E-2</v>
      </c>
      <c r="Q48" s="133">
        <f>Q9+Q15+Q21+Q27+Q33+Q39+Q45</f>
        <v>12</v>
      </c>
      <c r="R48" s="139">
        <f>Q48/E48</f>
        <v>9.3023255813953487E-2</v>
      </c>
      <c r="S48" s="133">
        <f>S9+S15+S21+S27+S33+S39+S45</f>
        <v>0</v>
      </c>
      <c r="T48" s="140">
        <f>S48/E48</f>
        <v>0</v>
      </c>
      <c r="U48" s="133">
        <f>U9+U15+U21+U27+U33+U39+U45</f>
        <v>7</v>
      </c>
      <c r="V48" s="138">
        <f>U48/E48</f>
        <v>5.4263565891472867E-2</v>
      </c>
      <c r="W48" s="133">
        <f>W9+W15+W21+W27+W33+W39+W45</f>
        <v>2</v>
      </c>
      <c r="X48" s="138">
        <f>W48/E48</f>
        <v>1.5503875968992248E-2</v>
      </c>
    </row>
    <row r="49" spans="1:24" ht="15" customHeight="1" x14ac:dyDescent="0.25">
      <c r="A49" s="187" t="s">
        <v>24</v>
      </c>
      <c r="B49" s="184" t="s">
        <v>25</v>
      </c>
      <c r="C49" s="94" t="s">
        <v>18</v>
      </c>
      <c r="D49" s="62">
        <v>1</v>
      </c>
      <c r="E49" s="95">
        <v>25</v>
      </c>
      <c r="F49" s="96"/>
      <c r="G49" s="74">
        <f>(F49/E49)</f>
        <v>0</v>
      </c>
      <c r="H49" s="97"/>
      <c r="I49" s="64">
        <f>H49/E49</f>
        <v>0</v>
      </c>
      <c r="J49" s="98">
        <v>5</v>
      </c>
      <c r="K49" s="99">
        <v>20</v>
      </c>
      <c r="L49" s="65">
        <f>K49/E49</f>
        <v>0.8</v>
      </c>
      <c r="M49" s="100">
        <v>15</v>
      </c>
      <c r="N49" s="78">
        <f>(M49/K49)</f>
        <v>0.75</v>
      </c>
      <c r="O49" s="101"/>
      <c r="P49" s="102">
        <f>O49/K49</f>
        <v>0</v>
      </c>
      <c r="Q49" s="103">
        <v>3</v>
      </c>
      <c r="R49" s="104">
        <f>Q49/E49</f>
        <v>0.12</v>
      </c>
      <c r="S49" s="105"/>
      <c r="T49" s="106">
        <f>S49/E49</f>
        <v>0</v>
      </c>
      <c r="U49" s="105"/>
      <c r="V49" s="109">
        <f>U49/E49</f>
        <v>0</v>
      </c>
      <c r="W49" s="107">
        <v>2</v>
      </c>
      <c r="X49" s="108">
        <f>W49/E49</f>
        <v>0.08</v>
      </c>
    </row>
    <row r="50" spans="1:24" ht="18.75" customHeight="1" x14ac:dyDescent="0.25">
      <c r="A50" s="188"/>
      <c r="B50" s="185"/>
      <c r="C50" s="4" t="s">
        <v>19</v>
      </c>
      <c r="D50" s="13">
        <v>2</v>
      </c>
      <c r="E50" s="21"/>
      <c r="F50" s="46"/>
      <c r="G50" s="76"/>
      <c r="H50" s="50"/>
      <c r="I50" s="47"/>
      <c r="J50" s="6"/>
      <c r="K50" s="25"/>
      <c r="L50" s="54"/>
      <c r="M50" s="58"/>
      <c r="N50" s="70"/>
      <c r="O50" s="39"/>
      <c r="P50" s="40"/>
      <c r="Q50" s="12"/>
      <c r="R50" s="28"/>
      <c r="S50" s="10"/>
      <c r="T50" s="32"/>
      <c r="U50" s="10"/>
      <c r="V50" s="35"/>
      <c r="W50" s="11"/>
      <c r="X50" s="35"/>
    </row>
    <row r="51" spans="1:24" ht="15" customHeight="1" x14ac:dyDescent="0.25">
      <c r="A51" s="188"/>
      <c r="B51" s="185"/>
      <c r="C51" s="93" t="s">
        <v>20</v>
      </c>
      <c r="D51" s="13">
        <v>3</v>
      </c>
      <c r="E51" s="21">
        <v>4</v>
      </c>
      <c r="F51" s="46">
        <v>1</v>
      </c>
      <c r="G51" s="76">
        <f>(F51/E51)</f>
        <v>0.25</v>
      </c>
      <c r="H51" s="50"/>
      <c r="I51" s="47"/>
      <c r="J51" s="6"/>
      <c r="K51" s="25">
        <v>4</v>
      </c>
      <c r="L51" s="55">
        <f>K51/E51</f>
        <v>1</v>
      </c>
      <c r="M51" s="58">
        <v>4</v>
      </c>
      <c r="N51" s="71">
        <f>(M51/K51)</f>
        <v>1</v>
      </c>
      <c r="O51" s="39"/>
      <c r="P51" s="41"/>
      <c r="Q51" s="12"/>
      <c r="R51" s="28"/>
      <c r="S51" s="10"/>
      <c r="T51" s="34"/>
      <c r="U51" s="10"/>
      <c r="V51" s="35"/>
      <c r="W51" s="11"/>
      <c r="X51" s="35"/>
    </row>
    <row r="52" spans="1:24" ht="15" customHeight="1" x14ac:dyDescent="0.25">
      <c r="A52" s="188"/>
      <c r="B52" s="185"/>
      <c r="C52" s="82" t="s">
        <v>23</v>
      </c>
      <c r="D52" s="83">
        <v>4</v>
      </c>
      <c r="E52" s="84">
        <f>E49+E51</f>
        <v>29</v>
      </c>
      <c r="F52" s="83">
        <f t="shared" ref="F52" si="36">F49+F51</f>
        <v>1</v>
      </c>
      <c r="G52" s="79">
        <f>(F52/E52)</f>
        <v>3.4482758620689655E-2</v>
      </c>
      <c r="H52" s="85">
        <f t="shared" ref="H52" si="37">H49+H51</f>
        <v>0</v>
      </c>
      <c r="I52" s="86">
        <f>H52/E52</f>
        <v>0</v>
      </c>
      <c r="J52" s="85">
        <f t="shared" ref="J52:K52" si="38">J49+J51</f>
        <v>5</v>
      </c>
      <c r="K52" s="83">
        <f t="shared" si="38"/>
        <v>24</v>
      </c>
      <c r="L52" s="80">
        <f>K52/E52</f>
        <v>0.82758620689655171</v>
      </c>
      <c r="M52" s="84">
        <f t="shared" ref="M52" si="39">M49+M51</f>
        <v>19</v>
      </c>
      <c r="N52" s="81">
        <f>(M52/K52)</f>
        <v>0.79166666666666663</v>
      </c>
      <c r="O52" s="85">
        <f t="shared" ref="O52" si="40">O49+O51</f>
        <v>0</v>
      </c>
      <c r="P52" s="87">
        <f>O52/K52</f>
        <v>0</v>
      </c>
      <c r="Q52" s="88">
        <v>3</v>
      </c>
      <c r="R52" s="89">
        <f>Q52/E52</f>
        <v>0.10344827586206896</v>
      </c>
      <c r="S52" s="90"/>
      <c r="T52" s="91">
        <f>S52/E52</f>
        <v>0</v>
      </c>
      <c r="U52" s="90"/>
      <c r="V52" s="110">
        <f>U52/G52</f>
        <v>0</v>
      </c>
      <c r="W52" s="92">
        <v>2</v>
      </c>
      <c r="X52" s="87">
        <f>W52/E52</f>
        <v>6.8965517241379309E-2</v>
      </c>
    </row>
    <row r="53" spans="1:24" ht="30" x14ac:dyDescent="0.25">
      <c r="A53" s="188"/>
      <c r="B53" s="185"/>
      <c r="C53" s="4" t="s">
        <v>21</v>
      </c>
      <c r="D53" s="13">
        <v>5</v>
      </c>
      <c r="E53" s="21">
        <v>10</v>
      </c>
      <c r="F53" s="46"/>
      <c r="G53" s="74"/>
      <c r="H53" s="50"/>
      <c r="I53" s="47"/>
      <c r="J53" s="6"/>
      <c r="K53" s="26"/>
      <c r="L53" s="55"/>
      <c r="M53" s="59"/>
      <c r="N53" s="71"/>
      <c r="O53" s="39"/>
      <c r="P53" s="40"/>
      <c r="Q53" s="12"/>
      <c r="R53" s="28"/>
      <c r="S53" s="10"/>
      <c r="T53" s="32"/>
      <c r="U53" s="10"/>
      <c r="V53" s="35"/>
      <c r="W53" s="11"/>
      <c r="X53" s="35"/>
    </row>
    <row r="54" spans="1:24" ht="30.75" thickBot="1" x14ac:dyDescent="0.3">
      <c r="A54" s="188"/>
      <c r="B54" s="186"/>
      <c r="C54" s="5" t="s">
        <v>22</v>
      </c>
      <c r="D54" s="14">
        <v>6</v>
      </c>
      <c r="E54" s="22">
        <v>19</v>
      </c>
      <c r="F54" s="51"/>
      <c r="G54" s="75"/>
      <c r="H54" s="52"/>
      <c r="I54" s="48"/>
      <c r="J54" s="15"/>
      <c r="K54" s="27"/>
      <c r="L54" s="56"/>
      <c r="M54" s="60"/>
      <c r="N54" s="72"/>
      <c r="O54" s="42"/>
      <c r="P54" s="43"/>
      <c r="Q54" s="17"/>
      <c r="R54" s="29"/>
      <c r="S54" s="16"/>
      <c r="T54" s="33"/>
      <c r="U54" s="16"/>
      <c r="V54" s="36"/>
      <c r="W54" s="18"/>
      <c r="X54" s="36"/>
    </row>
    <row r="55" spans="1:24" x14ac:dyDescent="0.25">
      <c r="A55" s="188"/>
      <c r="B55" s="184" t="s">
        <v>37</v>
      </c>
      <c r="C55" s="3" t="s">
        <v>18</v>
      </c>
      <c r="D55" s="61">
        <v>1</v>
      </c>
      <c r="E55" s="20">
        <v>63</v>
      </c>
      <c r="F55" s="44">
        <v>9</v>
      </c>
      <c r="G55" s="73">
        <f>(F55/E55)</f>
        <v>0.14285714285714285</v>
      </c>
      <c r="H55" s="49"/>
      <c r="I55" s="45">
        <f>H55/E55</f>
        <v>0</v>
      </c>
      <c r="J55" s="1">
        <v>63</v>
      </c>
      <c r="K55" s="24">
        <v>47</v>
      </c>
      <c r="L55" s="53">
        <f>K55/E55</f>
        <v>0.74603174603174605</v>
      </c>
      <c r="M55" s="57">
        <v>29</v>
      </c>
      <c r="N55" s="69">
        <f>(M55/K55)</f>
        <v>0.61702127659574468</v>
      </c>
      <c r="O55" s="37"/>
      <c r="P55" s="38">
        <f>O55/K55</f>
        <v>0</v>
      </c>
      <c r="Q55" s="9">
        <v>6</v>
      </c>
      <c r="R55" s="30">
        <f>Q55/E55</f>
        <v>9.5238095238095233E-2</v>
      </c>
      <c r="S55" s="7">
        <v>5</v>
      </c>
      <c r="T55" s="31">
        <f>S55/E55</f>
        <v>7.9365079365079361E-2</v>
      </c>
      <c r="U55" s="7"/>
      <c r="V55" s="109">
        <f>U55/E55</f>
        <v>0</v>
      </c>
      <c r="W55" s="8">
        <v>5</v>
      </c>
      <c r="X55" s="19">
        <f>W55/E55</f>
        <v>7.9365079365079361E-2</v>
      </c>
    </row>
    <row r="56" spans="1:24" ht="18.75" customHeight="1" x14ac:dyDescent="0.25">
      <c r="A56" s="188"/>
      <c r="B56" s="185"/>
      <c r="C56" s="4" t="s">
        <v>19</v>
      </c>
      <c r="D56" s="13">
        <v>2</v>
      </c>
      <c r="E56" s="21"/>
      <c r="F56" s="46"/>
      <c r="G56" s="76"/>
      <c r="H56" s="50"/>
      <c r="I56" s="47"/>
      <c r="J56" s="6"/>
      <c r="K56" s="25"/>
      <c r="L56" s="66"/>
      <c r="M56" s="58"/>
      <c r="N56" s="70"/>
      <c r="O56" s="39"/>
      <c r="P56" s="40"/>
      <c r="Q56" s="12"/>
      <c r="R56" s="28"/>
      <c r="S56" s="10"/>
      <c r="T56" s="32"/>
      <c r="U56" s="10"/>
      <c r="V56" s="35"/>
      <c r="W56" s="11"/>
      <c r="X56" s="35"/>
    </row>
    <row r="57" spans="1:24" x14ac:dyDescent="0.25">
      <c r="A57" s="188"/>
      <c r="B57" s="185"/>
      <c r="C57" s="93" t="s">
        <v>20</v>
      </c>
      <c r="D57" s="13">
        <v>3</v>
      </c>
      <c r="E57" s="21">
        <v>9</v>
      </c>
      <c r="F57" s="46"/>
      <c r="G57" s="76"/>
      <c r="H57" s="50"/>
      <c r="I57" s="47"/>
      <c r="J57" s="6">
        <v>9</v>
      </c>
      <c r="K57" s="25">
        <v>7</v>
      </c>
      <c r="L57" s="65">
        <f>K57/E57</f>
        <v>0.77777777777777779</v>
      </c>
      <c r="M57" s="58">
        <v>4</v>
      </c>
      <c r="N57" s="78">
        <f>(M57/K57)</f>
        <v>0.5714285714285714</v>
      </c>
      <c r="O57" s="39"/>
      <c r="P57" s="41"/>
      <c r="Q57" s="12"/>
      <c r="R57" s="28"/>
      <c r="S57" s="10"/>
      <c r="T57" s="34"/>
      <c r="U57" s="10"/>
      <c r="V57" s="35"/>
      <c r="W57" s="11">
        <v>2</v>
      </c>
      <c r="X57" s="108">
        <f>W57/E57</f>
        <v>0.22222222222222221</v>
      </c>
    </row>
    <row r="58" spans="1:24" x14ac:dyDescent="0.25">
      <c r="A58" s="188"/>
      <c r="B58" s="185"/>
      <c r="C58" s="82" t="s">
        <v>23</v>
      </c>
      <c r="D58" s="83">
        <v>4</v>
      </c>
      <c r="E58" s="84">
        <f>E55+E57</f>
        <v>72</v>
      </c>
      <c r="F58" s="83">
        <f t="shared" ref="F58" si="41">F55+F57</f>
        <v>9</v>
      </c>
      <c r="G58" s="79">
        <f>(F58/E58)</f>
        <v>0.125</v>
      </c>
      <c r="H58" s="85">
        <f t="shared" ref="H58" si="42">H55+H57</f>
        <v>0</v>
      </c>
      <c r="I58" s="86">
        <f>H58/E58</f>
        <v>0</v>
      </c>
      <c r="J58" s="85">
        <f t="shared" ref="J58:K58" si="43">J55+J57</f>
        <v>72</v>
      </c>
      <c r="K58" s="83">
        <f t="shared" si="43"/>
        <v>54</v>
      </c>
      <c r="L58" s="80">
        <f>K58/E58</f>
        <v>0.75</v>
      </c>
      <c r="M58" s="84">
        <f t="shared" ref="M58" si="44">M55+M57</f>
        <v>33</v>
      </c>
      <c r="N58" s="81">
        <f>(M58/K58)</f>
        <v>0.61111111111111116</v>
      </c>
      <c r="O58" s="85">
        <f t="shared" ref="O58" si="45">O55+O57</f>
        <v>0</v>
      </c>
      <c r="P58" s="87">
        <f>O58/K58</f>
        <v>0</v>
      </c>
      <c r="Q58" s="88">
        <v>6</v>
      </c>
      <c r="R58" s="89">
        <f>Q58/E58</f>
        <v>8.3333333333333329E-2</v>
      </c>
      <c r="S58" s="90">
        <v>5</v>
      </c>
      <c r="T58" s="91">
        <f>S58/E58</f>
        <v>6.9444444444444448E-2</v>
      </c>
      <c r="U58" s="90"/>
      <c r="V58" s="110">
        <f>U58/E58</f>
        <v>0</v>
      </c>
      <c r="W58" s="92">
        <v>7</v>
      </c>
      <c r="X58" s="87">
        <f>W58/E58</f>
        <v>9.7222222222222224E-2</v>
      </c>
    </row>
    <row r="59" spans="1:24" ht="30" x14ac:dyDescent="0.25">
      <c r="A59" s="188"/>
      <c r="B59" s="185"/>
      <c r="C59" s="4" t="s">
        <v>21</v>
      </c>
      <c r="D59" s="13">
        <v>5</v>
      </c>
      <c r="E59" s="21">
        <v>14</v>
      </c>
      <c r="F59" s="46"/>
      <c r="G59" s="74"/>
      <c r="H59" s="50"/>
      <c r="I59" s="47"/>
      <c r="J59" s="6"/>
      <c r="K59" s="26"/>
      <c r="L59" s="55"/>
      <c r="M59" s="59"/>
      <c r="N59" s="71"/>
      <c r="O59" s="39"/>
      <c r="P59" s="40"/>
      <c r="Q59" s="12"/>
      <c r="R59" s="28"/>
      <c r="S59" s="10"/>
      <c r="T59" s="32"/>
      <c r="U59" s="10"/>
      <c r="V59" s="35"/>
      <c r="W59" s="11"/>
      <c r="X59" s="35"/>
    </row>
    <row r="60" spans="1:24" ht="30.75" thickBot="1" x14ac:dyDescent="0.3">
      <c r="A60" s="188"/>
      <c r="B60" s="186"/>
      <c r="C60" s="5" t="s">
        <v>22</v>
      </c>
      <c r="D60" s="14">
        <v>6</v>
      </c>
      <c r="E60" s="22">
        <v>58</v>
      </c>
      <c r="F60" s="51"/>
      <c r="G60" s="75"/>
      <c r="H60" s="52"/>
      <c r="I60" s="48"/>
      <c r="J60" s="15"/>
      <c r="K60" s="27"/>
      <c r="L60" s="56"/>
      <c r="M60" s="60"/>
      <c r="N60" s="72"/>
      <c r="O60" s="42"/>
      <c r="P60" s="43"/>
      <c r="Q60" s="17"/>
      <c r="R60" s="29"/>
      <c r="S60" s="16"/>
      <c r="T60" s="33"/>
      <c r="U60" s="16"/>
      <c r="V60" s="36"/>
      <c r="W60" s="18"/>
      <c r="X60" s="36"/>
    </row>
    <row r="61" spans="1:24" x14ac:dyDescent="0.25">
      <c r="A61" s="188"/>
      <c r="B61" s="185" t="s">
        <v>38</v>
      </c>
      <c r="C61" s="3" t="s">
        <v>18</v>
      </c>
      <c r="D61" s="61">
        <v>1</v>
      </c>
      <c r="E61" s="20">
        <v>21</v>
      </c>
      <c r="F61" s="44">
        <v>4</v>
      </c>
      <c r="G61" s="73">
        <f>(F61/E61)</f>
        <v>0.19047619047619047</v>
      </c>
      <c r="H61" s="49"/>
      <c r="I61" s="45">
        <f>H61/E61</f>
        <v>0</v>
      </c>
      <c r="J61" s="1">
        <v>21</v>
      </c>
      <c r="K61" s="24">
        <v>19</v>
      </c>
      <c r="L61" s="53">
        <f>K61/E61</f>
        <v>0.90476190476190477</v>
      </c>
      <c r="M61" s="57">
        <v>17</v>
      </c>
      <c r="N61" s="69">
        <f>(M61/K61)</f>
        <v>0.89473684210526316</v>
      </c>
      <c r="O61" s="37"/>
      <c r="P61" s="38">
        <f>O61/K61</f>
        <v>0</v>
      </c>
      <c r="Q61" s="9">
        <v>1</v>
      </c>
      <c r="R61" s="30">
        <f>Q61/E61</f>
        <v>4.7619047619047616E-2</v>
      </c>
      <c r="S61" s="7"/>
      <c r="T61" s="31">
        <f>S61/E61</f>
        <v>0</v>
      </c>
      <c r="U61" s="7">
        <v>1</v>
      </c>
      <c r="V61" s="109">
        <f>U61/E61</f>
        <v>4.7619047619047616E-2</v>
      </c>
      <c r="W61" s="8"/>
      <c r="X61" s="19">
        <f>W61/E61</f>
        <v>0</v>
      </c>
    </row>
    <row r="62" spans="1:24" ht="18.75" customHeight="1" x14ac:dyDescent="0.25">
      <c r="A62" s="188"/>
      <c r="B62" s="185"/>
      <c r="C62" s="4" t="s">
        <v>19</v>
      </c>
      <c r="D62" s="13">
        <v>2</v>
      </c>
      <c r="E62" s="21"/>
      <c r="F62" s="46"/>
      <c r="G62" s="76"/>
      <c r="H62" s="50"/>
      <c r="I62" s="47"/>
      <c r="J62" s="6"/>
      <c r="K62" s="25"/>
      <c r="L62" s="54"/>
      <c r="M62" s="58"/>
      <c r="N62" s="70"/>
      <c r="O62" s="39"/>
      <c r="P62" s="40"/>
      <c r="Q62" s="12"/>
      <c r="R62" s="28"/>
      <c r="S62" s="10"/>
      <c r="T62" s="32"/>
      <c r="U62" s="10"/>
      <c r="V62" s="35"/>
      <c r="W62" s="11"/>
      <c r="X62" s="35"/>
    </row>
    <row r="63" spans="1:24" x14ac:dyDescent="0.25">
      <c r="A63" s="188"/>
      <c r="B63" s="185"/>
      <c r="C63" s="93" t="s">
        <v>20</v>
      </c>
      <c r="D63" s="13">
        <v>3</v>
      </c>
      <c r="E63" s="21">
        <v>3</v>
      </c>
      <c r="F63" s="46">
        <v>1</v>
      </c>
      <c r="G63" s="74">
        <f>(F63/E63)</f>
        <v>0.33333333333333331</v>
      </c>
      <c r="H63" s="50"/>
      <c r="I63" s="47"/>
      <c r="J63" s="6">
        <v>3</v>
      </c>
      <c r="K63" s="25">
        <v>3</v>
      </c>
      <c r="L63" s="65">
        <f>K63/E63</f>
        <v>1</v>
      </c>
      <c r="M63" s="77">
        <v>3</v>
      </c>
      <c r="N63" s="141">
        <f>M63/K63</f>
        <v>1</v>
      </c>
      <c r="O63" s="39"/>
      <c r="P63" s="41"/>
      <c r="Q63" s="12"/>
      <c r="R63" s="28"/>
      <c r="S63" s="10"/>
      <c r="T63" s="34"/>
      <c r="U63" s="10"/>
      <c r="V63" s="35"/>
      <c r="W63" s="11"/>
      <c r="X63" s="35"/>
    </row>
    <row r="64" spans="1:24" x14ac:dyDescent="0.25">
      <c r="A64" s="188"/>
      <c r="B64" s="185"/>
      <c r="C64" s="82" t="s">
        <v>23</v>
      </c>
      <c r="D64" s="83">
        <v>4</v>
      </c>
      <c r="E64" s="84">
        <f>E61+E63</f>
        <v>24</v>
      </c>
      <c r="F64" s="83">
        <f t="shared" ref="F64" si="46">F61+F63</f>
        <v>5</v>
      </c>
      <c r="G64" s="79">
        <f>(F64/E64)</f>
        <v>0.20833333333333334</v>
      </c>
      <c r="H64" s="85">
        <f t="shared" ref="H64" si="47">H61+H63</f>
        <v>0</v>
      </c>
      <c r="I64" s="86">
        <f>H64/E64</f>
        <v>0</v>
      </c>
      <c r="J64" s="85">
        <f t="shared" ref="J64:K64" si="48">J61+J63</f>
        <v>24</v>
      </c>
      <c r="K64" s="83">
        <f t="shared" si="48"/>
        <v>22</v>
      </c>
      <c r="L64" s="80">
        <f>K64/E64</f>
        <v>0.91666666666666663</v>
      </c>
      <c r="M64" s="84">
        <f t="shared" ref="M64" si="49">M61+M63</f>
        <v>20</v>
      </c>
      <c r="N64" s="81">
        <f>(M64/K64)</f>
        <v>0.90909090909090906</v>
      </c>
      <c r="O64" s="85">
        <f t="shared" ref="O64" si="50">O61+O63</f>
        <v>0</v>
      </c>
      <c r="P64" s="87">
        <f>O64/K64</f>
        <v>0</v>
      </c>
      <c r="Q64" s="88">
        <v>1</v>
      </c>
      <c r="R64" s="89">
        <f>Q64/E64</f>
        <v>4.1666666666666664E-2</v>
      </c>
      <c r="S64" s="90"/>
      <c r="T64" s="91">
        <f>S64/E64</f>
        <v>0</v>
      </c>
      <c r="U64" s="90">
        <v>1</v>
      </c>
      <c r="V64" s="110">
        <f>U64/E64</f>
        <v>4.1666666666666664E-2</v>
      </c>
      <c r="W64" s="92"/>
      <c r="X64" s="87">
        <f>W64/E64</f>
        <v>0</v>
      </c>
    </row>
    <row r="65" spans="1:24" ht="30" x14ac:dyDescent="0.25">
      <c r="A65" s="188"/>
      <c r="B65" s="185"/>
      <c r="C65" s="4" t="s">
        <v>21</v>
      </c>
      <c r="D65" s="13">
        <v>5</v>
      </c>
      <c r="E65" s="21">
        <v>11</v>
      </c>
      <c r="F65" s="46"/>
      <c r="G65" s="74"/>
      <c r="H65" s="50"/>
      <c r="I65" s="47"/>
      <c r="J65" s="6"/>
      <c r="K65" s="26"/>
      <c r="L65" s="55"/>
      <c r="M65" s="59"/>
      <c r="N65" s="71"/>
      <c r="O65" s="39"/>
      <c r="P65" s="40"/>
      <c r="Q65" s="12"/>
      <c r="R65" s="28"/>
      <c r="S65" s="10"/>
      <c r="T65" s="32"/>
      <c r="U65" s="10"/>
      <c r="V65" s="35"/>
      <c r="W65" s="11"/>
      <c r="X65" s="35"/>
    </row>
    <row r="66" spans="1:24" ht="30.75" thickBot="1" x14ac:dyDescent="0.3">
      <c r="A66" s="188"/>
      <c r="B66" s="186"/>
      <c r="C66" s="5" t="s">
        <v>22</v>
      </c>
      <c r="D66" s="14">
        <v>6</v>
      </c>
      <c r="E66" s="22">
        <v>13</v>
      </c>
      <c r="F66" s="51"/>
      <c r="G66" s="75"/>
      <c r="H66" s="52"/>
      <c r="I66" s="48"/>
      <c r="J66" s="15"/>
      <c r="K66" s="27"/>
      <c r="L66" s="56"/>
      <c r="M66" s="60"/>
      <c r="N66" s="72"/>
      <c r="O66" s="42"/>
      <c r="P66" s="43"/>
      <c r="Q66" s="17"/>
      <c r="R66" s="29"/>
      <c r="S66" s="16"/>
      <c r="T66" s="33"/>
      <c r="U66" s="16"/>
      <c r="V66" s="36"/>
      <c r="W66" s="18"/>
      <c r="X66" s="36"/>
    </row>
    <row r="67" spans="1:24" x14ac:dyDescent="0.25">
      <c r="A67" s="188"/>
      <c r="B67" s="184" t="s">
        <v>39</v>
      </c>
      <c r="C67" s="3" t="s">
        <v>18</v>
      </c>
      <c r="D67" s="61">
        <v>1</v>
      </c>
      <c r="E67" s="20">
        <v>8</v>
      </c>
      <c r="F67" s="44"/>
      <c r="G67" s="73">
        <f>(F67/E67)</f>
        <v>0</v>
      </c>
      <c r="H67" s="49"/>
      <c r="I67" s="45">
        <f>H67/E67</f>
        <v>0</v>
      </c>
      <c r="J67" s="1">
        <v>8</v>
      </c>
      <c r="K67" s="24">
        <v>6</v>
      </c>
      <c r="L67" s="53">
        <f>K67/E67</f>
        <v>0.75</v>
      </c>
      <c r="M67" s="57">
        <v>4</v>
      </c>
      <c r="N67" s="69">
        <f>(M67/K67)</f>
        <v>0.66666666666666663</v>
      </c>
      <c r="O67" s="37"/>
      <c r="P67" s="38">
        <f>O67/K67</f>
        <v>0</v>
      </c>
      <c r="Q67" s="9">
        <v>2</v>
      </c>
      <c r="R67" s="30">
        <f>Q67/E67</f>
        <v>0.25</v>
      </c>
      <c r="S67" s="7"/>
      <c r="T67" s="31">
        <f>S67/E67</f>
        <v>0</v>
      </c>
      <c r="U67" s="7"/>
      <c r="V67" s="109">
        <f>U67/E67</f>
        <v>0</v>
      </c>
      <c r="W67" s="8"/>
      <c r="X67" s="19">
        <f>W67/E67</f>
        <v>0</v>
      </c>
    </row>
    <row r="68" spans="1:24" ht="18.75" customHeight="1" x14ac:dyDescent="0.25">
      <c r="A68" s="188"/>
      <c r="B68" s="185"/>
      <c r="C68" s="4" t="s">
        <v>19</v>
      </c>
      <c r="D68" s="13">
        <v>2</v>
      </c>
      <c r="E68" s="21"/>
      <c r="F68" s="46"/>
      <c r="G68" s="76"/>
      <c r="H68" s="50"/>
      <c r="I68" s="47"/>
      <c r="J68" s="6"/>
      <c r="K68" s="25"/>
      <c r="L68" s="54"/>
      <c r="M68" s="58"/>
      <c r="N68" s="70"/>
      <c r="O68" s="39"/>
      <c r="P68" s="40"/>
      <c r="Q68" s="12"/>
      <c r="R68" s="28"/>
      <c r="S68" s="10"/>
      <c r="T68" s="32"/>
      <c r="U68" s="10"/>
      <c r="V68" s="35"/>
      <c r="W68" s="11"/>
      <c r="X68" s="35"/>
    </row>
    <row r="69" spans="1:24" x14ac:dyDescent="0.25">
      <c r="A69" s="188"/>
      <c r="B69" s="185"/>
      <c r="C69" s="93" t="s">
        <v>20</v>
      </c>
      <c r="D69" s="13">
        <v>3</v>
      </c>
      <c r="E69" s="21">
        <v>1</v>
      </c>
      <c r="F69" s="46"/>
      <c r="G69" s="76"/>
      <c r="H69" s="50"/>
      <c r="I69" s="47"/>
      <c r="J69" s="6"/>
      <c r="K69" s="25">
        <v>1</v>
      </c>
      <c r="L69" s="65">
        <f>K69/E69</f>
        <v>1</v>
      </c>
      <c r="M69" s="77">
        <v>1</v>
      </c>
      <c r="N69" s="78">
        <f>(M69/K69)</f>
        <v>1</v>
      </c>
      <c r="O69" s="39"/>
      <c r="P69" s="41"/>
      <c r="Q69" s="12"/>
      <c r="R69" s="28"/>
      <c r="S69" s="10"/>
      <c r="T69" s="34"/>
      <c r="U69" s="10"/>
      <c r="V69" s="35"/>
      <c r="W69" s="11"/>
      <c r="X69" s="35"/>
    </row>
    <row r="70" spans="1:24" x14ac:dyDescent="0.25">
      <c r="A70" s="188"/>
      <c r="B70" s="185"/>
      <c r="C70" s="82" t="s">
        <v>23</v>
      </c>
      <c r="D70" s="83">
        <v>4</v>
      </c>
      <c r="E70" s="84">
        <f>E67+E69</f>
        <v>9</v>
      </c>
      <c r="F70" s="83">
        <f t="shared" ref="F70" si="51">F67+F69</f>
        <v>0</v>
      </c>
      <c r="G70" s="79">
        <f>(F70/E70)</f>
        <v>0</v>
      </c>
      <c r="H70" s="85">
        <f t="shared" ref="H70" si="52">H67+H69</f>
        <v>0</v>
      </c>
      <c r="I70" s="86">
        <f>H70/E70</f>
        <v>0</v>
      </c>
      <c r="J70" s="85">
        <f t="shared" ref="J70:K70" si="53">J67+J69</f>
        <v>8</v>
      </c>
      <c r="K70" s="83">
        <f t="shared" si="53"/>
        <v>7</v>
      </c>
      <c r="L70" s="80">
        <f>K70/E70</f>
        <v>0.77777777777777779</v>
      </c>
      <c r="M70" s="84">
        <f t="shared" ref="M70" si="54">M67+M69</f>
        <v>5</v>
      </c>
      <c r="N70" s="81">
        <f>(M70/K70)</f>
        <v>0.7142857142857143</v>
      </c>
      <c r="O70" s="85">
        <f t="shared" ref="O70" si="55">O67+O69</f>
        <v>0</v>
      </c>
      <c r="P70" s="87">
        <f>O70/K70</f>
        <v>0</v>
      </c>
      <c r="Q70" s="88">
        <v>2</v>
      </c>
      <c r="R70" s="89">
        <f>Q70/E70</f>
        <v>0.22222222222222221</v>
      </c>
      <c r="S70" s="90"/>
      <c r="T70" s="91">
        <f>S70/E70</f>
        <v>0</v>
      </c>
      <c r="U70" s="90"/>
      <c r="V70" s="110">
        <f>U70/E70</f>
        <v>0</v>
      </c>
      <c r="W70" s="92"/>
      <c r="X70" s="87">
        <f>W70/E70</f>
        <v>0</v>
      </c>
    </row>
    <row r="71" spans="1:24" ht="30" x14ac:dyDescent="0.25">
      <c r="A71" s="188"/>
      <c r="B71" s="185"/>
      <c r="C71" s="4" t="s">
        <v>21</v>
      </c>
      <c r="D71" s="13">
        <v>5</v>
      </c>
      <c r="E71" s="21">
        <v>7</v>
      </c>
      <c r="F71" s="46"/>
      <c r="G71" s="74"/>
      <c r="H71" s="50"/>
      <c r="I71" s="47"/>
      <c r="J71" s="6"/>
      <c r="K71" s="26"/>
      <c r="L71" s="55"/>
      <c r="M71" s="59"/>
      <c r="N71" s="71"/>
      <c r="O71" s="39"/>
      <c r="P71" s="40"/>
      <c r="Q71" s="12"/>
      <c r="R71" s="28"/>
      <c r="S71" s="10"/>
      <c r="T71" s="32"/>
      <c r="U71" s="10"/>
      <c r="V71" s="35"/>
      <c r="W71" s="11"/>
      <c r="X71" s="35"/>
    </row>
    <row r="72" spans="1:24" ht="30.75" thickBot="1" x14ac:dyDescent="0.3">
      <c r="A72" s="189"/>
      <c r="B72" s="185"/>
      <c r="C72" s="5" t="s">
        <v>22</v>
      </c>
      <c r="D72" s="14">
        <v>6</v>
      </c>
      <c r="E72" s="22">
        <v>2</v>
      </c>
      <c r="F72" s="51"/>
      <c r="G72" s="75"/>
      <c r="H72" s="52"/>
      <c r="I72" s="48"/>
      <c r="J72" s="15"/>
      <c r="K72" s="27"/>
      <c r="L72" s="56"/>
      <c r="M72" s="60"/>
      <c r="N72" s="72"/>
      <c r="O72" s="42"/>
      <c r="P72" s="43"/>
      <c r="Q72" s="17"/>
      <c r="R72" s="29"/>
      <c r="S72" s="16"/>
      <c r="T72" s="33"/>
      <c r="U72" s="16"/>
      <c r="V72" s="36"/>
      <c r="W72" s="18"/>
      <c r="X72" s="36"/>
    </row>
    <row r="73" spans="1:24" ht="20.25" thickBot="1" x14ac:dyDescent="0.4">
      <c r="A73" s="181" t="s">
        <v>36</v>
      </c>
      <c r="B73" s="182"/>
      <c r="C73" s="183"/>
      <c r="D73" s="132"/>
      <c r="E73" s="133">
        <f>E52+E58+E64+E70</f>
        <v>134</v>
      </c>
      <c r="F73" s="133">
        <f>F52+F58+F64+F70</f>
        <v>15</v>
      </c>
      <c r="G73" s="134">
        <f>(F73/E73)</f>
        <v>0.11194029850746269</v>
      </c>
      <c r="H73" s="133">
        <f>H52+H58+H64+H70</f>
        <v>0</v>
      </c>
      <c r="I73" s="135">
        <f>H73/E73</f>
        <v>0</v>
      </c>
      <c r="J73" s="133">
        <f>J52+J58+J64+J70</f>
        <v>109</v>
      </c>
      <c r="K73" s="133">
        <f>K52+K58+K64+K70</f>
        <v>107</v>
      </c>
      <c r="L73" s="136">
        <f>K73/E73</f>
        <v>0.79850746268656714</v>
      </c>
      <c r="M73" s="133">
        <f>M52+M58+M64+M70</f>
        <v>77</v>
      </c>
      <c r="N73" s="137">
        <f>(M73/K73)</f>
        <v>0.71962616822429903</v>
      </c>
      <c r="O73" s="133">
        <f>O52+O58+O64+O70</f>
        <v>0</v>
      </c>
      <c r="P73" s="138">
        <f>O73/K73</f>
        <v>0</v>
      </c>
      <c r="Q73" s="133">
        <f>Q52+Q58+Q64+Q70</f>
        <v>12</v>
      </c>
      <c r="R73" s="139">
        <f>Q73/E73</f>
        <v>8.9552238805970144E-2</v>
      </c>
      <c r="S73" s="133">
        <f>S52+S58+S64+S70</f>
        <v>5</v>
      </c>
      <c r="T73" s="140">
        <f>S73/E73</f>
        <v>3.7313432835820892E-2</v>
      </c>
      <c r="U73" s="133">
        <f>U52+U58+U64+U70</f>
        <v>1</v>
      </c>
      <c r="V73" s="138">
        <f>U73/E73</f>
        <v>7.462686567164179E-3</v>
      </c>
      <c r="W73" s="133">
        <f>W52+W58+W64+W70</f>
        <v>9</v>
      </c>
      <c r="X73" s="138">
        <f>W73/E73</f>
        <v>6.7164179104477612E-2</v>
      </c>
    </row>
    <row r="74" spans="1:24" ht="15" customHeight="1" x14ac:dyDescent="0.25">
      <c r="A74" s="187" t="s">
        <v>40</v>
      </c>
      <c r="B74" s="184" t="s">
        <v>41</v>
      </c>
      <c r="C74" s="94" t="s">
        <v>18</v>
      </c>
      <c r="D74" s="62">
        <v>1</v>
      </c>
      <c r="E74" s="95">
        <v>98</v>
      </c>
      <c r="F74" s="96">
        <v>1</v>
      </c>
      <c r="G74" s="74">
        <f>(F74/E74)</f>
        <v>1.020408163265306E-2</v>
      </c>
      <c r="H74" s="97"/>
      <c r="I74" s="64">
        <f>H74/E74</f>
        <v>0</v>
      </c>
      <c r="J74" s="98">
        <v>83</v>
      </c>
      <c r="K74" s="99">
        <v>72</v>
      </c>
      <c r="L74" s="65">
        <f>K74/E74</f>
        <v>0.73469387755102045</v>
      </c>
      <c r="M74" s="100">
        <v>35</v>
      </c>
      <c r="N74" s="78">
        <f>(M74/K74)</f>
        <v>0.4861111111111111</v>
      </c>
      <c r="O74" s="101"/>
      <c r="P74" s="102">
        <f>O74/K74</f>
        <v>0</v>
      </c>
      <c r="Q74" s="103"/>
      <c r="R74" s="104">
        <f>Q74/E74</f>
        <v>0</v>
      </c>
      <c r="S74" s="105"/>
      <c r="T74" s="106">
        <f>S74/E74</f>
        <v>0</v>
      </c>
      <c r="U74" s="105"/>
      <c r="V74" s="109">
        <f>U74/E74</f>
        <v>0</v>
      </c>
      <c r="W74" s="107">
        <v>26</v>
      </c>
      <c r="X74" s="108">
        <f>W74/E74</f>
        <v>0.26530612244897961</v>
      </c>
    </row>
    <row r="75" spans="1:24" ht="18.75" customHeight="1" x14ac:dyDescent="0.25">
      <c r="A75" s="188"/>
      <c r="B75" s="185"/>
      <c r="C75" s="4" t="s">
        <v>19</v>
      </c>
      <c r="D75" s="13">
        <v>2</v>
      </c>
      <c r="E75" s="21"/>
      <c r="F75" s="46"/>
      <c r="G75" s="76"/>
      <c r="H75" s="50"/>
      <c r="I75" s="47"/>
      <c r="J75" s="6"/>
      <c r="K75" s="25"/>
      <c r="L75" s="54"/>
      <c r="M75" s="58"/>
      <c r="N75" s="70"/>
      <c r="O75" s="39"/>
      <c r="P75" s="40"/>
      <c r="Q75" s="12"/>
      <c r="R75" s="28"/>
      <c r="S75" s="10"/>
      <c r="T75" s="32"/>
      <c r="U75" s="10"/>
      <c r="V75" s="35"/>
      <c r="W75" s="11"/>
      <c r="X75" s="35"/>
    </row>
    <row r="76" spans="1:24" ht="15" customHeight="1" x14ac:dyDescent="0.25">
      <c r="A76" s="188"/>
      <c r="B76" s="185"/>
      <c r="C76" s="93" t="s">
        <v>20</v>
      </c>
      <c r="D76" s="13">
        <v>3</v>
      </c>
      <c r="E76" s="21">
        <v>12</v>
      </c>
      <c r="F76" s="46">
        <v>1</v>
      </c>
      <c r="G76" s="76">
        <f>(F76/E76)</f>
        <v>8.3333333333333329E-2</v>
      </c>
      <c r="H76" s="50"/>
      <c r="I76" s="47"/>
      <c r="J76" s="6">
        <v>12</v>
      </c>
      <c r="K76" s="25">
        <v>7</v>
      </c>
      <c r="L76" s="55">
        <f>K76/E76</f>
        <v>0.58333333333333337</v>
      </c>
      <c r="M76" s="58">
        <v>2</v>
      </c>
      <c r="N76" s="71">
        <f>(M76/K76)</f>
        <v>0.2857142857142857</v>
      </c>
      <c r="O76" s="39"/>
      <c r="P76" s="41"/>
      <c r="Q76" s="12">
        <v>5</v>
      </c>
      <c r="R76" s="104">
        <f>Q76/E76</f>
        <v>0.41666666666666669</v>
      </c>
      <c r="S76" s="10"/>
      <c r="T76" s="106">
        <f>S76/E76</f>
        <v>0</v>
      </c>
      <c r="U76" s="10"/>
      <c r="V76" s="131">
        <f>U76/E76</f>
        <v>0</v>
      </c>
      <c r="W76" s="11"/>
      <c r="X76" s="108">
        <f>W76/E76</f>
        <v>0</v>
      </c>
    </row>
    <row r="77" spans="1:24" ht="15" customHeight="1" x14ac:dyDescent="0.25">
      <c r="A77" s="188"/>
      <c r="B77" s="185"/>
      <c r="C77" s="82" t="s">
        <v>23</v>
      </c>
      <c r="D77" s="83">
        <v>4</v>
      </c>
      <c r="E77" s="84">
        <f>E74+E76</f>
        <v>110</v>
      </c>
      <c r="F77" s="83">
        <f t="shared" ref="F77" si="56">F74+F76</f>
        <v>2</v>
      </c>
      <c r="G77" s="79">
        <f>(F77/E77)</f>
        <v>1.8181818181818181E-2</v>
      </c>
      <c r="H77" s="85">
        <f t="shared" ref="H77" si="57">H74+H76</f>
        <v>0</v>
      </c>
      <c r="I77" s="86">
        <f>H77/E77</f>
        <v>0</v>
      </c>
      <c r="J77" s="85">
        <f>J74+J76</f>
        <v>95</v>
      </c>
      <c r="K77" s="83">
        <f t="shared" ref="K77" si="58">K74+K76</f>
        <v>79</v>
      </c>
      <c r="L77" s="80">
        <f>K77/E77</f>
        <v>0.71818181818181814</v>
      </c>
      <c r="M77" s="84">
        <f t="shared" ref="M77" si="59">M74+M76</f>
        <v>37</v>
      </c>
      <c r="N77" s="81">
        <f>(M77/K77)</f>
        <v>0.46835443037974683</v>
      </c>
      <c r="O77" s="85">
        <f t="shared" ref="O77" si="60">O74+O76</f>
        <v>0</v>
      </c>
      <c r="P77" s="87">
        <f>O77/K77</f>
        <v>0</v>
      </c>
      <c r="Q77" s="88">
        <v>5</v>
      </c>
      <c r="R77" s="89">
        <f>Q77/E77</f>
        <v>4.5454545454545456E-2</v>
      </c>
      <c r="S77" s="90"/>
      <c r="T77" s="91">
        <f>S77/E77</f>
        <v>0</v>
      </c>
      <c r="U77" s="90"/>
      <c r="V77" s="110">
        <f>U77/G77</f>
        <v>0</v>
      </c>
      <c r="W77" s="92">
        <v>26</v>
      </c>
      <c r="X77" s="87">
        <f>W77/E77</f>
        <v>0.23636363636363636</v>
      </c>
    </row>
    <row r="78" spans="1:24" ht="30" x14ac:dyDescent="0.25">
      <c r="A78" s="188"/>
      <c r="B78" s="185"/>
      <c r="C78" s="4" t="s">
        <v>21</v>
      </c>
      <c r="D78" s="13">
        <v>5</v>
      </c>
      <c r="E78" s="21">
        <v>7</v>
      </c>
      <c r="F78" s="46"/>
      <c r="G78" s="74"/>
      <c r="H78" s="50"/>
      <c r="I78" s="47"/>
      <c r="J78" s="6"/>
      <c r="K78" s="26"/>
      <c r="L78" s="55"/>
      <c r="M78" s="59"/>
      <c r="N78" s="71"/>
      <c r="O78" s="39"/>
      <c r="P78" s="40"/>
      <c r="Q78" s="12"/>
      <c r="R78" s="28"/>
      <c r="S78" s="10"/>
      <c r="T78" s="32"/>
      <c r="U78" s="10"/>
      <c r="V78" s="35"/>
      <c r="W78" s="11"/>
      <c r="X78" s="35"/>
    </row>
    <row r="79" spans="1:24" ht="30.75" thickBot="1" x14ac:dyDescent="0.3">
      <c r="A79" s="188"/>
      <c r="B79" s="186"/>
      <c r="C79" s="5" t="s">
        <v>22</v>
      </c>
      <c r="D79" s="14">
        <v>6</v>
      </c>
      <c r="E79" s="22">
        <v>91</v>
      </c>
      <c r="F79" s="51"/>
      <c r="G79" s="75"/>
      <c r="H79" s="52"/>
      <c r="I79" s="48"/>
      <c r="J79" s="15"/>
      <c r="K79" s="27"/>
      <c r="L79" s="56"/>
      <c r="M79" s="60"/>
      <c r="N79" s="72"/>
      <c r="O79" s="42"/>
      <c r="P79" s="43"/>
      <c r="Q79" s="17"/>
      <c r="R79" s="29"/>
      <c r="S79" s="16"/>
      <c r="T79" s="33"/>
      <c r="U79" s="16"/>
      <c r="V79" s="36"/>
      <c r="W79" s="18"/>
      <c r="X79" s="36"/>
    </row>
    <row r="80" spans="1:24" ht="15" customHeight="1" x14ac:dyDescent="0.25">
      <c r="A80" s="188"/>
      <c r="B80" s="184" t="s">
        <v>42</v>
      </c>
      <c r="C80" s="3" t="s">
        <v>18</v>
      </c>
      <c r="D80" s="61">
        <v>1</v>
      </c>
      <c r="E80" s="20">
        <v>27</v>
      </c>
      <c r="F80" s="44"/>
      <c r="G80" s="73">
        <f>(F80/E80)</f>
        <v>0</v>
      </c>
      <c r="H80" s="49"/>
      <c r="I80" s="45">
        <f>H80/E80</f>
        <v>0</v>
      </c>
      <c r="J80" s="1"/>
      <c r="K80" s="24">
        <v>27</v>
      </c>
      <c r="L80" s="53">
        <f>K80/E80</f>
        <v>1</v>
      </c>
      <c r="M80" s="57">
        <v>20</v>
      </c>
      <c r="N80" s="69">
        <f>(M80/K80)</f>
        <v>0.7407407407407407</v>
      </c>
      <c r="O80" s="37"/>
      <c r="P80" s="38">
        <f>O80/K80</f>
        <v>0</v>
      </c>
      <c r="Q80" s="9"/>
      <c r="R80" s="30">
        <f>Q80/E80</f>
        <v>0</v>
      </c>
      <c r="S80" s="7"/>
      <c r="T80" s="31">
        <f>S80/E80</f>
        <v>0</v>
      </c>
      <c r="U80" s="7"/>
      <c r="V80" s="109">
        <f>U80/E80</f>
        <v>0</v>
      </c>
      <c r="W80" s="8"/>
      <c r="X80" s="19">
        <f>W80/E80</f>
        <v>0</v>
      </c>
    </row>
    <row r="81" spans="1:24" ht="18.75" customHeight="1" x14ac:dyDescent="0.25">
      <c r="A81" s="188"/>
      <c r="B81" s="185"/>
      <c r="C81" s="4" t="s">
        <v>19</v>
      </c>
      <c r="D81" s="13">
        <v>2</v>
      </c>
      <c r="E81" s="21"/>
      <c r="F81" s="46"/>
      <c r="G81" s="76"/>
      <c r="H81" s="50"/>
      <c r="I81" s="47"/>
      <c r="J81" s="6"/>
      <c r="K81" s="25"/>
      <c r="L81" s="66"/>
      <c r="M81" s="58"/>
      <c r="N81" s="70"/>
      <c r="O81" s="39"/>
      <c r="P81" s="40"/>
      <c r="Q81" s="12"/>
      <c r="R81" s="28"/>
      <c r="S81" s="10"/>
      <c r="T81" s="32"/>
      <c r="U81" s="10"/>
      <c r="V81" s="35"/>
      <c r="W81" s="11"/>
      <c r="X81" s="35"/>
    </row>
    <row r="82" spans="1:24" ht="15" customHeight="1" x14ac:dyDescent="0.25">
      <c r="A82" s="188"/>
      <c r="B82" s="185"/>
      <c r="C82" s="93" t="s">
        <v>20</v>
      </c>
      <c r="D82" s="13">
        <v>3</v>
      </c>
      <c r="E82" s="21">
        <v>5</v>
      </c>
      <c r="F82" s="46">
        <v>2</v>
      </c>
      <c r="G82" s="74">
        <f>(F82/E82)</f>
        <v>0.4</v>
      </c>
      <c r="H82" s="50"/>
      <c r="I82" s="47"/>
      <c r="J82" s="6"/>
      <c r="K82" s="25">
        <v>5</v>
      </c>
      <c r="L82" s="65">
        <f>K82/E82</f>
        <v>1</v>
      </c>
      <c r="M82" s="58">
        <v>5</v>
      </c>
      <c r="N82" s="78">
        <f>(M82/K82)</f>
        <v>1</v>
      </c>
      <c r="O82" s="39"/>
      <c r="P82" s="41"/>
      <c r="Q82" s="12"/>
      <c r="R82" s="28"/>
      <c r="S82" s="10"/>
      <c r="T82" s="34"/>
      <c r="U82" s="10"/>
      <c r="V82" s="35"/>
      <c r="W82" s="11"/>
      <c r="X82" s="108">
        <f>W82/E82</f>
        <v>0</v>
      </c>
    </row>
    <row r="83" spans="1:24" ht="15" customHeight="1" x14ac:dyDescent="0.25">
      <c r="A83" s="188"/>
      <c r="B83" s="185"/>
      <c r="C83" s="82" t="s">
        <v>23</v>
      </c>
      <c r="D83" s="83">
        <v>4</v>
      </c>
      <c r="E83" s="84">
        <f>E80+E82</f>
        <v>32</v>
      </c>
      <c r="F83" s="83">
        <f t="shared" ref="F83" si="61">F80+F82</f>
        <v>2</v>
      </c>
      <c r="G83" s="79">
        <f>(F83/E83)</f>
        <v>6.25E-2</v>
      </c>
      <c r="H83" s="85">
        <f t="shared" ref="H83" si="62">H80+H82</f>
        <v>0</v>
      </c>
      <c r="I83" s="86">
        <f>H83/E83</f>
        <v>0</v>
      </c>
      <c r="J83" s="85">
        <f t="shared" ref="J83:K83" si="63">J80+J82</f>
        <v>0</v>
      </c>
      <c r="K83" s="83">
        <f t="shared" si="63"/>
        <v>32</v>
      </c>
      <c r="L83" s="80">
        <f>K83/E83</f>
        <v>1</v>
      </c>
      <c r="M83" s="84">
        <f t="shared" ref="M83" si="64">M80+M82</f>
        <v>25</v>
      </c>
      <c r="N83" s="81">
        <f>(M83/K83)</f>
        <v>0.78125</v>
      </c>
      <c r="O83" s="85">
        <f t="shared" ref="O83" si="65">O80+O82</f>
        <v>0</v>
      </c>
      <c r="P83" s="87">
        <f>O83/K83</f>
        <v>0</v>
      </c>
      <c r="Q83" s="88"/>
      <c r="R83" s="89">
        <f>Q83/E83</f>
        <v>0</v>
      </c>
      <c r="S83" s="90"/>
      <c r="T83" s="91">
        <f>S83/E83</f>
        <v>0</v>
      </c>
      <c r="U83" s="90"/>
      <c r="V83" s="110">
        <f>U83/E83</f>
        <v>0</v>
      </c>
      <c r="W83" s="92"/>
      <c r="X83" s="87">
        <f>W83/E83</f>
        <v>0</v>
      </c>
    </row>
    <row r="84" spans="1:24" ht="30" x14ac:dyDescent="0.25">
      <c r="A84" s="188"/>
      <c r="B84" s="185"/>
      <c r="C84" s="4" t="s">
        <v>21</v>
      </c>
      <c r="D84" s="13">
        <v>5</v>
      </c>
      <c r="E84" s="21">
        <v>2</v>
      </c>
      <c r="F84" s="46"/>
      <c r="G84" s="74"/>
      <c r="H84" s="50"/>
      <c r="I84" s="47"/>
      <c r="J84" s="6"/>
      <c r="K84" s="26"/>
      <c r="L84" s="55"/>
      <c r="M84" s="59"/>
      <c r="N84" s="71"/>
      <c r="O84" s="39"/>
      <c r="P84" s="40"/>
      <c r="Q84" s="12"/>
      <c r="R84" s="28"/>
      <c r="S84" s="10"/>
      <c r="T84" s="32"/>
      <c r="U84" s="10"/>
      <c r="V84" s="35"/>
      <c r="W84" s="11"/>
      <c r="X84" s="35"/>
    </row>
    <row r="85" spans="1:24" ht="30.75" thickBot="1" x14ac:dyDescent="0.3">
      <c r="A85" s="188"/>
      <c r="B85" s="186"/>
      <c r="C85" s="5" t="s">
        <v>22</v>
      </c>
      <c r="D85" s="14">
        <v>6</v>
      </c>
      <c r="E85" s="22">
        <v>30</v>
      </c>
      <c r="F85" s="51"/>
      <c r="G85" s="75"/>
      <c r="H85" s="52"/>
      <c r="I85" s="48"/>
      <c r="J85" s="15"/>
      <c r="K85" s="27"/>
      <c r="L85" s="56"/>
      <c r="M85" s="60"/>
      <c r="N85" s="72"/>
      <c r="O85" s="42"/>
      <c r="P85" s="43"/>
      <c r="Q85" s="17"/>
      <c r="R85" s="29"/>
      <c r="S85" s="16"/>
      <c r="T85" s="33"/>
      <c r="U85" s="16"/>
      <c r="V85" s="36"/>
      <c r="W85" s="18"/>
      <c r="X85" s="36"/>
    </row>
    <row r="86" spans="1:24" ht="15" customHeight="1" x14ac:dyDescent="0.25">
      <c r="A86" s="188"/>
      <c r="B86" s="184" t="s">
        <v>43</v>
      </c>
      <c r="C86" s="3" t="s">
        <v>18</v>
      </c>
      <c r="D86" s="61">
        <v>1</v>
      </c>
      <c r="E86" s="20">
        <v>23</v>
      </c>
      <c r="F86" s="44">
        <v>4</v>
      </c>
      <c r="G86" s="73">
        <f>(F86/E86)</f>
        <v>0.17391304347826086</v>
      </c>
      <c r="H86" s="49"/>
      <c r="I86" s="45">
        <f>H86/E86</f>
        <v>0</v>
      </c>
      <c r="J86" s="1">
        <v>5</v>
      </c>
      <c r="K86" s="24">
        <v>15</v>
      </c>
      <c r="L86" s="53">
        <f>K86/E86</f>
        <v>0.65217391304347827</v>
      </c>
      <c r="M86" s="57">
        <v>7</v>
      </c>
      <c r="N86" s="69">
        <f>(M86/K86)</f>
        <v>0.46666666666666667</v>
      </c>
      <c r="O86" s="37"/>
      <c r="P86" s="38">
        <f>O86/K86</f>
        <v>0</v>
      </c>
      <c r="Q86" s="9"/>
      <c r="R86" s="30">
        <f>Q86/E86</f>
        <v>0</v>
      </c>
      <c r="S86" s="7"/>
      <c r="T86" s="31">
        <f>S86/E86</f>
        <v>0</v>
      </c>
      <c r="U86" s="7">
        <v>3</v>
      </c>
      <c r="V86" s="109">
        <f>U86/E86</f>
        <v>0.13043478260869565</v>
      </c>
      <c r="W86" s="8">
        <v>5</v>
      </c>
      <c r="X86" s="19">
        <f>W86/E86</f>
        <v>0.21739130434782608</v>
      </c>
    </row>
    <row r="87" spans="1:24" ht="18.75" customHeight="1" x14ac:dyDescent="0.25">
      <c r="A87" s="188"/>
      <c r="B87" s="185"/>
      <c r="C87" s="4" t="s">
        <v>19</v>
      </c>
      <c r="D87" s="13">
        <v>2</v>
      </c>
      <c r="E87" s="21"/>
      <c r="F87" s="46"/>
      <c r="G87" s="76"/>
      <c r="H87" s="50"/>
      <c r="I87" s="47"/>
      <c r="J87" s="6"/>
      <c r="K87" s="25"/>
      <c r="L87" s="54"/>
      <c r="M87" s="58"/>
      <c r="N87" s="70"/>
      <c r="O87" s="39"/>
      <c r="P87" s="40"/>
      <c r="Q87" s="12"/>
      <c r="R87" s="28"/>
      <c r="S87" s="10"/>
      <c r="T87" s="32"/>
      <c r="U87" s="10"/>
      <c r="V87" s="35"/>
      <c r="W87" s="11"/>
      <c r="X87" s="35"/>
    </row>
    <row r="88" spans="1:24" ht="15" customHeight="1" x14ac:dyDescent="0.25">
      <c r="A88" s="188"/>
      <c r="B88" s="185"/>
      <c r="C88" s="93" t="s">
        <v>20</v>
      </c>
      <c r="D88" s="13">
        <v>3</v>
      </c>
      <c r="E88" s="21"/>
      <c r="F88" s="46"/>
      <c r="G88" s="76"/>
      <c r="H88" s="50"/>
      <c r="I88" s="47"/>
      <c r="J88" s="6"/>
      <c r="K88" s="25"/>
      <c r="L88" s="55"/>
      <c r="M88" s="58"/>
      <c r="N88" s="71"/>
      <c r="O88" s="39"/>
      <c r="P88" s="41"/>
      <c r="Q88" s="12"/>
      <c r="R88" s="28"/>
      <c r="S88" s="10"/>
      <c r="T88" s="34"/>
      <c r="U88" s="10"/>
      <c r="V88" s="35"/>
      <c r="W88" s="11"/>
      <c r="X88" s="35"/>
    </row>
    <row r="89" spans="1:24" ht="15" customHeight="1" x14ac:dyDescent="0.25">
      <c r="A89" s="188"/>
      <c r="B89" s="185"/>
      <c r="C89" s="82" t="s">
        <v>23</v>
      </c>
      <c r="D89" s="83">
        <v>4</v>
      </c>
      <c r="E89" s="84">
        <f>E86+E88</f>
        <v>23</v>
      </c>
      <c r="F89" s="83">
        <f t="shared" ref="F89" si="66">F86+F88</f>
        <v>4</v>
      </c>
      <c r="G89" s="79">
        <f>(F89/E89)</f>
        <v>0.17391304347826086</v>
      </c>
      <c r="H89" s="85">
        <f t="shared" ref="H89" si="67">H86+H88</f>
        <v>0</v>
      </c>
      <c r="I89" s="86">
        <f>H89/E89</f>
        <v>0</v>
      </c>
      <c r="J89" s="85">
        <f t="shared" ref="J89:K89" si="68">J86+J88</f>
        <v>5</v>
      </c>
      <c r="K89" s="83">
        <f t="shared" si="68"/>
        <v>15</v>
      </c>
      <c r="L89" s="80">
        <f>K89/E89</f>
        <v>0.65217391304347827</v>
      </c>
      <c r="M89" s="84">
        <f t="shared" ref="M89" si="69">M86+M88</f>
        <v>7</v>
      </c>
      <c r="N89" s="81">
        <f>(M89/K89)</f>
        <v>0.46666666666666667</v>
      </c>
      <c r="O89" s="85">
        <f t="shared" ref="O89" si="70">O86+O88</f>
        <v>0</v>
      </c>
      <c r="P89" s="87">
        <f>O89/K89</f>
        <v>0</v>
      </c>
      <c r="Q89" s="88"/>
      <c r="R89" s="89">
        <f>Q89/E89</f>
        <v>0</v>
      </c>
      <c r="S89" s="90"/>
      <c r="T89" s="91">
        <f>S89/E89</f>
        <v>0</v>
      </c>
      <c r="U89" s="90">
        <v>3</v>
      </c>
      <c r="V89" s="110">
        <f>U89/E89</f>
        <v>0.13043478260869565</v>
      </c>
      <c r="W89" s="92">
        <v>5</v>
      </c>
      <c r="X89" s="87">
        <f>W89/E89</f>
        <v>0.21739130434782608</v>
      </c>
    </row>
    <row r="90" spans="1:24" ht="30" x14ac:dyDescent="0.25">
      <c r="A90" s="188"/>
      <c r="B90" s="185"/>
      <c r="C90" s="4" t="s">
        <v>21</v>
      </c>
      <c r="D90" s="13">
        <v>5</v>
      </c>
      <c r="E90" s="21">
        <v>4</v>
      </c>
      <c r="F90" s="46"/>
      <c r="G90" s="74"/>
      <c r="H90" s="50"/>
      <c r="I90" s="47"/>
      <c r="J90" s="6"/>
      <c r="K90" s="26"/>
      <c r="L90" s="55"/>
      <c r="M90" s="59"/>
      <c r="N90" s="71"/>
      <c r="O90" s="39"/>
      <c r="P90" s="40"/>
      <c r="Q90" s="12"/>
      <c r="R90" s="28"/>
      <c r="S90" s="10"/>
      <c r="T90" s="32"/>
      <c r="U90" s="10"/>
      <c r="V90" s="35"/>
      <c r="W90" s="11"/>
      <c r="X90" s="35"/>
    </row>
    <row r="91" spans="1:24" ht="30.75" thickBot="1" x14ac:dyDescent="0.3">
      <c r="A91" s="188"/>
      <c r="B91" s="186"/>
      <c r="C91" s="5" t="s">
        <v>22</v>
      </c>
      <c r="D91" s="14">
        <v>6</v>
      </c>
      <c r="E91" s="22">
        <v>19</v>
      </c>
      <c r="F91" s="51"/>
      <c r="G91" s="75"/>
      <c r="H91" s="52"/>
      <c r="I91" s="48"/>
      <c r="J91" s="15"/>
      <c r="K91" s="27"/>
      <c r="L91" s="56"/>
      <c r="M91" s="60"/>
      <c r="N91" s="72"/>
      <c r="O91" s="42"/>
      <c r="P91" s="43"/>
      <c r="Q91" s="17"/>
      <c r="R91" s="29"/>
      <c r="S91" s="16"/>
      <c r="T91" s="33"/>
      <c r="U91" s="16"/>
      <c r="V91" s="36"/>
      <c r="W91" s="18"/>
      <c r="X91" s="36"/>
    </row>
    <row r="92" spans="1:24" ht="15" customHeight="1" x14ac:dyDescent="0.25">
      <c r="A92" s="188"/>
      <c r="B92" s="184" t="s">
        <v>44</v>
      </c>
      <c r="C92" s="3" t="s">
        <v>18</v>
      </c>
      <c r="D92" s="61">
        <v>1</v>
      </c>
      <c r="E92" s="20">
        <v>9</v>
      </c>
      <c r="F92" s="44"/>
      <c r="G92" s="73">
        <f>(F92/E92)</f>
        <v>0</v>
      </c>
      <c r="H92" s="49"/>
      <c r="I92" s="45">
        <f>H92/E92</f>
        <v>0</v>
      </c>
      <c r="J92" s="1">
        <v>9</v>
      </c>
      <c r="K92" s="24">
        <v>9</v>
      </c>
      <c r="L92" s="53">
        <f>K92/E92</f>
        <v>1</v>
      </c>
      <c r="M92" s="57">
        <v>7</v>
      </c>
      <c r="N92" s="69">
        <f>(M92/K92)</f>
        <v>0.77777777777777779</v>
      </c>
      <c r="O92" s="37"/>
      <c r="P92" s="38">
        <f>O92/K92</f>
        <v>0</v>
      </c>
      <c r="Q92" s="9"/>
      <c r="R92" s="30">
        <f>Q92/E92</f>
        <v>0</v>
      </c>
      <c r="S92" s="7"/>
      <c r="T92" s="31">
        <f>S92/E92</f>
        <v>0</v>
      </c>
      <c r="U92" s="7"/>
      <c r="V92" s="109">
        <f>U92/E92</f>
        <v>0</v>
      </c>
      <c r="W92" s="8"/>
      <c r="X92" s="19">
        <f>W92/E92</f>
        <v>0</v>
      </c>
    </row>
    <row r="93" spans="1:24" ht="18.75" customHeight="1" x14ac:dyDescent="0.25">
      <c r="A93" s="188"/>
      <c r="B93" s="185"/>
      <c r="C93" s="4" t="s">
        <v>19</v>
      </c>
      <c r="D93" s="13">
        <v>2</v>
      </c>
      <c r="E93" s="21"/>
      <c r="F93" s="46"/>
      <c r="G93" s="76"/>
      <c r="H93" s="50"/>
      <c r="I93" s="47"/>
      <c r="J93" s="6"/>
      <c r="K93" s="25"/>
      <c r="L93" s="54"/>
      <c r="M93" s="58"/>
      <c r="N93" s="70"/>
      <c r="O93" s="39"/>
      <c r="P93" s="40"/>
      <c r="Q93" s="12"/>
      <c r="R93" s="28"/>
      <c r="S93" s="10"/>
      <c r="T93" s="32"/>
      <c r="U93" s="10"/>
      <c r="V93" s="35"/>
      <c r="W93" s="11"/>
      <c r="X93" s="35"/>
    </row>
    <row r="94" spans="1:24" ht="15" customHeight="1" x14ac:dyDescent="0.25">
      <c r="A94" s="188"/>
      <c r="B94" s="185"/>
      <c r="C94" s="93" t="s">
        <v>20</v>
      </c>
      <c r="D94" s="13">
        <v>3</v>
      </c>
      <c r="E94" s="21">
        <v>2</v>
      </c>
      <c r="F94" s="46">
        <v>1</v>
      </c>
      <c r="G94" s="76"/>
      <c r="H94" s="50"/>
      <c r="I94" s="47"/>
      <c r="J94" s="6">
        <v>2</v>
      </c>
      <c r="K94" s="25">
        <v>2</v>
      </c>
      <c r="L94" s="55"/>
      <c r="M94" s="58">
        <v>2</v>
      </c>
      <c r="N94" s="71"/>
      <c r="O94" s="39"/>
      <c r="P94" s="41"/>
      <c r="Q94" s="12"/>
      <c r="R94" s="28"/>
      <c r="S94" s="10"/>
      <c r="T94" s="34"/>
      <c r="U94" s="10"/>
      <c r="V94" s="35"/>
      <c r="W94" s="11"/>
      <c r="X94" s="35"/>
    </row>
    <row r="95" spans="1:24" ht="15" customHeight="1" x14ac:dyDescent="0.25">
      <c r="A95" s="188"/>
      <c r="B95" s="185"/>
      <c r="C95" s="82" t="s">
        <v>23</v>
      </c>
      <c r="D95" s="83">
        <v>4</v>
      </c>
      <c r="E95" s="84">
        <f>E92+E94</f>
        <v>11</v>
      </c>
      <c r="F95" s="83">
        <f t="shared" ref="F95" si="71">F92+F94</f>
        <v>1</v>
      </c>
      <c r="G95" s="79">
        <f>(F95/E95)</f>
        <v>9.0909090909090912E-2</v>
      </c>
      <c r="H95" s="85">
        <f t="shared" ref="H95" si="72">H92+H94</f>
        <v>0</v>
      </c>
      <c r="I95" s="86">
        <f>H95/E95</f>
        <v>0</v>
      </c>
      <c r="J95" s="85">
        <f t="shared" ref="J95:K95" si="73">J92+J94</f>
        <v>11</v>
      </c>
      <c r="K95" s="83">
        <f t="shared" si="73"/>
        <v>11</v>
      </c>
      <c r="L95" s="80">
        <f>K95/E95</f>
        <v>1</v>
      </c>
      <c r="M95" s="84">
        <f t="shared" ref="M95" si="74">M92+M94</f>
        <v>9</v>
      </c>
      <c r="N95" s="81">
        <f>(M95/K95)</f>
        <v>0.81818181818181823</v>
      </c>
      <c r="O95" s="85">
        <f t="shared" ref="O95" si="75">O92+O94</f>
        <v>0</v>
      </c>
      <c r="P95" s="87">
        <f>O95/K95</f>
        <v>0</v>
      </c>
      <c r="Q95" s="88"/>
      <c r="R95" s="89">
        <f>Q95/E95</f>
        <v>0</v>
      </c>
      <c r="S95" s="90"/>
      <c r="T95" s="91">
        <f>S95/E95</f>
        <v>0</v>
      </c>
      <c r="U95" s="90"/>
      <c r="V95" s="110">
        <f>U95/E95</f>
        <v>0</v>
      </c>
      <c r="W95" s="92"/>
      <c r="X95" s="87">
        <f>W95/E95</f>
        <v>0</v>
      </c>
    </row>
    <row r="96" spans="1:24" ht="30" x14ac:dyDescent="0.25">
      <c r="A96" s="188"/>
      <c r="B96" s="185"/>
      <c r="C96" s="4" t="s">
        <v>21</v>
      </c>
      <c r="D96" s="13">
        <v>5</v>
      </c>
      <c r="E96" s="21">
        <v>4</v>
      </c>
      <c r="F96" s="46"/>
      <c r="G96" s="74"/>
      <c r="H96" s="50"/>
      <c r="I96" s="47"/>
      <c r="J96" s="6"/>
      <c r="K96" s="26"/>
      <c r="L96" s="55"/>
      <c r="M96" s="59"/>
      <c r="N96" s="71"/>
      <c r="O96" s="39"/>
      <c r="P96" s="40"/>
      <c r="Q96" s="12"/>
      <c r="R96" s="28"/>
      <c r="S96" s="10"/>
      <c r="T96" s="32"/>
      <c r="U96" s="10"/>
      <c r="V96" s="35"/>
      <c r="W96" s="11"/>
      <c r="X96" s="35"/>
    </row>
    <row r="97" spans="1:24" ht="30.75" thickBot="1" x14ac:dyDescent="0.3">
      <c r="A97" s="188"/>
      <c r="B97" s="186"/>
      <c r="C97" s="5" t="s">
        <v>22</v>
      </c>
      <c r="D97" s="14">
        <v>6</v>
      </c>
      <c r="E97" s="22">
        <v>7</v>
      </c>
      <c r="F97" s="51"/>
      <c r="G97" s="75"/>
      <c r="H97" s="52"/>
      <c r="I97" s="48"/>
      <c r="J97" s="15"/>
      <c r="K97" s="27"/>
      <c r="L97" s="56"/>
      <c r="M97" s="60"/>
      <c r="N97" s="72"/>
      <c r="O97" s="42"/>
      <c r="P97" s="43"/>
      <c r="Q97" s="17"/>
      <c r="R97" s="29"/>
      <c r="S97" s="16"/>
      <c r="T97" s="33"/>
      <c r="U97" s="16"/>
      <c r="V97" s="36"/>
      <c r="W97" s="18"/>
      <c r="X97" s="36"/>
    </row>
    <row r="98" spans="1:24" ht="15" customHeight="1" x14ac:dyDescent="0.25">
      <c r="A98" s="188"/>
      <c r="B98" s="184" t="s">
        <v>46</v>
      </c>
      <c r="C98" s="3" t="s">
        <v>18</v>
      </c>
      <c r="D98" s="61">
        <v>1</v>
      </c>
      <c r="E98" s="20">
        <v>26</v>
      </c>
      <c r="F98" s="44">
        <v>4</v>
      </c>
      <c r="G98" s="73">
        <f>(F98/E98)</f>
        <v>0.15384615384615385</v>
      </c>
      <c r="H98" s="49">
        <v>7</v>
      </c>
      <c r="I98" s="45">
        <f>H98/E98</f>
        <v>0.26923076923076922</v>
      </c>
      <c r="J98" s="1"/>
      <c r="K98" s="24">
        <v>18</v>
      </c>
      <c r="L98" s="53">
        <f>K98/E98</f>
        <v>0.69230769230769229</v>
      </c>
      <c r="M98" s="57">
        <v>10</v>
      </c>
      <c r="N98" s="69">
        <f>(M98/K98)</f>
        <v>0.55555555555555558</v>
      </c>
      <c r="O98" s="37">
        <v>7</v>
      </c>
      <c r="P98" s="38">
        <f>O98/K98</f>
        <v>0.3888888888888889</v>
      </c>
      <c r="Q98" s="9">
        <v>2</v>
      </c>
      <c r="R98" s="30">
        <f>Q98/E98</f>
        <v>7.6923076923076927E-2</v>
      </c>
      <c r="S98" s="7">
        <v>1</v>
      </c>
      <c r="T98" s="31">
        <f>S98/E98</f>
        <v>3.8461538461538464E-2</v>
      </c>
      <c r="U98" s="7"/>
      <c r="V98" s="109">
        <f>U98/E98</f>
        <v>0</v>
      </c>
      <c r="W98" s="8">
        <v>5</v>
      </c>
      <c r="X98" s="19">
        <f>W98/E98</f>
        <v>0.19230769230769232</v>
      </c>
    </row>
    <row r="99" spans="1:24" ht="18.75" customHeight="1" x14ac:dyDescent="0.25">
      <c r="A99" s="188"/>
      <c r="B99" s="185"/>
      <c r="C99" s="4" t="s">
        <v>19</v>
      </c>
      <c r="D99" s="13">
        <v>2</v>
      </c>
      <c r="E99" s="21"/>
      <c r="F99" s="46"/>
      <c r="G99" s="76"/>
      <c r="H99" s="50"/>
      <c r="I99" s="47"/>
      <c r="J99" s="6"/>
      <c r="K99" s="25"/>
      <c r="L99" s="54"/>
      <c r="M99" s="58"/>
      <c r="N99" s="70"/>
      <c r="O99" s="39"/>
      <c r="P99" s="40"/>
      <c r="Q99" s="12"/>
      <c r="R99" s="28"/>
      <c r="S99" s="10"/>
      <c r="T99" s="32"/>
      <c r="U99" s="10"/>
      <c r="V99" s="35"/>
      <c r="W99" s="11"/>
      <c r="X99" s="35"/>
    </row>
    <row r="100" spans="1:24" ht="15" customHeight="1" x14ac:dyDescent="0.25">
      <c r="A100" s="188"/>
      <c r="B100" s="185"/>
      <c r="C100" s="93" t="s">
        <v>20</v>
      </c>
      <c r="D100" s="13">
        <v>3</v>
      </c>
      <c r="E100" s="21">
        <v>2</v>
      </c>
      <c r="F100" s="46">
        <v>1</v>
      </c>
      <c r="G100" s="76"/>
      <c r="H100" s="50"/>
      <c r="I100" s="47"/>
      <c r="J100" s="6"/>
      <c r="K100" s="25">
        <v>2</v>
      </c>
      <c r="L100" s="55">
        <v>0.02</v>
      </c>
      <c r="M100" s="58"/>
      <c r="N100" s="71"/>
      <c r="O100" s="39"/>
      <c r="P100" s="41"/>
      <c r="Q100" s="12"/>
      <c r="R100" s="28"/>
      <c r="S100" s="10"/>
      <c r="T100" s="34"/>
      <c r="U100" s="10"/>
      <c r="V100" s="35"/>
      <c r="W100" s="11"/>
      <c r="X100" s="35"/>
    </row>
    <row r="101" spans="1:24" ht="15" customHeight="1" x14ac:dyDescent="0.25">
      <c r="A101" s="188"/>
      <c r="B101" s="185"/>
      <c r="C101" s="82" t="s">
        <v>23</v>
      </c>
      <c r="D101" s="83">
        <v>4</v>
      </c>
      <c r="E101" s="84">
        <f>E98+E100</f>
        <v>28</v>
      </c>
      <c r="F101" s="83">
        <f t="shared" ref="F101" si="76">F98+F100</f>
        <v>5</v>
      </c>
      <c r="G101" s="79">
        <f>(F101/E101)</f>
        <v>0.17857142857142858</v>
      </c>
      <c r="H101" s="85">
        <f t="shared" ref="H101" si="77">H98+H100</f>
        <v>7</v>
      </c>
      <c r="I101" s="86">
        <f>H101/E101</f>
        <v>0.25</v>
      </c>
      <c r="J101" s="85">
        <f t="shared" ref="J101:K101" si="78">J98+J100</f>
        <v>0</v>
      </c>
      <c r="K101" s="83">
        <f t="shared" si="78"/>
        <v>20</v>
      </c>
      <c r="L101" s="80">
        <f>K101/E101</f>
        <v>0.7142857142857143</v>
      </c>
      <c r="M101" s="84">
        <f t="shared" ref="M101" si="79">M98+M100</f>
        <v>10</v>
      </c>
      <c r="N101" s="81">
        <f>(M101/K101)</f>
        <v>0.5</v>
      </c>
      <c r="O101" s="85">
        <f t="shared" ref="O101" si="80">O98+O100</f>
        <v>7</v>
      </c>
      <c r="P101" s="87">
        <f>O101/K101</f>
        <v>0.35</v>
      </c>
      <c r="Q101" s="88">
        <v>2</v>
      </c>
      <c r="R101" s="89">
        <f>Q101/E101</f>
        <v>7.1428571428571425E-2</v>
      </c>
      <c r="S101" s="90">
        <v>1</v>
      </c>
      <c r="T101" s="91">
        <f>S101/E101</f>
        <v>3.5714285714285712E-2</v>
      </c>
      <c r="U101" s="90"/>
      <c r="V101" s="110">
        <f>U101/E101</f>
        <v>0</v>
      </c>
      <c r="W101" s="92">
        <v>5</v>
      </c>
      <c r="X101" s="87">
        <f>W101/E101</f>
        <v>0.17857142857142858</v>
      </c>
    </row>
    <row r="102" spans="1:24" ht="30" x14ac:dyDescent="0.25">
      <c r="A102" s="188"/>
      <c r="B102" s="185"/>
      <c r="C102" s="4" t="s">
        <v>21</v>
      </c>
      <c r="D102" s="13">
        <v>5</v>
      </c>
      <c r="E102" s="21">
        <v>11</v>
      </c>
      <c r="F102" s="46"/>
      <c r="G102" s="74"/>
      <c r="H102" s="50"/>
      <c r="I102" s="47"/>
      <c r="J102" s="6"/>
      <c r="K102" s="26"/>
      <c r="L102" s="55"/>
      <c r="M102" s="59"/>
      <c r="N102" s="71"/>
      <c r="O102" s="39"/>
      <c r="P102" s="40"/>
      <c r="Q102" s="12"/>
      <c r="R102" s="28"/>
      <c r="S102" s="10"/>
      <c r="T102" s="32"/>
      <c r="U102" s="10"/>
      <c r="V102" s="35"/>
      <c r="W102" s="11"/>
      <c r="X102" s="35"/>
    </row>
    <row r="103" spans="1:24" ht="30.75" thickBot="1" x14ac:dyDescent="0.3">
      <c r="A103" s="188"/>
      <c r="B103" s="186"/>
      <c r="C103" s="5" t="s">
        <v>22</v>
      </c>
      <c r="D103" s="14">
        <v>6</v>
      </c>
      <c r="E103" s="22">
        <v>17</v>
      </c>
      <c r="F103" s="51"/>
      <c r="G103" s="75"/>
      <c r="H103" s="52"/>
      <c r="I103" s="48"/>
      <c r="J103" s="15"/>
      <c r="K103" s="27"/>
      <c r="L103" s="56"/>
      <c r="M103" s="60"/>
      <c r="N103" s="72"/>
      <c r="O103" s="42"/>
      <c r="P103" s="43"/>
      <c r="Q103" s="17"/>
      <c r="R103" s="29"/>
      <c r="S103" s="16"/>
      <c r="T103" s="33"/>
      <c r="U103" s="16"/>
      <c r="V103" s="36"/>
      <c r="W103" s="18"/>
      <c r="X103" s="36"/>
    </row>
    <row r="104" spans="1:24" ht="15" customHeight="1" x14ac:dyDescent="0.25">
      <c r="A104" s="188"/>
      <c r="B104" s="184" t="s">
        <v>47</v>
      </c>
      <c r="C104" s="3" t="s">
        <v>18</v>
      </c>
      <c r="D104" s="61">
        <v>1</v>
      </c>
      <c r="E104" s="20">
        <v>11</v>
      </c>
      <c r="F104" s="44">
        <v>1</v>
      </c>
      <c r="G104" s="73">
        <f>(F104/E104)</f>
        <v>9.0909090909090912E-2</v>
      </c>
      <c r="H104" s="49"/>
      <c r="I104" s="45">
        <f>H104/E104</f>
        <v>0</v>
      </c>
      <c r="J104" s="1">
        <v>6</v>
      </c>
      <c r="K104" s="24">
        <v>6</v>
      </c>
      <c r="L104" s="53">
        <f>K104/E104</f>
        <v>0.54545454545454541</v>
      </c>
      <c r="M104" s="57"/>
      <c r="N104" s="69">
        <f>(M104/K104)</f>
        <v>0</v>
      </c>
      <c r="O104" s="37"/>
      <c r="P104" s="38">
        <f>O104/K104</f>
        <v>0</v>
      </c>
      <c r="Q104" s="9">
        <v>5</v>
      </c>
      <c r="R104" s="30">
        <f>Q104/E104</f>
        <v>0.45454545454545453</v>
      </c>
      <c r="S104" s="7"/>
      <c r="T104" s="31">
        <f>S104/E104</f>
        <v>0</v>
      </c>
      <c r="U104" s="7"/>
      <c r="V104" s="109">
        <f>U104/E104</f>
        <v>0</v>
      </c>
      <c r="W104" s="8"/>
      <c r="X104" s="19">
        <f>W104/E104</f>
        <v>0</v>
      </c>
    </row>
    <row r="105" spans="1:24" ht="18.75" customHeight="1" x14ac:dyDescent="0.25">
      <c r="A105" s="188"/>
      <c r="B105" s="185"/>
      <c r="C105" s="4" t="s">
        <v>19</v>
      </c>
      <c r="D105" s="13">
        <v>2</v>
      </c>
      <c r="E105" s="21"/>
      <c r="F105" s="46"/>
      <c r="G105" s="76"/>
      <c r="H105" s="50"/>
      <c r="I105" s="47"/>
      <c r="J105" s="6"/>
      <c r="K105" s="25"/>
      <c r="L105" s="66"/>
      <c r="M105" s="58"/>
      <c r="N105" s="70"/>
      <c r="O105" s="39"/>
      <c r="P105" s="40"/>
      <c r="Q105" s="12"/>
      <c r="R105" s="28"/>
      <c r="S105" s="10"/>
      <c r="T105" s="32"/>
      <c r="U105" s="10"/>
      <c r="V105" s="35"/>
      <c r="W105" s="11"/>
      <c r="X105" s="35"/>
    </row>
    <row r="106" spans="1:24" ht="15" customHeight="1" x14ac:dyDescent="0.25">
      <c r="A106" s="188"/>
      <c r="B106" s="185"/>
      <c r="C106" s="93" t="s">
        <v>20</v>
      </c>
      <c r="D106" s="13">
        <v>3</v>
      </c>
      <c r="E106" s="21">
        <v>3</v>
      </c>
      <c r="F106" s="46">
        <v>2</v>
      </c>
      <c r="G106" s="74">
        <f>(F106/E106)</f>
        <v>0.66666666666666663</v>
      </c>
      <c r="H106" s="50"/>
      <c r="I106" s="47"/>
      <c r="J106" s="6">
        <v>3</v>
      </c>
      <c r="K106" s="25">
        <v>2</v>
      </c>
      <c r="L106" s="65">
        <f>K106/E106</f>
        <v>0.66666666666666663</v>
      </c>
      <c r="M106" s="58"/>
      <c r="N106" s="71"/>
      <c r="O106" s="39"/>
      <c r="P106" s="41"/>
      <c r="Q106" s="12"/>
      <c r="R106" s="28"/>
      <c r="S106" s="10"/>
      <c r="T106" s="34"/>
      <c r="U106" s="10">
        <v>1</v>
      </c>
      <c r="V106" s="131">
        <f>U106/E106</f>
        <v>0.33333333333333331</v>
      </c>
      <c r="W106" s="11"/>
      <c r="X106" s="35"/>
    </row>
    <row r="107" spans="1:24" ht="15" customHeight="1" x14ac:dyDescent="0.25">
      <c r="A107" s="188"/>
      <c r="B107" s="185"/>
      <c r="C107" s="82" t="s">
        <v>23</v>
      </c>
      <c r="D107" s="83">
        <v>4</v>
      </c>
      <c r="E107" s="84">
        <f>E104+E106</f>
        <v>14</v>
      </c>
      <c r="F107" s="83">
        <f t="shared" ref="F107" si="81">F104+F106</f>
        <v>3</v>
      </c>
      <c r="G107" s="79">
        <f>(F107/E107)</f>
        <v>0.21428571428571427</v>
      </c>
      <c r="H107" s="85">
        <f t="shared" ref="H107" si="82">H104+H106</f>
        <v>0</v>
      </c>
      <c r="I107" s="86">
        <f>H107/E107</f>
        <v>0</v>
      </c>
      <c r="J107" s="85">
        <f t="shared" ref="J107:K107" si="83">J104+J106</f>
        <v>9</v>
      </c>
      <c r="K107" s="83">
        <f t="shared" si="83"/>
        <v>8</v>
      </c>
      <c r="L107" s="80">
        <f>K107/E107</f>
        <v>0.5714285714285714</v>
      </c>
      <c r="M107" s="84">
        <f t="shared" ref="M107" si="84">M104+M106</f>
        <v>0</v>
      </c>
      <c r="N107" s="81">
        <f>(M107/K107)</f>
        <v>0</v>
      </c>
      <c r="O107" s="85">
        <f t="shared" ref="O107" si="85">O104+O106</f>
        <v>0</v>
      </c>
      <c r="P107" s="87">
        <f>O107/K107</f>
        <v>0</v>
      </c>
      <c r="Q107" s="88">
        <v>5</v>
      </c>
      <c r="R107" s="89">
        <f>Q107/E107</f>
        <v>0.35714285714285715</v>
      </c>
      <c r="S107" s="90"/>
      <c r="T107" s="91">
        <f>S107/E107</f>
        <v>0</v>
      </c>
      <c r="U107" s="90">
        <v>1</v>
      </c>
      <c r="V107" s="110">
        <f>U107/E107</f>
        <v>7.1428571428571425E-2</v>
      </c>
      <c r="W107" s="92"/>
      <c r="X107" s="87">
        <f>W107/E107</f>
        <v>0</v>
      </c>
    </row>
    <row r="108" spans="1:24" ht="30" x14ac:dyDescent="0.25">
      <c r="A108" s="188"/>
      <c r="B108" s="185"/>
      <c r="C108" s="4" t="s">
        <v>21</v>
      </c>
      <c r="D108" s="13">
        <v>5</v>
      </c>
      <c r="E108" s="21">
        <v>12</v>
      </c>
      <c r="F108" s="46"/>
      <c r="G108" s="74"/>
      <c r="H108" s="50"/>
      <c r="I108" s="47"/>
      <c r="J108" s="6"/>
      <c r="K108" s="26"/>
      <c r="L108" s="55"/>
      <c r="M108" s="59"/>
      <c r="N108" s="71"/>
      <c r="O108" s="39"/>
      <c r="P108" s="40"/>
      <c r="Q108" s="12"/>
      <c r="R108" s="28"/>
      <c r="S108" s="10"/>
      <c r="T108" s="32"/>
      <c r="U108" s="10"/>
      <c r="V108" s="35"/>
      <c r="W108" s="11"/>
      <c r="X108" s="35"/>
    </row>
    <row r="109" spans="1:24" ht="30.75" thickBot="1" x14ac:dyDescent="0.3">
      <c r="A109" s="189"/>
      <c r="B109" s="186"/>
      <c r="C109" s="5" t="s">
        <v>22</v>
      </c>
      <c r="D109" s="14">
        <v>6</v>
      </c>
      <c r="E109" s="22">
        <v>2</v>
      </c>
      <c r="F109" s="51"/>
      <c r="G109" s="75"/>
      <c r="H109" s="52"/>
      <c r="I109" s="48"/>
      <c r="J109" s="15"/>
      <c r="K109" s="27"/>
      <c r="L109" s="56"/>
      <c r="M109" s="60"/>
      <c r="N109" s="72"/>
      <c r="O109" s="42"/>
      <c r="P109" s="43"/>
      <c r="Q109" s="17"/>
      <c r="R109" s="29"/>
      <c r="S109" s="16"/>
      <c r="T109" s="33"/>
      <c r="U109" s="16"/>
      <c r="V109" s="36"/>
      <c r="W109" s="18"/>
      <c r="X109" s="36"/>
    </row>
    <row r="110" spans="1:24" ht="20.25" thickBot="1" x14ac:dyDescent="0.4">
      <c r="A110" s="181" t="s">
        <v>45</v>
      </c>
      <c r="B110" s="182"/>
      <c r="C110" s="183"/>
      <c r="D110" s="132"/>
      <c r="E110" s="133">
        <f>E77+E83+E89+E95+E101+E107</f>
        <v>218</v>
      </c>
      <c r="F110" s="133">
        <f>F77+F83+F89+F95+F101+F107</f>
        <v>17</v>
      </c>
      <c r="G110" s="134">
        <f>(F110/E110)</f>
        <v>7.7981651376146793E-2</v>
      </c>
      <c r="H110" s="133">
        <f>H77+H83+H89+H95+H101+H107</f>
        <v>7</v>
      </c>
      <c r="I110" s="135">
        <f>H110/E110</f>
        <v>3.2110091743119268E-2</v>
      </c>
      <c r="J110" s="133">
        <f>J77+J83+J89+J95+J101+J107</f>
        <v>120</v>
      </c>
      <c r="K110" s="133">
        <f>K77+K83+K89+K95+K101+K107</f>
        <v>165</v>
      </c>
      <c r="L110" s="136">
        <f>K110/E110</f>
        <v>0.75688073394495414</v>
      </c>
      <c r="M110" s="133">
        <f>M77+M83+M89+M95+M101+M107</f>
        <v>88</v>
      </c>
      <c r="N110" s="137">
        <f>(M110/K110)</f>
        <v>0.53333333333333333</v>
      </c>
      <c r="O110" s="133">
        <f>O77+O83+O89+O95+O101+O107</f>
        <v>7</v>
      </c>
      <c r="P110" s="138">
        <f>O110/K110</f>
        <v>4.2424242424242427E-2</v>
      </c>
      <c r="Q110" s="133">
        <f>Q77+Q83+Q89+Q95+Q101+Q107</f>
        <v>12</v>
      </c>
      <c r="R110" s="139">
        <f>Q110/E110</f>
        <v>5.5045871559633031E-2</v>
      </c>
      <c r="S110" s="133">
        <f>S77+S83+S89+S95+S101+S107</f>
        <v>1</v>
      </c>
      <c r="T110" s="140">
        <f>S110/E110</f>
        <v>4.5871559633027525E-3</v>
      </c>
      <c r="U110" s="133">
        <f>U77+U83+U89+U95+U101+U107</f>
        <v>4</v>
      </c>
      <c r="V110" s="138">
        <f>U110/E110</f>
        <v>1.834862385321101E-2</v>
      </c>
      <c r="W110" s="133">
        <f>W77+W83+W89+W95+W101+W107</f>
        <v>36</v>
      </c>
      <c r="X110" s="138">
        <f>W110/E110</f>
        <v>0.16513761467889909</v>
      </c>
    </row>
    <row r="111" spans="1:24" ht="15" customHeight="1" x14ac:dyDescent="0.25">
      <c r="A111" s="187" t="s">
        <v>48</v>
      </c>
      <c r="B111" s="184" t="s">
        <v>50</v>
      </c>
      <c r="C111" s="94" t="s">
        <v>18</v>
      </c>
      <c r="D111" s="68">
        <v>1</v>
      </c>
      <c r="E111" s="95">
        <v>28</v>
      </c>
      <c r="F111" s="96">
        <v>13</v>
      </c>
      <c r="G111" s="74">
        <f>(F111/E111)</f>
        <v>0.4642857142857143</v>
      </c>
      <c r="H111" s="97"/>
      <c r="I111" s="64">
        <f>H111/E111</f>
        <v>0</v>
      </c>
      <c r="J111" s="98">
        <v>7</v>
      </c>
      <c r="K111" s="99">
        <v>19</v>
      </c>
      <c r="L111" s="65">
        <f>K111/E111</f>
        <v>0.6785714285714286</v>
      </c>
      <c r="M111" s="100">
        <v>10</v>
      </c>
      <c r="N111" s="78">
        <f>(M111/K111)</f>
        <v>0.52631578947368418</v>
      </c>
      <c r="O111" s="101"/>
      <c r="P111" s="102">
        <f>O111/K111</f>
        <v>0</v>
      </c>
      <c r="Q111" s="103">
        <v>3</v>
      </c>
      <c r="R111" s="104">
        <f>Q111/E111</f>
        <v>0.10714285714285714</v>
      </c>
      <c r="S111" s="105"/>
      <c r="T111" s="106">
        <f>S111/E111</f>
        <v>0</v>
      </c>
      <c r="U111" s="105">
        <v>2</v>
      </c>
      <c r="V111" s="109">
        <f>U111/E111</f>
        <v>7.1428571428571425E-2</v>
      </c>
      <c r="W111" s="107">
        <v>4</v>
      </c>
      <c r="X111" s="108">
        <f>W111/E111</f>
        <v>0.14285714285714285</v>
      </c>
    </row>
    <row r="112" spans="1:24" ht="18.75" customHeight="1" x14ac:dyDescent="0.25">
      <c r="A112" s="188"/>
      <c r="B112" s="185"/>
      <c r="C112" s="4" t="s">
        <v>19</v>
      </c>
      <c r="D112" s="13">
        <v>2</v>
      </c>
      <c r="E112" s="21"/>
      <c r="F112" s="46"/>
      <c r="G112" s="76"/>
      <c r="H112" s="50"/>
      <c r="I112" s="47"/>
      <c r="J112" s="6"/>
      <c r="K112" s="25"/>
      <c r="L112" s="54"/>
      <c r="M112" s="58"/>
      <c r="N112" s="70"/>
      <c r="O112" s="39"/>
      <c r="P112" s="40"/>
      <c r="Q112" s="12"/>
      <c r="R112" s="28"/>
      <c r="S112" s="10"/>
      <c r="T112" s="32"/>
      <c r="U112" s="10"/>
      <c r="V112" s="35"/>
      <c r="W112" s="11"/>
      <c r="X112" s="35"/>
    </row>
    <row r="113" spans="1:24" ht="15" customHeight="1" x14ac:dyDescent="0.25">
      <c r="A113" s="188"/>
      <c r="B113" s="185"/>
      <c r="C113" s="93" t="s">
        <v>20</v>
      </c>
      <c r="D113" s="13">
        <v>3</v>
      </c>
      <c r="E113" s="21">
        <v>1</v>
      </c>
      <c r="F113" s="46">
        <v>1</v>
      </c>
      <c r="G113" s="76">
        <f>(F113/E113)</f>
        <v>1</v>
      </c>
      <c r="H113" s="50"/>
      <c r="I113" s="47"/>
      <c r="J113" s="6">
        <v>1</v>
      </c>
      <c r="K113" s="25">
        <v>1</v>
      </c>
      <c r="L113" s="55">
        <f>K113/E113</f>
        <v>1</v>
      </c>
      <c r="M113" s="58">
        <v>1</v>
      </c>
      <c r="N113" s="71">
        <f>(M113/K113)</f>
        <v>1</v>
      </c>
      <c r="O113" s="39"/>
      <c r="P113" s="41"/>
      <c r="Q113" s="12"/>
      <c r="R113" s="104">
        <f>Q113/E113</f>
        <v>0</v>
      </c>
      <c r="S113" s="10"/>
      <c r="T113" s="106">
        <f>S113/E113</f>
        <v>0</v>
      </c>
      <c r="U113" s="10"/>
      <c r="V113" s="131">
        <f>U113/E113</f>
        <v>0</v>
      </c>
      <c r="W113" s="11"/>
      <c r="X113" s="108">
        <f>W113/E113</f>
        <v>0</v>
      </c>
    </row>
    <row r="114" spans="1:24" ht="15" customHeight="1" x14ac:dyDescent="0.25">
      <c r="A114" s="188"/>
      <c r="B114" s="185"/>
      <c r="C114" s="82" t="s">
        <v>23</v>
      </c>
      <c r="D114" s="83">
        <v>4</v>
      </c>
      <c r="E114" s="84">
        <f>E111+E113</f>
        <v>29</v>
      </c>
      <c r="F114" s="83">
        <f t="shared" ref="F114" si="86">F111+F113</f>
        <v>14</v>
      </c>
      <c r="G114" s="79">
        <f>(F114/E114)</f>
        <v>0.48275862068965519</v>
      </c>
      <c r="H114" s="85">
        <f t="shared" ref="H114" si="87">H111+H113</f>
        <v>0</v>
      </c>
      <c r="I114" s="86">
        <f>H114/E114</f>
        <v>0</v>
      </c>
      <c r="J114" s="85">
        <f>J111+J113</f>
        <v>8</v>
      </c>
      <c r="K114" s="83">
        <f t="shared" ref="K114" si="88">K111+K113</f>
        <v>20</v>
      </c>
      <c r="L114" s="80">
        <f>K114/E114</f>
        <v>0.68965517241379315</v>
      </c>
      <c r="M114" s="84">
        <f t="shared" ref="M114" si="89">M111+M113</f>
        <v>11</v>
      </c>
      <c r="N114" s="81">
        <f>(M114/K114)</f>
        <v>0.55000000000000004</v>
      </c>
      <c r="O114" s="85">
        <f t="shared" ref="O114" si="90">O111+O113</f>
        <v>0</v>
      </c>
      <c r="P114" s="87">
        <f>O114/K114</f>
        <v>0</v>
      </c>
      <c r="Q114" s="88">
        <v>3</v>
      </c>
      <c r="R114" s="89">
        <f>Q114/E114</f>
        <v>0.10344827586206896</v>
      </c>
      <c r="S114" s="90"/>
      <c r="T114" s="91">
        <f>S114/E114</f>
        <v>0</v>
      </c>
      <c r="U114" s="90">
        <v>2</v>
      </c>
      <c r="V114" s="110">
        <f>U114/E114</f>
        <v>6.8965517241379309E-2</v>
      </c>
      <c r="W114" s="92">
        <v>4</v>
      </c>
      <c r="X114" s="87">
        <f>W114/E114</f>
        <v>0.13793103448275862</v>
      </c>
    </row>
    <row r="115" spans="1:24" ht="30" x14ac:dyDescent="0.25">
      <c r="A115" s="188"/>
      <c r="B115" s="185"/>
      <c r="C115" s="4" t="s">
        <v>21</v>
      </c>
      <c r="D115" s="13">
        <v>5</v>
      </c>
      <c r="E115" s="21">
        <v>13</v>
      </c>
      <c r="F115" s="46"/>
      <c r="G115" s="74"/>
      <c r="H115" s="50"/>
      <c r="I115" s="47"/>
      <c r="J115" s="6"/>
      <c r="K115" s="26"/>
      <c r="L115" s="55"/>
      <c r="M115" s="59"/>
      <c r="N115" s="71"/>
      <c r="O115" s="39"/>
      <c r="P115" s="40"/>
      <c r="Q115" s="12"/>
      <c r="R115" s="28"/>
      <c r="S115" s="10"/>
      <c r="T115" s="32"/>
      <c r="U115" s="10"/>
      <c r="V115" s="35"/>
      <c r="W115" s="11"/>
      <c r="X115" s="35"/>
    </row>
    <row r="116" spans="1:24" ht="30.75" thickBot="1" x14ac:dyDescent="0.3">
      <c r="A116" s="188"/>
      <c r="B116" s="186"/>
      <c r="C116" s="5" t="s">
        <v>22</v>
      </c>
      <c r="D116" s="14">
        <v>6</v>
      </c>
      <c r="E116" s="22">
        <v>16</v>
      </c>
      <c r="F116" s="51"/>
      <c r="G116" s="75"/>
      <c r="H116" s="52"/>
      <c r="I116" s="48"/>
      <c r="J116" s="15"/>
      <c r="K116" s="27"/>
      <c r="L116" s="56"/>
      <c r="M116" s="60"/>
      <c r="N116" s="72"/>
      <c r="O116" s="42"/>
      <c r="P116" s="43"/>
      <c r="Q116" s="17"/>
      <c r="R116" s="29"/>
      <c r="S116" s="16"/>
      <c r="T116" s="33"/>
      <c r="U116" s="16"/>
      <c r="V116" s="36"/>
      <c r="W116" s="18"/>
      <c r="X116" s="36"/>
    </row>
    <row r="117" spans="1:24" ht="15" customHeight="1" x14ac:dyDescent="0.25">
      <c r="A117" s="188"/>
      <c r="B117" s="184" t="s">
        <v>51</v>
      </c>
      <c r="C117" s="3" t="s">
        <v>18</v>
      </c>
      <c r="D117" s="67">
        <v>1</v>
      </c>
      <c r="E117" s="20">
        <v>4</v>
      </c>
      <c r="F117" s="44">
        <v>2</v>
      </c>
      <c r="G117" s="73">
        <f>(F117/E117)</f>
        <v>0.5</v>
      </c>
      <c r="H117" s="49"/>
      <c r="I117" s="45">
        <f>H117/E117</f>
        <v>0</v>
      </c>
      <c r="J117" s="1">
        <v>3</v>
      </c>
      <c r="K117" s="24">
        <v>4</v>
      </c>
      <c r="L117" s="53">
        <f>K117/E117</f>
        <v>1</v>
      </c>
      <c r="M117" s="57">
        <v>1</v>
      </c>
      <c r="N117" s="69">
        <f>(M117/K117)</f>
        <v>0.25</v>
      </c>
      <c r="O117" s="37"/>
      <c r="P117" s="38">
        <f>O117/K117</f>
        <v>0</v>
      </c>
      <c r="Q117" s="9"/>
      <c r="R117" s="30">
        <f>Q117/E117</f>
        <v>0</v>
      </c>
      <c r="S117" s="7"/>
      <c r="T117" s="31">
        <f>S117/E117</f>
        <v>0</v>
      </c>
      <c r="U117" s="7"/>
      <c r="V117" s="109">
        <f>U117/E117</f>
        <v>0</v>
      </c>
      <c r="W117" s="8"/>
      <c r="X117" s="19">
        <f>W117/E117</f>
        <v>0</v>
      </c>
    </row>
    <row r="118" spans="1:24" ht="18.75" customHeight="1" x14ac:dyDescent="0.25">
      <c r="A118" s="188"/>
      <c r="B118" s="185"/>
      <c r="C118" s="4" t="s">
        <v>19</v>
      </c>
      <c r="D118" s="13">
        <v>2</v>
      </c>
      <c r="E118" s="21"/>
      <c r="F118" s="46"/>
      <c r="G118" s="76"/>
      <c r="H118" s="50"/>
      <c r="I118" s="47"/>
      <c r="J118" s="6"/>
      <c r="K118" s="25"/>
      <c r="L118" s="66"/>
      <c r="M118" s="58"/>
      <c r="N118" s="70"/>
      <c r="O118" s="39"/>
      <c r="P118" s="40"/>
      <c r="Q118" s="12"/>
      <c r="R118" s="28"/>
      <c r="S118" s="10"/>
      <c r="T118" s="32"/>
      <c r="U118" s="10"/>
      <c r="V118" s="35"/>
      <c r="W118" s="11"/>
      <c r="X118" s="35"/>
    </row>
    <row r="119" spans="1:24" ht="15" customHeight="1" x14ac:dyDescent="0.25">
      <c r="A119" s="188"/>
      <c r="B119" s="185"/>
      <c r="C119" s="93" t="s">
        <v>20</v>
      </c>
      <c r="D119" s="13">
        <v>3</v>
      </c>
      <c r="E119" s="21">
        <v>2</v>
      </c>
      <c r="F119" s="46">
        <v>2</v>
      </c>
      <c r="G119" s="74">
        <f>(F119/E119)</f>
        <v>1</v>
      </c>
      <c r="H119" s="50"/>
      <c r="I119" s="47"/>
      <c r="J119" s="6">
        <v>2</v>
      </c>
      <c r="K119" s="25">
        <v>2</v>
      </c>
      <c r="L119" s="65">
        <f>K119/E119</f>
        <v>1</v>
      </c>
      <c r="M119" s="58">
        <v>2</v>
      </c>
      <c r="N119" s="78">
        <f>(M119/K119)</f>
        <v>1</v>
      </c>
      <c r="O119" s="39"/>
      <c r="P119" s="41"/>
      <c r="Q119" s="12"/>
      <c r="R119" s="144"/>
      <c r="S119" s="10"/>
      <c r="T119" s="34"/>
      <c r="U119" s="10"/>
      <c r="V119" s="35"/>
      <c r="W119" s="11"/>
      <c r="X119" s="108">
        <f>W119/E119</f>
        <v>0</v>
      </c>
    </row>
    <row r="120" spans="1:24" ht="15" customHeight="1" x14ac:dyDescent="0.25">
      <c r="A120" s="188"/>
      <c r="B120" s="185"/>
      <c r="C120" s="82" t="s">
        <v>23</v>
      </c>
      <c r="D120" s="83">
        <v>4</v>
      </c>
      <c r="E120" s="84">
        <f>E117+E119</f>
        <v>6</v>
      </c>
      <c r="F120" s="83">
        <f t="shared" ref="F120" si="91">F117+F119</f>
        <v>4</v>
      </c>
      <c r="G120" s="79">
        <f>(F120/E120)</f>
        <v>0.66666666666666663</v>
      </c>
      <c r="H120" s="85">
        <f t="shared" ref="H120" si="92">H117+H119</f>
        <v>0</v>
      </c>
      <c r="I120" s="86">
        <f>H120/E120</f>
        <v>0</v>
      </c>
      <c r="J120" s="85">
        <f t="shared" ref="J120:K120" si="93">J117+J119</f>
        <v>5</v>
      </c>
      <c r="K120" s="83">
        <f t="shared" si="93"/>
        <v>6</v>
      </c>
      <c r="L120" s="80">
        <f>K120/E120</f>
        <v>1</v>
      </c>
      <c r="M120" s="84">
        <f t="shared" ref="M120" si="94">M117+M119</f>
        <v>3</v>
      </c>
      <c r="N120" s="81">
        <f>(M120/K120)</f>
        <v>0.5</v>
      </c>
      <c r="O120" s="85">
        <f t="shared" ref="O120" si="95">O117+O119</f>
        <v>0</v>
      </c>
      <c r="P120" s="87">
        <f>O120/K120</f>
        <v>0</v>
      </c>
      <c r="Q120" s="88" t="s">
        <v>26</v>
      </c>
      <c r="R120" s="89"/>
      <c r="S120" s="90"/>
      <c r="T120" s="91">
        <f>S120/E120</f>
        <v>0</v>
      </c>
      <c r="U120" s="90"/>
      <c r="V120" s="110">
        <f>U120/E120</f>
        <v>0</v>
      </c>
      <c r="W120" s="92"/>
      <c r="X120" s="87">
        <f>W120/E120</f>
        <v>0</v>
      </c>
    </row>
    <row r="121" spans="1:24" ht="30" x14ac:dyDescent="0.25">
      <c r="A121" s="188"/>
      <c r="B121" s="185"/>
      <c r="C121" s="4" t="s">
        <v>21</v>
      </c>
      <c r="D121" s="13">
        <v>5</v>
      </c>
      <c r="E121" s="21">
        <v>6</v>
      </c>
      <c r="F121" s="46"/>
      <c r="G121" s="74"/>
      <c r="H121" s="50"/>
      <c r="I121" s="47"/>
      <c r="J121" s="6"/>
      <c r="K121" s="26"/>
      <c r="L121" s="55"/>
      <c r="M121" s="59"/>
      <c r="N121" s="71"/>
      <c r="O121" s="39"/>
      <c r="P121" s="40"/>
      <c r="Q121" s="12"/>
      <c r="R121" s="28"/>
      <c r="S121" s="10"/>
      <c r="T121" s="32"/>
      <c r="U121" s="10"/>
      <c r="V121" s="35"/>
      <c r="W121" s="11"/>
      <c r="X121" s="35"/>
    </row>
    <row r="122" spans="1:24" ht="30.75" thickBot="1" x14ac:dyDescent="0.3">
      <c r="A122" s="188"/>
      <c r="B122" s="186"/>
      <c r="C122" s="5" t="s">
        <v>22</v>
      </c>
      <c r="D122" s="14">
        <v>6</v>
      </c>
      <c r="E122" s="22"/>
      <c r="F122" s="51"/>
      <c r="G122" s="75"/>
      <c r="H122" s="52"/>
      <c r="I122" s="48"/>
      <c r="J122" s="15"/>
      <c r="K122" s="27"/>
      <c r="L122" s="56"/>
      <c r="M122" s="60"/>
      <c r="N122" s="72"/>
      <c r="O122" s="42"/>
      <c r="P122" s="43"/>
      <c r="Q122" s="17"/>
      <c r="R122" s="29"/>
      <c r="S122" s="16"/>
      <c r="T122" s="33"/>
      <c r="U122" s="16"/>
      <c r="V122" s="36"/>
      <c r="W122" s="18"/>
      <c r="X122" s="36"/>
    </row>
    <row r="123" spans="1:24" ht="15" customHeight="1" x14ac:dyDescent="0.25">
      <c r="A123" s="188"/>
      <c r="B123" s="184" t="s">
        <v>52</v>
      </c>
      <c r="C123" s="3" t="s">
        <v>18</v>
      </c>
      <c r="D123" s="67">
        <v>1</v>
      </c>
      <c r="E123" s="20">
        <v>11</v>
      </c>
      <c r="F123" s="44">
        <v>4</v>
      </c>
      <c r="G123" s="73">
        <f>(F123/E123)</f>
        <v>0.36363636363636365</v>
      </c>
      <c r="H123" s="49"/>
      <c r="I123" s="45">
        <f>H123/E123</f>
        <v>0</v>
      </c>
      <c r="J123" s="1">
        <v>11</v>
      </c>
      <c r="K123" s="24">
        <v>8</v>
      </c>
      <c r="L123" s="53">
        <f>K123/E123</f>
        <v>0.72727272727272729</v>
      </c>
      <c r="M123" s="57">
        <v>5</v>
      </c>
      <c r="N123" s="69">
        <f>(M123/K123)</f>
        <v>0.625</v>
      </c>
      <c r="O123" s="37"/>
      <c r="P123" s="38">
        <f>O123/K123</f>
        <v>0</v>
      </c>
      <c r="Q123" s="9">
        <v>2</v>
      </c>
      <c r="R123" s="30">
        <f>Q123/E123</f>
        <v>0.18181818181818182</v>
      </c>
      <c r="S123" s="7"/>
      <c r="T123" s="31">
        <f>S123/E123</f>
        <v>0</v>
      </c>
      <c r="U123" s="7"/>
      <c r="V123" s="109">
        <f>U123/E123</f>
        <v>0</v>
      </c>
      <c r="W123" s="8">
        <v>1</v>
      </c>
      <c r="X123" s="19">
        <f>W123/E123</f>
        <v>9.0909090909090912E-2</v>
      </c>
    </row>
    <row r="124" spans="1:24" ht="18.75" customHeight="1" x14ac:dyDescent="0.25">
      <c r="A124" s="188"/>
      <c r="B124" s="185"/>
      <c r="C124" s="4" t="s">
        <v>19</v>
      </c>
      <c r="D124" s="13">
        <v>2</v>
      </c>
      <c r="E124" s="21"/>
      <c r="F124" s="46"/>
      <c r="G124" s="76"/>
      <c r="H124" s="50"/>
      <c r="I124" s="47"/>
      <c r="J124" s="6"/>
      <c r="K124" s="25"/>
      <c r="L124" s="54"/>
      <c r="M124" s="58"/>
      <c r="N124" s="70"/>
      <c r="O124" s="39"/>
      <c r="P124" s="40"/>
      <c r="Q124" s="12"/>
      <c r="R124" s="28"/>
      <c r="S124" s="10"/>
      <c r="T124" s="32"/>
      <c r="U124" s="10"/>
      <c r="V124" s="35"/>
      <c r="W124" s="11"/>
      <c r="X124" s="35"/>
    </row>
    <row r="125" spans="1:24" ht="15" customHeight="1" x14ac:dyDescent="0.25">
      <c r="A125" s="188"/>
      <c r="B125" s="185"/>
      <c r="C125" s="93" t="s">
        <v>20</v>
      </c>
      <c r="D125" s="13">
        <v>3</v>
      </c>
      <c r="E125" s="21"/>
      <c r="F125" s="46"/>
      <c r="G125" s="76"/>
      <c r="H125" s="50"/>
      <c r="I125" s="47"/>
      <c r="J125" s="6"/>
      <c r="K125" s="25"/>
      <c r="L125" s="55"/>
      <c r="M125" s="58"/>
      <c r="N125" s="71"/>
      <c r="O125" s="39"/>
      <c r="P125" s="41"/>
      <c r="Q125" s="12"/>
      <c r="R125" s="28"/>
      <c r="S125" s="10"/>
      <c r="T125" s="34"/>
      <c r="U125" s="10"/>
      <c r="V125" s="35"/>
      <c r="W125" s="11"/>
      <c r="X125" s="35"/>
    </row>
    <row r="126" spans="1:24" ht="15" customHeight="1" x14ac:dyDescent="0.25">
      <c r="A126" s="188"/>
      <c r="B126" s="185"/>
      <c r="C126" s="82" t="s">
        <v>23</v>
      </c>
      <c r="D126" s="83">
        <v>4</v>
      </c>
      <c r="E126" s="84">
        <f>E123+E125</f>
        <v>11</v>
      </c>
      <c r="F126" s="83">
        <f t="shared" ref="F126" si="96">F123+F125</f>
        <v>4</v>
      </c>
      <c r="G126" s="79">
        <f>(F126/E126)</f>
        <v>0.36363636363636365</v>
      </c>
      <c r="H126" s="85">
        <f t="shared" ref="H126" si="97">H123+H125</f>
        <v>0</v>
      </c>
      <c r="I126" s="86">
        <f>H126/E126</f>
        <v>0</v>
      </c>
      <c r="J126" s="85">
        <f t="shared" ref="J126:K126" si="98">J123+J125</f>
        <v>11</v>
      </c>
      <c r="K126" s="83">
        <f t="shared" si="98"/>
        <v>8</v>
      </c>
      <c r="L126" s="80">
        <f>K126/E126</f>
        <v>0.72727272727272729</v>
      </c>
      <c r="M126" s="84">
        <f t="shared" ref="M126" si="99">M123+M125</f>
        <v>5</v>
      </c>
      <c r="N126" s="81">
        <f>(M126/K126)</f>
        <v>0.625</v>
      </c>
      <c r="O126" s="85">
        <f t="shared" ref="O126" si="100">O123+O125</f>
        <v>0</v>
      </c>
      <c r="P126" s="87">
        <f>O126/K126</f>
        <v>0</v>
      </c>
      <c r="Q126" s="88">
        <v>2</v>
      </c>
      <c r="R126" s="89">
        <f>Q126/E126</f>
        <v>0.18181818181818182</v>
      </c>
      <c r="S126" s="90"/>
      <c r="T126" s="91">
        <f>S126/E126</f>
        <v>0</v>
      </c>
      <c r="U126" s="90">
        <v>0</v>
      </c>
      <c r="V126" s="110">
        <f>U126/E126</f>
        <v>0</v>
      </c>
      <c r="W126" s="92">
        <v>1</v>
      </c>
      <c r="X126" s="87">
        <f>W126/E126</f>
        <v>9.0909090909090912E-2</v>
      </c>
    </row>
    <row r="127" spans="1:24" ht="30" x14ac:dyDescent="0.25">
      <c r="A127" s="188"/>
      <c r="B127" s="185"/>
      <c r="C127" s="4" t="s">
        <v>21</v>
      </c>
      <c r="D127" s="13">
        <v>5</v>
      </c>
      <c r="E127" s="21">
        <v>4</v>
      </c>
      <c r="F127" s="46"/>
      <c r="G127" s="74"/>
      <c r="H127" s="50"/>
      <c r="I127" s="47"/>
      <c r="J127" s="6"/>
      <c r="K127" s="26"/>
      <c r="L127" s="55"/>
      <c r="M127" s="59"/>
      <c r="N127" s="71"/>
      <c r="O127" s="39"/>
      <c r="P127" s="40"/>
      <c r="Q127" s="12"/>
      <c r="R127" s="28"/>
      <c r="S127" s="10"/>
      <c r="T127" s="32"/>
      <c r="U127" s="10"/>
      <c r="V127" s="35"/>
      <c r="W127" s="11"/>
      <c r="X127" s="35"/>
    </row>
    <row r="128" spans="1:24" ht="30.75" thickBot="1" x14ac:dyDescent="0.3">
      <c r="A128" s="188"/>
      <c r="B128" s="186"/>
      <c r="C128" s="5" t="s">
        <v>22</v>
      </c>
      <c r="D128" s="14">
        <v>6</v>
      </c>
      <c r="E128" s="22">
        <v>7</v>
      </c>
      <c r="F128" s="51"/>
      <c r="G128" s="75"/>
      <c r="H128" s="52"/>
      <c r="I128" s="48"/>
      <c r="J128" s="15"/>
      <c r="K128" s="27"/>
      <c r="L128" s="56"/>
      <c r="M128" s="60"/>
      <c r="N128" s="72"/>
      <c r="O128" s="42"/>
      <c r="P128" s="43"/>
      <c r="Q128" s="17"/>
      <c r="R128" s="29"/>
      <c r="S128" s="16"/>
      <c r="T128" s="33"/>
      <c r="U128" s="16"/>
      <c r="V128" s="36"/>
      <c r="W128" s="18"/>
      <c r="X128" s="36"/>
    </row>
    <row r="129" spans="1:24" ht="15" customHeight="1" x14ac:dyDescent="0.25">
      <c r="A129" s="188"/>
      <c r="B129" s="184" t="s">
        <v>53</v>
      </c>
      <c r="C129" s="3" t="s">
        <v>18</v>
      </c>
      <c r="D129" s="67">
        <v>1</v>
      </c>
      <c r="E129" s="20">
        <v>15</v>
      </c>
      <c r="F129" s="44">
        <v>5</v>
      </c>
      <c r="G129" s="73">
        <f>(F129/E129)</f>
        <v>0.33333333333333331</v>
      </c>
      <c r="H129" s="49">
        <v>5</v>
      </c>
      <c r="I129" s="45">
        <f>H129/E129</f>
        <v>0.33333333333333331</v>
      </c>
      <c r="J129" s="1">
        <v>15</v>
      </c>
      <c r="K129" s="24">
        <v>11</v>
      </c>
      <c r="L129" s="53">
        <f>K129/E129</f>
        <v>0.73333333333333328</v>
      </c>
      <c r="M129" s="57">
        <v>4</v>
      </c>
      <c r="N129" s="69">
        <f>(M129/K129)</f>
        <v>0.36363636363636365</v>
      </c>
      <c r="O129" s="37"/>
      <c r="P129" s="38">
        <f>O129/K129</f>
        <v>0</v>
      </c>
      <c r="Q129" s="9">
        <v>3</v>
      </c>
      <c r="R129" s="30">
        <f>Q129/E129</f>
        <v>0.2</v>
      </c>
      <c r="S129" s="7"/>
      <c r="T129" s="31">
        <f>S129/E129</f>
        <v>0</v>
      </c>
      <c r="U129" s="7"/>
      <c r="V129" s="109">
        <f>U129/E129</f>
        <v>0</v>
      </c>
      <c r="W129" s="8">
        <v>1</v>
      </c>
      <c r="X129" s="19">
        <f>W129/E129</f>
        <v>6.6666666666666666E-2</v>
      </c>
    </row>
    <row r="130" spans="1:24" ht="18.75" customHeight="1" x14ac:dyDescent="0.25">
      <c r="A130" s="188"/>
      <c r="B130" s="185"/>
      <c r="C130" s="4" t="s">
        <v>19</v>
      </c>
      <c r="D130" s="13">
        <v>2</v>
      </c>
      <c r="E130" s="21"/>
      <c r="F130" s="46"/>
      <c r="G130" s="76"/>
      <c r="H130" s="50"/>
      <c r="I130" s="47"/>
      <c r="J130" s="6"/>
      <c r="K130" s="25"/>
      <c r="L130" s="54"/>
      <c r="M130" s="58"/>
      <c r="N130" s="70"/>
      <c r="O130" s="39"/>
      <c r="P130" s="40"/>
      <c r="Q130" s="12"/>
      <c r="R130" s="28"/>
      <c r="S130" s="10"/>
      <c r="T130" s="32"/>
      <c r="U130" s="10"/>
      <c r="V130" s="35"/>
      <c r="W130" s="11"/>
      <c r="X130" s="35"/>
    </row>
    <row r="131" spans="1:24" ht="15" customHeight="1" x14ac:dyDescent="0.25">
      <c r="A131" s="188"/>
      <c r="B131" s="185"/>
      <c r="C131" s="93" t="s">
        <v>20</v>
      </c>
      <c r="D131" s="13">
        <v>3</v>
      </c>
      <c r="E131" s="21">
        <v>4</v>
      </c>
      <c r="F131" s="46">
        <v>2</v>
      </c>
      <c r="G131" s="76"/>
      <c r="H131" s="50">
        <v>3</v>
      </c>
      <c r="I131" s="47"/>
      <c r="J131" s="6">
        <v>4</v>
      </c>
      <c r="K131" s="25">
        <v>4</v>
      </c>
      <c r="L131" s="55">
        <f>K131/E131</f>
        <v>1</v>
      </c>
      <c r="M131" s="58">
        <v>4</v>
      </c>
      <c r="N131" s="71">
        <f>(M131/K131)</f>
        <v>1</v>
      </c>
      <c r="O131" s="39">
        <v>3</v>
      </c>
      <c r="P131" s="41">
        <f>O131/K131</f>
        <v>0.75</v>
      </c>
      <c r="Q131" s="12"/>
      <c r="R131" s="28"/>
      <c r="S131" s="10"/>
      <c r="T131" s="34"/>
      <c r="U131" s="10"/>
      <c r="V131" s="35"/>
      <c r="W131" s="11"/>
      <c r="X131" s="35"/>
    </row>
    <row r="132" spans="1:24" ht="15" customHeight="1" x14ac:dyDescent="0.25">
      <c r="A132" s="188"/>
      <c r="B132" s="185"/>
      <c r="C132" s="82" t="s">
        <v>23</v>
      </c>
      <c r="D132" s="83">
        <v>4</v>
      </c>
      <c r="E132" s="84">
        <f>E129+E131</f>
        <v>19</v>
      </c>
      <c r="F132" s="83">
        <f t="shared" ref="F132" si="101">F129+F131</f>
        <v>7</v>
      </c>
      <c r="G132" s="79">
        <f>(F132/E132)</f>
        <v>0.36842105263157893</v>
      </c>
      <c r="H132" s="85">
        <f t="shared" ref="H132" si="102">H129+H131</f>
        <v>8</v>
      </c>
      <c r="I132" s="86">
        <f>H132/E132</f>
        <v>0.42105263157894735</v>
      </c>
      <c r="J132" s="85">
        <f t="shared" ref="J132:K132" si="103">J129+J131</f>
        <v>19</v>
      </c>
      <c r="K132" s="83">
        <f t="shared" si="103"/>
        <v>15</v>
      </c>
      <c r="L132" s="80">
        <f>K132/E132</f>
        <v>0.78947368421052633</v>
      </c>
      <c r="M132" s="84">
        <f t="shared" ref="M132" si="104">M129+M131</f>
        <v>8</v>
      </c>
      <c r="N132" s="81">
        <f>(M132/K132)</f>
        <v>0.53333333333333333</v>
      </c>
      <c r="O132" s="85">
        <f t="shared" ref="O132" si="105">O129+O131</f>
        <v>3</v>
      </c>
      <c r="P132" s="87">
        <f>O132/K132</f>
        <v>0.2</v>
      </c>
      <c r="Q132" s="88">
        <v>3</v>
      </c>
      <c r="R132" s="89">
        <f>Q132/E132</f>
        <v>0.15789473684210525</v>
      </c>
      <c r="S132" s="90"/>
      <c r="T132" s="91">
        <f>S132/E132</f>
        <v>0</v>
      </c>
      <c r="U132" s="90"/>
      <c r="V132" s="110">
        <f>U132/E132</f>
        <v>0</v>
      </c>
      <c r="W132" s="92">
        <v>1</v>
      </c>
      <c r="X132" s="87">
        <f>W132/E132</f>
        <v>5.2631578947368418E-2</v>
      </c>
    </row>
    <row r="133" spans="1:24" ht="30" x14ac:dyDescent="0.25">
      <c r="A133" s="188"/>
      <c r="B133" s="185"/>
      <c r="C133" s="4" t="s">
        <v>21</v>
      </c>
      <c r="D133" s="13">
        <v>5</v>
      </c>
      <c r="E133" s="21">
        <v>8</v>
      </c>
      <c r="F133" s="46"/>
      <c r="G133" s="74"/>
      <c r="H133" s="50"/>
      <c r="I133" s="47"/>
      <c r="J133" s="6"/>
      <c r="K133" s="26"/>
      <c r="L133" s="55"/>
      <c r="M133" s="59"/>
      <c r="N133" s="71"/>
      <c r="O133" s="39"/>
      <c r="P133" s="40"/>
      <c r="Q133" s="12"/>
      <c r="R133" s="28"/>
      <c r="S133" s="10"/>
      <c r="T133" s="32"/>
      <c r="U133" s="10"/>
      <c r="V133" s="35"/>
      <c r="W133" s="11"/>
      <c r="X133" s="35"/>
    </row>
    <row r="134" spans="1:24" ht="30.75" thickBot="1" x14ac:dyDescent="0.3">
      <c r="A134" s="188"/>
      <c r="B134" s="186"/>
      <c r="C134" s="5" t="s">
        <v>22</v>
      </c>
      <c r="D134" s="14">
        <v>6</v>
      </c>
      <c r="E134" s="22">
        <v>11</v>
      </c>
      <c r="F134" s="51"/>
      <c r="G134" s="75"/>
      <c r="H134" s="52"/>
      <c r="I134" s="48"/>
      <c r="J134" s="15"/>
      <c r="K134" s="27"/>
      <c r="L134" s="56"/>
      <c r="M134" s="60"/>
      <c r="N134" s="72"/>
      <c r="O134" s="42"/>
      <c r="P134" s="43"/>
      <c r="Q134" s="17"/>
      <c r="R134" s="29"/>
      <c r="S134" s="16"/>
      <c r="T134" s="33"/>
      <c r="U134" s="16"/>
      <c r="V134" s="36"/>
      <c r="W134" s="18"/>
      <c r="X134" s="36"/>
    </row>
    <row r="135" spans="1:24" ht="15" customHeight="1" x14ac:dyDescent="0.25">
      <c r="A135" s="188"/>
      <c r="B135" s="184" t="s">
        <v>54</v>
      </c>
      <c r="C135" s="3" t="s">
        <v>18</v>
      </c>
      <c r="D135" s="67">
        <v>1</v>
      </c>
      <c r="E135" s="20">
        <v>14</v>
      </c>
      <c r="F135" s="44">
        <v>10</v>
      </c>
      <c r="G135" s="73">
        <f>(F135/E135)</f>
        <v>0.7142857142857143</v>
      </c>
      <c r="H135" s="49"/>
      <c r="I135" s="45">
        <f>H135/E135</f>
        <v>0</v>
      </c>
      <c r="J135" s="1">
        <v>14</v>
      </c>
      <c r="K135" s="24">
        <v>12</v>
      </c>
      <c r="L135" s="53">
        <f>K135/E135</f>
        <v>0.8571428571428571</v>
      </c>
      <c r="M135" s="57">
        <v>3</v>
      </c>
      <c r="N135" s="69">
        <f>(M135/K135)</f>
        <v>0.25</v>
      </c>
      <c r="O135" s="37"/>
      <c r="P135" s="38">
        <f>O135/K135</f>
        <v>0</v>
      </c>
      <c r="Q135" s="9">
        <v>1</v>
      </c>
      <c r="R135" s="30">
        <f>Q135/E135</f>
        <v>7.1428571428571425E-2</v>
      </c>
      <c r="S135" s="7"/>
      <c r="T135" s="31">
        <f>S135/E135</f>
        <v>0</v>
      </c>
      <c r="U135" s="7">
        <v>1</v>
      </c>
      <c r="V135" s="109">
        <f>U135/E135</f>
        <v>7.1428571428571425E-2</v>
      </c>
      <c r="W135" s="8"/>
      <c r="X135" s="19">
        <f>W135/E135</f>
        <v>0</v>
      </c>
    </row>
    <row r="136" spans="1:24" ht="18.75" customHeight="1" x14ac:dyDescent="0.25">
      <c r="A136" s="188"/>
      <c r="B136" s="185"/>
      <c r="C136" s="4" t="s">
        <v>19</v>
      </c>
      <c r="D136" s="13">
        <v>2</v>
      </c>
      <c r="E136" s="21"/>
      <c r="F136" s="46"/>
      <c r="G136" s="76"/>
      <c r="H136" s="50"/>
      <c r="I136" s="47"/>
      <c r="J136" s="6"/>
      <c r="K136" s="25"/>
      <c r="L136" s="54"/>
      <c r="M136" s="58"/>
      <c r="N136" s="70"/>
      <c r="O136" s="39"/>
      <c r="P136" s="40"/>
      <c r="Q136" s="12"/>
      <c r="R136" s="28"/>
      <c r="S136" s="10"/>
      <c r="T136" s="32"/>
      <c r="U136" s="10"/>
      <c r="V136" s="35"/>
      <c r="W136" s="11"/>
      <c r="X136" s="35"/>
    </row>
    <row r="137" spans="1:24" ht="15" customHeight="1" x14ac:dyDescent="0.25">
      <c r="A137" s="188"/>
      <c r="B137" s="185"/>
      <c r="C137" s="93" t="s">
        <v>20</v>
      </c>
      <c r="D137" s="13">
        <v>3</v>
      </c>
      <c r="E137" s="21"/>
      <c r="F137" s="46"/>
      <c r="G137" s="76"/>
      <c r="H137" s="50"/>
      <c r="I137" s="47"/>
      <c r="J137" s="6"/>
      <c r="K137" s="25"/>
      <c r="L137" s="55">
        <v>0.02</v>
      </c>
      <c r="M137" s="58"/>
      <c r="N137" s="71"/>
      <c r="O137" s="39"/>
      <c r="P137" s="41"/>
      <c r="Q137" s="12"/>
      <c r="R137" s="28"/>
      <c r="S137" s="10"/>
      <c r="T137" s="34"/>
      <c r="U137" s="10"/>
      <c r="V137" s="35"/>
      <c r="W137" s="11"/>
      <c r="X137" s="35"/>
    </row>
    <row r="138" spans="1:24" ht="15" customHeight="1" x14ac:dyDescent="0.25">
      <c r="A138" s="188"/>
      <c r="B138" s="185"/>
      <c r="C138" s="82" t="s">
        <v>23</v>
      </c>
      <c r="D138" s="83">
        <v>4</v>
      </c>
      <c r="E138" s="84">
        <f>E135+E137</f>
        <v>14</v>
      </c>
      <c r="F138" s="83">
        <f t="shared" ref="F138" si="106">F135+F137</f>
        <v>10</v>
      </c>
      <c r="G138" s="79">
        <f>(F138/E138)</f>
        <v>0.7142857142857143</v>
      </c>
      <c r="H138" s="85">
        <f t="shared" ref="H138" si="107">H135+H137</f>
        <v>0</v>
      </c>
      <c r="I138" s="86">
        <f>H138/E138</f>
        <v>0</v>
      </c>
      <c r="J138" s="85">
        <f t="shared" ref="J138:K138" si="108">J135+J137</f>
        <v>14</v>
      </c>
      <c r="K138" s="83">
        <f t="shared" si="108"/>
        <v>12</v>
      </c>
      <c r="L138" s="80">
        <f>K138/E138</f>
        <v>0.8571428571428571</v>
      </c>
      <c r="M138" s="84">
        <f t="shared" ref="M138" si="109">M135+M137</f>
        <v>3</v>
      </c>
      <c r="N138" s="81">
        <f>(M138/K138)</f>
        <v>0.25</v>
      </c>
      <c r="O138" s="85">
        <f t="shared" ref="O138" si="110">O135+O137</f>
        <v>0</v>
      </c>
      <c r="P138" s="87">
        <f>O138/K138</f>
        <v>0</v>
      </c>
      <c r="Q138" s="88">
        <v>1</v>
      </c>
      <c r="R138" s="89">
        <f>Q138/E138</f>
        <v>7.1428571428571425E-2</v>
      </c>
      <c r="S138" s="90"/>
      <c r="T138" s="91">
        <f>S138/E138</f>
        <v>0</v>
      </c>
      <c r="U138" s="90">
        <v>1</v>
      </c>
      <c r="V138" s="110">
        <f>U138/E138</f>
        <v>7.1428571428571425E-2</v>
      </c>
      <c r="W138" s="92"/>
      <c r="X138" s="87">
        <f>W138/E138</f>
        <v>0</v>
      </c>
    </row>
    <row r="139" spans="1:24" ht="30" x14ac:dyDescent="0.25">
      <c r="A139" s="188"/>
      <c r="B139" s="185"/>
      <c r="C139" s="4" t="s">
        <v>21</v>
      </c>
      <c r="D139" s="13">
        <v>5</v>
      </c>
      <c r="E139" s="21">
        <v>7</v>
      </c>
      <c r="F139" s="46"/>
      <c r="G139" s="74"/>
      <c r="H139" s="50"/>
      <c r="I139" s="47"/>
      <c r="J139" s="6"/>
      <c r="K139" s="26"/>
      <c r="L139" s="55"/>
      <c r="M139" s="59"/>
      <c r="N139" s="71"/>
      <c r="O139" s="39"/>
      <c r="P139" s="40"/>
      <c r="Q139" s="12"/>
      <c r="R139" s="28"/>
      <c r="S139" s="10"/>
      <c r="T139" s="32"/>
      <c r="U139" s="10"/>
      <c r="V139" s="35"/>
      <c r="W139" s="11"/>
      <c r="X139" s="35"/>
    </row>
    <row r="140" spans="1:24" ht="30.75" thickBot="1" x14ac:dyDescent="0.3">
      <c r="A140" s="188"/>
      <c r="B140" s="186"/>
      <c r="C140" s="5" t="s">
        <v>22</v>
      </c>
      <c r="D140" s="14">
        <v>6</v>
      </c>
      <c r="E140" s="22">
        <v>7</v>
      </c>
      <c r="F140" s="51"/>
      <c r="G140" s="75"/>
      <c r="H140" s="52"/>
      <c r="I140" s="48"/>
      <c r="J140" s="15"/>
      <c r="K140" s="27"/>
      <c r="L140" s="56"/>
      <c r="M140" s="60"/>
      <c r="N140" s="72"/>
      <c r="O140" s="42"/>
      <c r="P140" s="43"/>
      <c r="Q140" s="17"/>
      <c r="R140" s="29"/>
      <c r="S140" s="16"/>
      <c r="T140" s="33"/>
      <c r="U140" s="16"/>
      <c r="V140" s="36"/>
      <c r="W140" s="18"/>
      <c r="X140" s="36"/>
    </row>
    <row r="141" spans="1:24" ht="15" customHeight="1" x14ac:dyDescent="0.25">
      <c r="A141" s="188"/>
      <c r="B141" s="184" t="s">
        <v>55</v>
      </c>
      <c r="C141" s="3" t="s">
        <v>18</v>
      </c>
      <c r="D141" s="67">
        <v>1</v>
      </c>
      <c r="E141" s="20">
        <v>7</v>
      </c>
      <c r="F141" s="44">
        <v>1</v>
      </c>
      <c r="G141" s="73">
        <f>(F141/E141)</f>
        <v>0.14285714285714285</v>
      </c>
      <c r="H141" s="49"/>
      <c r="I141" s="45">
        <f>H141/E141</f>
        <v>0</v>
      </c>
      <c r="J141" s="1">
        <v>7</v>
      </c>
      <c r="K141" s="24">
        <v>7</v>
      </c>
      <c r="L141" s="53">
        <f>K141/E141</f>
        <v>1</v>
      </c>
      <c r="M141" s="57">
        <v>2</v>
      </c>
      <c r="N141" s="69">
        <f>(M141/K141)</f>
        <v>0.2857142857142857</v>
      </c>
      <c r="O141" s="37"/>
      <c r="P141" s="38">
        <f>O141/K141</f>
        <v>0</v>
      </c>
      <c r="Q141" s="9"/>
      <c r="R141" s="30">
        <f>Q141/E141</f>
        <v>0</v>
      </c>
      <c r="S141" s="7"/>
      <c r="T141" s="31">
        <f>S141/E141</f>
        <v>0</v>
      </c>
      <c r="U141" s="7"/>
      <c r="V141" s="109">
        <f>U141/E141</f>
        <v>0</v>
      </c>
      <c r="W141" s="8"/>
      <c r="X141" s="19">
        <f>W141/E141</f>
        <v>0</v>
      </c>
    </row>
    <row r="142" spans="1:24" ht="18.75" customHeight="1" x14ac:dyDescent="0.25">
      <c r="A142" s="188"/>
      <c r="B142" s="185"/>
      <c r="C142" s="4" t="s">
        <v>19</v>
      </c>
      <c r="D142" s="13">
        <v>2</v>
      </c>
      <c r="E142" s="21"/>
      <c r="F142" s="46"/>
      <c r="G142" s="76"/>
      <c r="H142" s="50"/>
      <c r="I142" s="47"/>
      <c r="J142" s="6"/>
      <c r="K142" s="25"/>
      <c r="L142" s="66"/>
      <c r="M142" s="58"/>
      <c r="N142" s="70"/>
      <c r="O142" s="39"/>
      <c r="P142" s="40"/>
      <c r="Q142" s="12"/>
      <c r="R142" s="28"/>
      <c r="S142" s="10"/>
      <c r="T142" s="32"/>
      <c r="U142" s="10"/>
      <c r="V142" s="35"/>
      <c r="W142" s="11"/>
      <c r="X142" s="35"/>
    </row>
    <row r="143" spans="1:24" ht="15" customHeight="1" x14ac:dyDescent="0.25">
      <c r="A143" s="188"/>
      <c r="B143" s="185"/>
      <c r="C143" s="93" t="s">
        <v>20</v>
      </c>
      <c r="D143" s="13">
        <v>3</v>
      </c>
      <c r="E143" s="21">
        <v>5</v>
      </c>
      <c r="F143" s="46">
        <v>3</v>
      </c>
      <c r="G143" s="74">
        <f>(F143/E143)</f>
        <v>0.6</v>
      </c>
      <c r="H143" s="50"/>
      <c r="I143" s="47"/>
      <c r="J143" s="6">
        <v>5</v>
      </c>
      <c r="K143" s="25">
        <v>5</v>
      </c>
      <c r="L143" s="65">
        <f>K143/E143</f>
        <v>1</v>
      </c>
      <c r="M143" s="58"/>
      <c r="N143" s="71"/>
      <c r="O143" s="39"/>
      <c r="P143" s="41"/>
      <c r="Q143" s="12"/>
      <c r="R143" s="28"/>
      <c r="S143" s="10"/>
      <c r="T143" s="34"/>
      <c r="U143" s="10"/>
      <c r="V143" s="131">
        <f>U143/E143</f>
        <v>0</v>
      </c>
      <c r="W143" s="11"/>
      <c r="X143" s="35"/>
    </row>
    <row r="144" spans="1:24" ht="15" customHeight="1" x14ac:dyDescent="0.25">
      <c r="A144" s="188"/>
      <c r="B144" s="185"/>
      <c r="C144" s="82" t="s">
        <v>23</v>
      </c>
      <c r="D144" s="83">
        <v>4</v>
      </c>
      <c r="E144" s="84">
        <f>E141+E143</f>
        <v>12</v>
      </c>
      <c r="F144" s="83">
        <f t="shared" ref="F144" si="111">F141+F143</f>
        <v>4</v>
      </c>
      <c r="G144" s="79">
        <f>(F144/E144)</f>
        <v>0.33333333333333331</v>
      </c>
      <c r="H144" s="85">
        <f t="shared" ref="H144" si="112">H141+H143</f>
        <v>0</v>
      </c>
      <c r="I144" s="86">
        <f>H144/E144</f>
        <v>0</v>
      </c>
      <c r="J144" s="85">
        <f t="shared" ref="J144:K144" si="113">J141+J143</f>
        <v>12</v>
      </c>
      <c r="K144" s="83">
        <f t="shared" si="113"/>
        <v>12</v>
      </c>
      <c r="L144" s="80">
        <f>K144/E144</f>
        <v>1</v>
      </c>
      <c r="M144" s="84">
        <f t="shared" ref="M144" si="114">M141+M143</f>
        <v>2</v>
      </c>
      <c r="N144" s="81">
        <f>(M144/K144)</f>
        <v>0.16666666666666666</v>
      </c>
      <c r="O144" s="85">
        <f t="shared" ref="O144" si="115">O141+O143</f>
        <v>0</v>
      </c>
      <c r="P144" s="87">
        <f>O144/K144</f>
        <v>0</v>
      </c>
      <c r="Q144" s="88"/>
      <c r="R144" s="89">
        <f>Q144/E144</f>
        <v>0</v>
      </c>
      <c r="S144" s="90"/>
      <c r="T144" s="91">
        <f>S144/E144</f>
        <v>0</v>
      </c>
      <c r="U144" s="90"/>
      <c r="V144" s="110">
        <f>U144/E144</f>
        <v>0</v>
      </c>
      <c r="W144" s="92"/>
      <c r="X144" s="87">
        <f>W144/E144</f>
        <v>0</v>
      </c>
    </row>
    <row r="145" spans="1:24" ht="30" x14ac:dyDescent="0.25">
      <c r="A145" s="188"/>
      <c r="B145" s="185"/>
      <c r="C145" s="4" t="s">
        <v>21</v>
      </c>
      <c r="D145" s="13">
        <v>5</v>
      </c>
      <c r="E145" s="21"/>
      <c r="F145" s="46"/>
      <c r="G145" s="74"/>
      <c r="H145" s="50"/>
      <c r="I145" s="47"/>
      <c r="J145" s="6"/>
      <c r="K145" s="26"/>
      <c r="L145" s="55"/>
      <c r="M145" s="59"/>
      <c r="N145" s="71"/>
      <c r="O145" s="39"/>
      <c r="P145" s="40"/>
      <c r="Q145" s="12"/>
      <c r="R145" s="28"/>
      <c r="S145" s="10"/>
      <c r="T145" s="32"/>
      <c r="U145" s="10"/>
      <c r="V145" s="35"/>
      <c r="W145" s="11"/>
      <c r="X145" s="35"/>
    </row>
    <row r="146" spans="1:24" ht="30.75" thickBot="1" x14ac:dyDescent="0.3">
      <c r="A146" s="188"/>
      <c r="B146" s="186"/>
      <c r="C146" s="5" t="s">
        <v>22</v>
      </c>
      <c r="D146" s="14">
        <v>6</v>
      </c>
      <c r="E146" s="22">
        <v>12</v>
      </c>
      <c r="F146" s="51"/>
      <c r="G146" s="75"/>
      <c r="H146" s="52"/>
      <c r="I146" s="48"/>
      <c r="J146" s="15"/>
      <c r="K146" s="27"/>
      <c r="L146" s="56"/>
      <c r="M146" s="60"/>
      <c r="N146" s="72"/>
      <c r="O146" s="42"/>
      <c r="P146" s="43"/>
      <c r="Q146" s="17"/>
      <c r="R146" s="29"/>
      <c r="S146" s="16"/>
      <c r="T146" s="33"/>
      <c r="U146" s="16"/>
      <c r="V146" s="36"/>
      <c r="W146" s="18"/>
      <c r="X146" s="36"/>
    </row>
    <row r="147" spans="1:24" ht="15" customHeight="1" x14ac:dyDescent="0.25">
      <c r="A147" s="188"/>
      <c r="B147" s="184" t="s">
        <v>56</v>
      </c>
      <c r="C147" s="3" t="s">
        <v>18</v>
      </c>
      <c r="D147" s="142">
        <v>1</v>
      </c>
      <c r="E147" s="20">
        <v>25</v>
      </c>
      <c r="F147" s="44">
        <v>1</v>
      </c>
      <c r="G147" s="73">
        <f>(F147/E147)</f>
        <v>0.04</v>
      </c>
      <c r="H147" s="49"/>
      <c r="I147" s="45">
        <f>H147/E147</f>
        <v>0</v>
      </c>
      <c r="J147" s="1"/>
      <c r="K147" s="24">
        <v>19</v>
      </c>
      <c r="L147" s="53">
        <f>K147/E147</f>
        <v>0.76</v>
      </c>
      <c r="M147" s="57">
        <v>13</v>
      </c>
      <c r="N147" s="69">
        <f>(M147/K147)</f>
        <v>0.68421052631578949</v>
      </c>
      <c r="O147" s="37"/>
      <c r="P147" s="38">
        <f>O147/K147</f>
        <v>0</v>
      </c>
      <c r="Q147" s="9">
        <v>6</v>
      </c>
      <c r="R147" s="30">
        <f>Q147/E147</f>
        <v>0.24</v>
      </c>
      <c r="S147" s="7"/>
      <c r="T147" s="31">
        <f>S147/E147</f>
        <v>0</v>
      </c>
      <c r="U147" s="7"/>
      <c r="V147" s="109">
        <f>U147/E147</f>
        <v>0</v>
      </c>
      <c r="W147" s="8"/>
      <c r="X147" s="19">
        <f>W147/E147</f>
        <v>0</v>
      </c>
    </row>
    <row r="148" spans="1:24" ht="18.75" customHeight="1" x14ac:dyDescent="0.25">
      <c r="A148" s="188"/>
      <c r="B148" s="185"/>
      <c r="C148" s="4" t="s">
        <v>19</v>
      </c>
      <c r="D148" s="13">
        <v>2</v>
      </c>
      <c r="E148" s="21"/>
      <c r="F148" s="46"/>
      <c r="G148" s="76"/>
      <c r="H148" s="50"/>
      <c r="I148" s="47"/>
      <c r="J148" s="6"/>
      <c r="K148" s="25"/>
      <c r="L148" s="66"/>
      <c r="M148" s="58"/>
      <c r="N148" s="70"/>
      <c r="O148" s="39"/>
      <c r="P148" s="40"/>
      <c r="Q148" s="12"/>
      <c r="R148" s="28"/>
      <c r="S148" s="10"/>
      <c r="T148" s="32"/>
      <c r="U148" s="10"/>
      <c r="V148" s="35"/>
      <c r="W148" s="11"/>
      <c r="X148" s="35"/>
    </row>
    <row r="149" spans="1:24" ht="15" customHeight="1" x14ac:dyDescent="0.25">
      <c r="A149" s="188"/>
      <c r="B149" s="185"/>
      <c r="C149" s="93" t="s">
        <v>20</v>
      </c>
      <c r="D149" s="13">
        <v>3</v>
      </c>
      <c r="E149" s="21">
        <v>4</v>
      </c>
      <c r="F149" s="46"/>
      <c r="G149" s="74">
        <f>(F149/E149)</f>
        <v>0</v>
      </c>
      <c r="H149" s="50"/>
      <c r="I149" s="47"/>
      <c r="J149" s="6">
        <v>4</v>
      </c>
      <c r="K149" s="25">
        <v>3</v>
      </c>
      <c r="L149" s="65">
        <f>K149/E149</f>
        <v>0.75</v>
      </c>
      <c r="M149" s="58"/>
      <c r="N149" s="71"/>
      <c r="O149" s="39"/>
      <c r="P149" s="41"/>
      <c r="Q149" s="12"/>
      <c r="R149" s="28"/>
      <c r="S149" s="10"/>
      <c r="T149" s="34"/>
      <c r="U149" s="10"/>
      <c r="V149" s="131">
        <f>U149/E149</f>
        <v>0</v>
      </c>
      <c r="W149" s="11">
        <v>1</v>
      </c>
      <c r="X149" s="108">
        <f>W149/E149</f>
        <v>0.25</v>
      </c>
    </row>
    <row r="150" spans="1:24" ht="15" customHeight="1" x14ac:dyDescent="0.25">
      <c r="A150" s="188"/>
      <c r="B150" s="185"/>
      <c r="C150" s="82" t="s">
        <v>23</v>
      </c>
      <c r="D150" s="83">
        <v>4</v>
      </c>
      <c r="E150" s="84">
        <f>E147+E149</f>
        <v>29</v>
      </c>
      <c r="F150" s="83">
        <f t="shared" ref="F150" si="116">F147+F149</f>
        <v>1</v>
      </c>
      <c r="G150" s="79">
        <f>(F150/E150)</f>
        <v>3.4482758620689655E-2</v>
      </c>
      <c r="H150" s="85">
        <f t="shared" ref="H150" si="117">H147+H149</f>
        <v>0</v>
      </c>
      <c r="I150" s="86">
        <f>H150/E150</f>
        <v>0</v>
      </c>
      <c r="J150" s="85">
        <f t="shared" ref="J150:K150" si="118">J147+J149</f>
        <v>4</v>
      </c>
      <c r="K150" s="83">
        <f t="shared" si="118"/>
        <v>22</v>
      </c>
      <c r="L150" s="80">
        <f>K150/E150</f>
        <v>0.75862068965517238</v>
      </c>
      <c r="M150" s="84">
        <f t="shared" ref="M150" si="119">M147+M149</f>
        <v>13</v>
      </c>
      <c r="N150" s="81">
        <f>(M150/K150)</f>
        <v>0.59090909090909094</v>
      </c>
      <c r="O150" s="85">
        <f t="shared" ref="O150" si="120">O147+O149</f>
        <v>0</v>
      </c>
      <c r="P150" s="87">
        <f>O150/K150</f>
        <v>0</v>
      </c>
      <c r="Q150" s="88">
        <v>6</v>
      </c>
      <c r="R150" s="89">
        <f>Q150/E150</f>
        <v>0.20689655172413793</v>
      </c>
      <c r="S150" s="90"/>
      <c r="T150" s="91">
        <f>S150/E150</f>
        <v>0</v>
      </c>
      <c r="U150" s="90"/>
      <c r="V150" s="110">
        <f>U150/E150</f>
        <v>0</v>
      </c>
      <c r="W150" s="147">
        <v>1</v>
      </c>
      <c r="X150" s="87">
        <f>W150/E150</f>
        <v>3.4482758620689655E-2</v>
      </c>
    </row>
    <row r="151" spans="1:24" ht="30" x14ac:dyDescent="0.25">
      <c r="A151" s="188"/>
      <c r="B151" s="185"/>
      <c r="C151" s="4" t="s">
        <v>21</v>
      </c>
      <c r="D151" s="13">
        <v>5</v>
      </c>
      <c r="E151" s="21">
        <v>14</v>
      </c>
      <c r="F151" s="46"/>
      <c r="G151" s="74"/>
      <c r="H151" s="50"/>
      <c r="I151" s="47"/>
      <c r="J151" s="6"/>
      <c r="K151" s="26"/>
      <c r="L151" s="55"/>
      <c r="M151" s="59"/>
      <c r="N151" s="71"/>
      <c r="O151" s="39"/>
      <c r="P151" s="40"/>
      <c r="Q151" s="12"/>
      <c r="R151" s="28"/>
      <c r="S151" s="10"/>
      <c r="T151" s="32"/>
      <c r="U151" s="10"/>
      <c r="V151" s="35"/>
      <c r="W151" s="11"/>
      <c r="X151" s="35"/>
    </row>
    <row r="152" spans="1:24" ht="30.75" thickBot="1" x14ac:dyDescent="0.3">
      <c r="A152" s="188"/>
      <c r="B152" s="186"/>
      <c r="C152" s="5" t="s">
        <v>22</v>
      </c>
      <c r="D152" s="14">
        <v>6</v>
      </c>
      <c r="E152" s="22">
        <v>15</v>
      </c>
      <c r="F152" s="51"/>
      <c r="G152" s="75"/>
      <c r="H152" s="52"/>
      <c r="I152" s="48"/>
      <c r="J152" s="15"/>
      <c r="K152" s="27"/>
      <c r="L152" s="56"/>
      <c r="M152" s="60"/>
      <c r="N152" s="72"/>
      <c r="O152" s="42"/>
      <c r="P152" s="43"/>
      <c r="Q152" s="17"/>
      <c r="R152" s="29"/>
      <c r="S152" s="16"/>
      <c r="T152" s="33"/>
      <c r="U152" s="16"/>
      <c r="V152" s="36"/>
      <c r="W152" s="18"/>
      <c r="X152" s="36"/>
    </row>
    <row r="153" spans="1:24" ht="15" customHeight="1" x14ac:dyDescent="0.25">
      <c r="A153" s="188"/>
      <c r="B153" s="184" t="s">
        <v>66</v>
      </c>
      <c r="C153" s="3" t="s">
        <v>18</v>
      </c>
      <c r="D153" s="142">
        <v>1</v>
      </c>
      <c r="E153" s="20">
        <v>9</v>
      </c>
      <c r="F153" s="44"/>
      <c r="G153" s="73">
        <f>(F153/E153)</f>
        <v>0</v>
      </c>
      <c r="H153" s="49"/>
      <c r="I153" s="45">
        <f>H153/E153</f>
        <v>0</v>
      </c>
      <c r="J153" s="1"/>
      <c r="K153" s="24">
        <v>9</v>
      </c>
      <c r="L153" s="53">
        <f>K153/E153</f>
        <v>1</v>
      </c>
      <c r="M153" s="57"/>
      <c r="N153" s="69">
        <f>(M153/K153)</f>
        <v>0</v>
      </c>
      <c r="O153" s="37"/>
      <c r="P153" s="38">
        <f>O153/K153</f>
        <v>0</v>
      </c>
      <c r="Q153" s="9"/>
      <c r="R153" s="30">
        <f>Q153/E153</f>
        <v>0</v>
      </c>
      <c r="S153" s="7"/>
      <c r="T153" s="31">
        <f>S153/E153</f>
        <v>0</v>
      </c>
      <c r="U153" s="7"/>
      <c r="V153" s="109">
        <f>U153/E153</f>
        <v>0</v>
      </c>
      <c r="W153" s="8"/>
      <c r="X153" s="19">
        <f>W153/E153</f>
        <v>0</v>
      </c>
    </row>
    <row r="154" spans="1:24" ht="18.75" customHeight="1" x14ac:dyDescent="0.25">
      <c r="A154" s="188"/>
      <c r="B154" s="185"/>
      <c r="C154" s="4" t="s">
        <v>19</v>
      </c>
      <c r="D154" s="13">
        <v>2</v>
      </c>
      <c r="E154" s="21"/>
      <c r="F154" s="46"/>
      <c r="G154" s="76"/>
      <c r="H154" s="50"/>
      <c r="I154" s="47"/>
      <c r="J154" s="6"/>
      <c r="K154" s="25"/>
      <c r="L154" s="66"/>
      <c r="M154" s="58"/>
      <c r="N154" s="70"/>
      <c r="O154" s="39"/>
      <c r="P154" s="40"/>
      <c r="Q154" s="12"/>
      <c r="R154" s="28"/>
      <c r="S154" s="10"/>
      <c r="T154" s="32"/>
      <c r="U154" s="10"/>
      <c r="V154" s="35"/>
      <c r="W154" s="11"/>
      <c r="X154" s="35"/>
    </row>
    <row r="155" spans="1:24" ht="15" customHeight="1" x14ac:dyDescent="0.25">
      <c r="A155" s="188"/>
      <c r="B155" s="185"/>
      <c r="C155" s="93" t="s">
        <v>20</v>
      </c>
      <c r="D155" s="13">
        <v>3</v>
      </c>
      <c r="E155" s="21"/>
      <c r="F155" s="46"/>
      <c r="G155" s="74" t="e">
        <f>(F155/E155)</f>
        <v>#DIV/0!</v>
      </c>
      <c r="H155" s="50"/>
      <c r="I155" s="47"/>
      <c r="J155" s="6"/>
      <c r="K155" s="25"/>
      <c r="L155" s="65" t="e">
        <f>K155/E155</f>
        <v>#DIV/0!</v>
      </c>
      <c r="M155" s="58"/>
      <c r="N155" s="71"/>
      <c r="O155" s="39"/>
      <c r="P155" s="41"/>
      <c r="Q155" s="12"/>
      <c r="R155" s="28"/>
      <c r="S155" s="10"/>
      <c r="T155" s="34"/>
      <c r="U155" s="10"/>
      <c r="V155" s="131" t="e">
        <f>U155/E155</f>
        <v>#DIV/0!</v>
      </c>
      <c r="W155" s="11"/>
      <c r="X155" s="108" t="e">
        <f>W155/E155</f>
        <v>#DIV/0!</v>
      </c>
    </row>
    <row r="156" spans="1:24" ht="15" customHeight="1" x14ac:dyDescent="0.25">
      <c r="A156" s="188"/>
      <c r="B156" s="185"/>
      <c r="C156" s="82" t="s">
        <v>23</v>
      </c>
      <c r="D156" s="83">
        <v>4</v>
      </c>
      <c r="E156" s="84">
        <f>E153+E155</f>
        <v>9</v>
      </c>
      <c r="F156" s="83">
        <f t="shared" ref="F156" si="121">F153+F155</f>
        <v>0</v>
      </c>
      <c r="G156" s="79">
        <f>(F156/E156)</f>
        <v>0</v>
      </c>
      <c r="H156" s="85">
        <f t="shared" ref="H156" si="122">H153+H155</f>
        <v>0</v>
      </c>
      <c r="I156" s="86">
        <f>H156/E156</f>
        <v>0</v>
      </c>
      <c r="J156" s="85">
        <f t="shared" ref="J156:K156" si="123">J153+J155</f>
        <v>0</v>
      </c>
      <c r="K156" s="83">
        <f t="shared" si="123"/>
        <v>9</v>
      </c>
      <c r="L156" s="80">
        <f>K156/E156</f>
        <v>1</v>
      </c>
      <c r="M156" s="84">
        <f t="shared" ref="M156" si="124">M153+M155</f>
        <v>0</v>
      </c>
      <c r="N156" s="81">
        <f>(M156/K156)</f>
        <v>0</v>
      </c>
      <c r="O156" s="85">
        <f t="shared" ref="O156" si="125">O153+O155</f>
        <v>0</v>
      </c>
      <c r="P156" s="87">
        <f>O156/K156</f>
        <v>0</v>
      </c>
      <c r="Q156" s="88"/>
      <c r="R156" s="89">
        <f>Q156/E156</f>
        <v>0</v>
      </c>
      <c r="S156" s="90"/>
      <c r="T156" s="91">
        <f>S156/E156</f>
        <v>0</v>
      </c>
      <c r="U156" s="90"/>
      <c r="V156" s="110">
        <f>U156/E156</f>
        <v>0</v>
      </c>
      <c r="W156" s="147"/>
      <c r="X156" s="87">
        <f>W156/E156</f>
        <v>0</v>
      </c>
    </row>
    <row r="157" spans="1:24" ht="30" x14ac:dyDescent="0.25">
      <c r="A157" s="188"/>
      <c r="B157" s="185"/>
      <c r="C157" s="4" t="s">
        <v>21</v>
      </c>
      <c r="D157" s="13">
        <v>5</v>
      </c>
      <c r="E157" s="21"/>
      <c r="F157" s="46"/>
      <c r="G157" s="74"/>
      <c r="H157" s="50"/>
      <c r="I157" s="47"/>
      <c r="J157" s="6"/>
      <c r="K157" s="26"/>
      <c r="L157" s="55"/>
      <c r="M157" s="59"/>
      <c r="N157" s="71"/>
      <c r="O157" s="39"/>
      <c r="P157" s="40"/>
      <c r="Q157" s="12"/>
      <c r="R157" s="28"/>
      <c r="S157" s="10"/>
      <c r="T157" s="32"/>
      <c r="U157" s="10"/>
      <c r="V157" s="35"/>
      <c r="W157" s="11"/>
      <c r="X157" s="35"/>
    </row>
    <row r="158" spans="1:24" ht="30.75" thickBot="1" x14ac:dyDescent="0.3">
      <c r="A158" s="188"/>
      <c r="B158" s="186"/>
      <c r="C158" s="5" t="s">
        <v>22</v>
      </c>
      <c r="D158" s="14">
        <v>6</v>
      </c>
      <c r="E158" s="22">
        <v>9</v>
      </c>
      <c r="F158" s="51"/>
      <c r="G158" s="75"/>
      <c r="H158" s="52"/>
      <c r="I158" s="48"/>
      <c r="J158" s="15"/>
      <c r="K158" s="27"/>
      <c r="L158" s="56"/>
      <c r="M158" s="60"/>
      <c r="N158" s="72"/>
      <c r="O158" s="42"/>
      <c r="P158" s="43"/>
      <c r="Q158" s="17"/>
      <c r="R158" s="29"/>
      <c r="S158" s="16"/>
      <c r="T158" s="33"/>
      <c r="U158" s="16"/>
      <c r="V158" s="36"/>
      <c r="W158" s="18"/>
      <c r="X158" s="36"/>
    </row>
    <row r="159" spans="1:24" ht="15" customHeight="1" x14ac:dyDescent="0.25">
      <c r="A159" s="188"/>
      <c r="B159" s="184" t="s">
        <v>67</v>
      </c>
      <c r="C159" s="3" t="s">
        <v>18</v>
      </c>
      <c r="D159" s="142">
        <v>1</v>
      </c>
      <c r="E159" s="20">
        <v>1</v>
      </c>
      <c r="F159" s="44"/>
      <c r="G159" s="73">
        <f>(F159/E159)</f>
        <v>0</v>
      </c>
      <c r="H159" s="49"/>
      <c r="I159" s="45">
        <f>H159/E159</f>
        <v>0</v>
      </c>
      <c r="J159" s="1"/>
      <c r="K159" s="24">
        <v>1</v>
      </c>
      <c r="L159" s="53">
        <f>K159/E159</f>
        <v>1</v>
      </c>
      <c r="M159" s="57"/>
      <c r="N159" s="69">
        <f>(M159/K159)</f>
        <v>0</v>
      </c>
      <c r="O159" s="37"/>
      <c r="P159" s="38">
        <f>O159/K159</f>
        <v>0</v>
      </c>
      <c r="Q159" s="9"/>
      <c r="R159" s="30">
        <f>Q159/E159</f>
        <v>0</v>
      </c>
      <c r="S159" s="7"/>
      <c r="T159" s="31">
        <f>S159/E159</f>
        <v>0</v>
      </c>
      <c r="U159" s="7"/>
      <c r="V159" s="109">
        <f>U159/E159</f>
        <v>0</v>
      </c>
      <c r="W159" s="8"/>
      <c r="X159" s="19">
        <f>W159/E159</f>
        <v>0</v>
      </c>
    </row>
    <row r="160" spans="1:24" ht="18.75" customHeight="1" x14ac:dyDescent="0.25">
      <c r="A160" s="188"/>
      <c r="B160" s="185"/>
      <c r="C160" s="4" t="s">
        <v>19</v>
      </c>
      <c r="D160" s="13">
        <v>2</v>
      </c>
      <c r="E160" s="21"/>
      <c r="F160" s="46"/>
      <c r="G160" s="76"/>
      <c r="H160" s="50"/>
      <c r="I160" s="47"/>
      <c r="J160" s="6"/>
      <c r="K160" s="25"/>
      <c r="L160" s="66"/>
      <c r="M160" s="58"/>
      <c r="N160" s="70"/>
      <c r="O160" s="39"/>
      <c r="P160" s="40"/>
      <c r="Q160" s="12"/>
      <c r="R160" s="28"/>
      <c r="S160" s="10"/>
      <c r="T160" s="32"/>
      <c r="U160" s="10"/>
      <c r="V160" s="35"/>
      <c r="W160" s="11"/>
      <c r="X160" s="35"/>
    </row>
    <row r="161" spans="1:24" ht="15" customHeight="1" x14ac:dyDescent="0.25">
      <c r="A161" s="188"/>
      <c r="B161" s="185"/>
      <c r="C161" s="93" t="s">
        <v>20</v>
      </c>
      <c r="D161" s="13">
        <v>3</v>
      </c>
      <c r="E161" s="21"/>
      <c r="F161" s="46"/>
      <c r="G161" s="74" t="e">
        <f>(F161/E161)</f>
        <v>#DIV/0!</v>
      </c>
      <c r="H161" s="50"/>
      <c r="I161" s="47"/>
      <c r="J161" s="6"/>
      <c r="K161" s="25"/>
      <c r="L161" s="65" t="e">
        <f>K161/E161</f>
        <v>#DIV/0!</v>
      </c>
      <c r="M161" s="58"/>
      <c r="N161" s="71"/>
      <c r="O161" s="39"/>
      <c r="P161" s="41"/>
      <c r="Q161" s="12"/>
      <c r="R161" s="28"/>
      <c r="S161" s="10"/>
      <c r="T161" s="34"/>
      <c r="U161" s="10"/>
      <c r="V161" s="131" t="e">
        <f>U161/E161</f>
        <v>#DIV/0!</v>
      </c>
      <c r="W161" s="11"/>
      <c r="X161" s="108" t="e">
        <f>W161/E161</f>
        <v>#DIV/0!</v>
      </c>
    </row>
    <row r="162" spans="1:24" ht="15" customHeight="1" x14ac:dyDescent="0.25">
      <c r="A162" s="188"/>
      <c r="B162" s="185"/>
      <c r="C162" s="82" t="s">
        <v>23</v>
      </c>
      <c r="D162" s="83">
        <v>4</v>
      </c>
      <c r="E162" s="84">
        <f>E159+E161</f>
        <v>1</v>
      </c>
      <c r="F162" s="83">
        <f t="shared" ref="F162" si="126">F159+F161</f>
        <v>0</v>
      </c>
      <c r="G162" s="79">
        <f>(F162/E162)</f>
        <v>0</v>
      </c>
      <c r="H162" s="85">
        <f t="shared" ref="H162" si="127">H159+H161</f>
        <v>0</v>
      </c>
      <c r="I162" s="86">
        <f>H162/E162</f>
        <v>0</v>
      </c>
      <c r="J162" s="85">
        <f t="shared" ref="J162:K162" si="128">J159+J161</f>
        <v>0</v>
      </c>
      <c r="K162" s="83">
        <f t="shared" si="128"/>
        <v>1</v>
      </c>
      <c r="L162" s="80">
        <f>K162/E162</f>
        <v>1</v>
      </c>
      <c r="M162" s="84">
        <f t="shared" ref="M162" si="129">M159+M161</f>
        <v>0</v>
      </c>
      <c r="N162" s="81">
        <f>(M162/K162)</f>
        <v>0</v>
      </c>
      <c r="O162" s="85">
        <f t="shared" ref="O162" si="130">O159+O161</f>
        <v>0</v>
      </c>
      <c r="P162" s="87">
        <f>O162/K162</f>
        <v>0</v>
      </c>
      <c r="Q162" s="88"/>
      <c r="R162" s="89">
        <f>Q162/E162</f>
        <v>0</v>
      </c>
      <c r="S162" s="90"/>
      <c r="T162" s="91">
        <f>S162/E162</f>
        <v>0</v>
      </c>
      <c r="U162" s="90"/>
      <c r="V162" s="110">
        <f>U162/E162</f>
        <v>0</v>
      </c>
      <c r="W162" s="147"/>
      <c r="X162" s="87">
        <f>W162/E162</f>
        <v>0</v>
      </c>
    </row>
    <row r="163" spans="1:24" ht="30" x14ac:dyDescent="0.25">
      <c r="A163" s="188"/>
      <c r="B163" s="185"/>
      <c r="C163" s="4" t="s">
        <v>21</v>
      </c>
      <c r="D163" s="13">
        <v>5</v>
      </c>
      <c r="E163" s="21"/>
      <c r="F163" s="46"/>
      <c r="G163" s="74"/>
      <c r="H163" s="50"/>
      <c r="I163" s="47"/>
      <c r="J163" s="6"/>
      <c r="K163" s="26"/>
      <c r="L163" s="55"/>
      <c r="M163" s="59"/>
      <c r="N163" s="71"/>
      <c r="O163" s="39"/>
      <c r="P163" s="40"/>
      <c r="Q163" s="12"/>
      <c r="R163" s="28"/>
      <c r="S163" s="10"/>
      <c r="T163" s="32"/>
      <c r="U163" s="10"/>
      <c r="V163" s="35"/>
      <c r="W163" s="11"/>
      <c r="X163" s="35"/>
    </row>
    <row r="164" spans="1:24" ht="30.75" thickBot="1" x14ac:dyDescent="0.3">
      <c r="A164" s="188"/>
      <c r="B164" s="186"/>
      <c r="C164" s="5" t="s">
        <v>22</v>
      </c>
      <c r="D164" s="14">
        <v>6</v>
      </c>
      <c r="E164" s="22">
        <v>1</v>
      </c>
      <c r="F164" s="51"/>
      <c r="G164" s="75"/>
      <c r="H164" s="52"/>
      <c r="I164" s="48"/>
      <c r="J164" s="15"/>
      <c r="K164" s="27"/>
      <c r="L164" s="56"/>
      <c r="M164" s="60"/>
      <c r="N164" s="72"/>
      <c r="O164" s="42"/>
      <c r="P164" s="43"/>
      <c r="Q164" s="17"/>
      <c r="R164" s="29"/>
      <c r="S164" s="16"/>
      <c r="T164" s="33"/>
      <c r="U164" s="16"/>
      <c r="V164" s="36"/>
      <c r="W164" s="18"/>
      <c r="X164" s="36"/>
    </row>
    <row r="165" spans="1:24" ht="15" customHeight="1" x14ac:dyDescent="0.25">
      <c r="A165" s="188"/>
      <c r="B165" s="184" t="s">
        <v>68</v>
      </c>
      <c r="C165" s="3" t="s">
        <v>18</v>
      </c>
      <c r="D165" s="142">
        <v>1</v>
      </c>
      <c r="E165" s="20">
        <v>3</v>
      </c>
      <c r="F165" s="44"/>
      <c r="G165" s="73">
        <f>(F165/E165)</f>
        <v>0</v>
      </c>
      <c r="H165" s="49"/>
      <c r="I165" s="45">
        <f>H165/E165</f>
        <v>0</v>
      </c>
      <c r="J165" s="1"/>
      <c r="K165" s="24">
        <v>3</v>
      </c>
      <c r="L165" s="53">
        <f>K165/E165</f>
        <v>1</v>
      </c>
      <c r="M165" s="57"/>
      <c r="N165" s="69">
        <f>(M165/K165)</f>
        <v>0</v>
      </c>
      <c r="O165" s="37"/>
      <c r="P165" s="38">
        <f>O165/K165</f>
        <v>0</v>
      </c>
      <c r="Q165" s="9"/>
      <c r="R165" s="30">
        <f>Q165/E165</f>
        <v>0</v>
      </c>
      <c r="S165" s="7"/>
      <c r="T165" s="31">
        <f>S165/E165</f>
        <v>0</v>
      </c>
      <c r="U165" s="7"/>
      <c r="V165" s="109">
        <f>U165/E165</f>
        <v>0</v>
      </c>
      <c r="W165" s="8"/>
      <c r="X165" s="19">
        <f>W165/E165</f>
        <v>0</v>
      </c>
    </row>
    <row r="166" spans="1:24" ht="18.75" customHeight="1" x14ac:dyDescent="0.25">
      <c r="A166" s="188"/>
      <c r="B166" s="185"/>
      <c r="C166" s="4" t="s">
        <v>19</v>
      </c>
      <c r="D166" s="13">
        <v>2</v>
      </c>
      <c r="E166" s="21"/>
      <c r="F166" s="46"/>
      <c r="G166" s="76"/>
      <c r="H166" s="50"/>
      <c r="I166" s="47"/>
      <c r="J166" s="6"/>
      <c r="K166" s="25"/>
      <c r="L166" s="66"/>
      <c r="M166" s="58"/>
      <c r="N166" s="70"/>
      <c r="O166" s="39"/>
      <c r="P166" s="40"/>
      <c r="Q166" s="12"/>
      <c r="R166" s="28"/>
      <c r="S166" s="10"/>
      <c r="T166" s="32"/>
      <c r="U166" s="10"/>
      <c r="V166" s="35"/>
      <c r="W166" s="11"/>
      <c r="X166" s="35"/>
    </row>
    <row r="167" spans="1:24" ht="15" customHeight="1" x14ac:dyDescent="0.25">
      <c r="A167" s="188"/>
      <c r="B167" s="185"/>
      <c r="C167" s="93" t="s">
        <v>20</v>
      </c>
      <c r="D167" s="13">
        <v>3</v>
      </c>
      <c r="E167" s="21"/>
      <c r="F167" s="46"/>
      <c r="G167" s="74" t="e">
        <f>(F167/E167)</f>
        <v>#DIV/0!</v>
      </c>
      <c r="H167" s="50"/>
      <c r="I167" s="47"/>
      <c r="J167" s="6"/>
      <c r="K167" s="25"/>
      <c r="L167" s="65" t="e">
        <f>K167/E167</f>
        <v>#DIV/0!</v>
      </c>
      <c r="M167" s="58"/>
      <c r="N167" s="71"/>
      <c r="O167" s="39"/>
      <c r="P167" s="41"/>
      <c r="Q167" s="12"/>
      <c r="R167" s="28"/>
      <c r="S167" s="10"/>
      <c r="T167" s="34"/>
      <c r="U167" s="10"/>
      <c r="V167" s="131" t="e">
        <f>U167/E167</f>
        <v>#DIV/0!</v>
      </c>
      <c r="W167" s="11"/>
      <c r="X167" s="108" t="e">
        <f>W167/E167</f>
        <v>#DIV/0!</v>
      </c>
    </row>
    <row r="168" spans="1:24" ht="15" customHeight="1" x14ac:dyDescent="0.25">
      <c r="A168" s="188"/>
      <c r="B168" s="185"/>
      <c r="C168" s="82" t="s">
        <v>23</v>
      </c>
      <c r="D168" s="83">
        <v>4</v>
      </c>
      <c r="E168" s="84">
        <f>E165+E167</f>
        <v>3</v>
      </c>
      <c r="F168" s="83">
        <f t="shared" ref="F168" si="131">F165+F167</f>
        <v>0</v>
      </c>
      <c r="G168" s="79">
        <f>(F168/E168)</f>
        <v>0</v>
      </c>
      <c r="H168" s="85">
        <f t="shared" ref="H168" si="132">H165+H167</f>
        <v>0</v>
      </c>
      <c r="I168" s="86">
        <f>H168/E168</f>
        <v>0</v>
      </c>
      <c r="J168" s="85">
        <f t="shared" ref="J168:K168" si="133">J165+J167</f>
        <v>0</v>
      </c>
      <c r="K168" s="83">
        <f t="shared" si="133"/>
        <v>3</v>
      </c>
      <c r="L168" s="80">
        <f>K168/E168</f>
        <v>1</v>
      </c>
      <c r="M168" s="84">
        <f t="shared" ref="M168" si="134">M165+M167</f>
        <v>0</v>
      </c>
      <c r="N168" s="81">
        <f>(M168/K168)</f>
        <v>0</v>
      </c>
      <c r="O168" s="85">
        <f t="shared" ref="O168" si="135">O165+O167</f>
        <v>0</v>
      </c>
      <c r="P168" s="87">
        <f>O168/K168</f>
        <v>0</v>
      </c>
      <c r="Q168" s="88"/>
      <c r="R168" s="89">
        <f>Q168/E168</f>
        <v>0</v>
      </c>
      <c r="S168" s="90"/>
      <c r="T168" s="91">
        <f>S168/E168</f>
        <v>0</v>
      </c>
      <c r="U168" s="90"/>
      <c r="V168" s="110">
        <f>U168/E168</f>
        <v>0</v>
      </c>
      <c r="W168" s="147"/>
      <c r="X168" s="87">
        <f>W168/E168</f>
        <v>0</v>
      </c>
    </row>
    <row r="169" spans="1:24" ht="30" x14ac:dyDescent="0.25">
      <c r="A169" s="188"/>
      <c r="B169" s="185"/>
      <c r="C169" s="4" t="s">
        <v>21</v>
      </c>
      <c r="D169" s="13">
        <v>5</v>
      </c>
      <c r="E169" s="21"/>
      <c r="F169" s="46"/>
      <c r="G169" s="74"/>
      <c r="H169" s="50"/>
      <c r="I169" s="47"/>
      <c r="J169" s="6"/>
      <c r="K169" s="26"/>
      <c r="L169" s="55"/>
      <c r="M169" s="59"/>
      <c r="N169" s="71"/>
      <c r="O169" s="39"/>
      <c r="P169" s="40"/>
      <c r="Q169" s="12"/>
      <c r="R169" s="28"/>
      <c r="S169" s="10"/>
      <c r="T169" s="32"/>
      <c r="U169" s="10"/>
      <c r="V169" s="35"/>
      <c r="W169" s="11"/>
      <c r="X169" s="35"/>
    </row>
    <row r="170" spans="1:24" ht="30.75" thickBot="1" x14ac:dyDescent="0.3">
      <c r="A170" s="189"/>
      <c r="B170" s="186"/>
      <c r="C170" s="5" t="s">
        <v>22</v>
      </c>
      <c r="D170" s="14">
        <v>6</v>
      </c>
      <c r="E170" s="22">
        <v>3</v>
      </c>
      <c r="F170" s="51"/>
      <c r="G170" s="75"/>
      <c r="H170" s="52"/>
      <c r="I170" s="48"/>
      <c r="J170" s="15"/>
      <c r="K170" s="27"/>
      <c r="L170" s="56"/>
      <c r="M170" s="60"/>
      <c r="N170" s="72"/>
      <c r="O170" s="42"/>
      <c r="P170" s="43"/>
      <c r="Q170" s="17"/>
      <c r="R170" s="29"/>
      <c r="S170" s="16"/>
      <c r="T170" s="33"/>
      <c r="U170" s="16"/>
      <c r="V170" s="36"/>
      <c r="W170" s="18"/>
      <c r="X170" s="36"/>
    </row>
    <row r="171" spans="1:24" ht="20.25" thickBot="1" x14ac:dyDescent="0.4">
      <c r="A171" s="181" t="s">
        <v>49</v>
      </c>
      <c r="B171" s="182"/>
      <c r="C171" s="183"/>
      <c r="D171" s="132"/>
      <c r="E171" s="133">
        <f>E114+E120+E126+E132+E138+E144+E150+E156+E162+E168</f>
        <v>133</v>
      </c>
      <c r="F171" s="133">
        <f>F114+F120+F126+F132+F138+F144+F150+F156+F162+F168</f>
        <v>44</v>
      </c>
      <c r="G171" s="134">
        <f>(F171/E171)</f>
        <v>0.33082706766917291</v>
      </c>
      <c r="H171" s="133">
        <f>H114+H120+H126+H132+H138+H144+H150+H156+H162+H168</f>
        <v>8</v>
      </c>
      <c r="I171" s="135">
        <f>H171/E171</f>
        <v>6.0150375939849621E-2</v>
      </c>
      <c r="J171" s="133">
        <f>J114+J120+J126+J132+J138+J144+J150+J156+J162+J168</f>
        <v>73</v>
      </c>
      <c r="K171" s="133">
        <f>K114+K120+K126+K132+K138+K144+K150+K156+K162+K168</f>
        <v>108</v>
      </c>
      <c r="L171" s="136">
        <f>K171/E171</f>
        <v>0.81203007518796988</v>
      </c>
      <c r="M171" s="133">
        <f>M114+M120+M126+M132+M138+M144+M150+M156+M162+M168</f>
        <v>45</v>
      </c>
      <c r="N171" s="137">
        <f>(M171/K171)</f>
        <v>0.41666666666666669</v>
      </c>
      <c r="O171" s="133">
        <f>O114+O120+O126+O132+O138+O144+O150+O156+O162+O168</f>
        <v>3</v>
      </c>
      <c r="P171" s="138">
        <f>O171/K171</f>
        <v>2.7777777777777776E-2</v>
      </c>
      <c r="Q171" s="146">
        <v>15</v>
      </c>
      <c r="R171" s="139">
        <f>Q171/E171</f>
        <v>0.11278195488721804</v>
      </c>
      <c r="S171" s="133">
        <f>S114+S120+S126+S132+S138+S144+S150+S156+S162+S168</f>
        <v>0</v>
      </c>
      <c r="T171" s="140">
        <f>S171/E171</f>
        <v>0</v>
      </c>
      <c r="U171" s="133">
        <f>U114+U120+U126+U132+U138+U144+U150+U156+U162+U168</f>
        <v>3</v>
      </c>
      <c r="V171" s="138">
        <f>U171/E171</f>
        <v>2.2556390977443608E-2</v>
      </c>
      <c r="W171" s="133">
        <f>W114+W120+W126+W132+W138+W144+W150+W156+W162+W168</f>
        <v>7</v>
      </c>
      <c r="X171" s="138">
        <f>W171/E171</f>
        <v>5.2631578947368418E-2</v>
      </c>
    </row>
    <row r="172" spans="1:24" ht="15" customHeight="1" x14ac:dyDescent="0.25">
      <c r="A172" s="187" t="s">
        <v>58</v>
      </c>
      <c r="B172" s="184" t="s">
        <v>59</v>
      </c>
      <c r="C172" s="94" t="s">
        <v>18</v>
      </c>
      <c r="D172" s="143">
        <v>1</v>
      </c>
      <c r="E172" s="95">
        <v>33</v>
      </c>
      <c r="F172" s="96">
        <v>19</v>
      </c>
      <c r="G172" s="74">
        <f>(F172/E172)</f>
        <v>0.5757575757575758</v>
      </c>
      <c r="H172" s="97"/>
      <c r="I172" s="64">
        <f>H172/E172</f>
        <v>0</v>
      </c>
      <c r="J172" s="98">
        <v>30</v>
      </c>
      <c r="K172" s="99">
        <v>30</v>
      </c>
      <c r="L172" s="65">
        <f>K172/E172</f>
        <v>0.90909090909090906</v>
      </c>
      <c r="M172" s="100">
        <v>25</v>
      </c>
      <c r="N172" s="78">
        <f>(M172/K172)</f>
        <v>0.83333333333333337</v>
      </c>
      <c r="O172" s="101"/>
      <c r="P172" s="102">
        <f>O172/K172</f>
        <v>0</v>
      </c>
      <c r="Q172" s="103">
        <v>3</v>
      </c>
      <c r="R172" s="104">
        <f>Q172/E172</f>
        <v>9.0909090909090912E-2</v>
      </c>
      <c r="S172" s="105"/>
      <c r="T172" s="106">
        <f>S172/E172</f>
        <v>0</v>
      </c>
      <c r="U172" s="105"/>
      <c r="V172" s="109">
        <f>U172/E172</f>
        <v>0</v>
      </c>
      <c r="W172" s="107"/>
      <c r="X172" s="108">
        <f>W172/E172</f>
        <v>0</v>
      </c>
    </row>
    <row r="173" spans="1:24" ht="18.75" customHeight="1" x14ac:dyDescent="0.25">
      <c r="A173" s="188"/>
      <c r="B173" s="185"/>
      <c r="C173" s="4" t="s">
        <v>19</v>
      </c>
      <c r="D173" s="13">
        <v>2</v>
      </c>
      <c r="E173" s="21"/>
      <c r="F173" s="46"/>
      <c r="G173" s="76"/>
      <c r="H173" s="50"/>
      <c r="I173" s="47"/>
      <c r="J173" s="6"/>
      <c r="K173" s="25"/>
      <c r="L173" s="54"/>
      <c r="M173" s="58"/>
      <c r="N173" s="70"/>
      <c r="O173" s="39"/>
      <c r="P173" s="40"/>
      <c r="Q173" s="12"/>
      <c r="R173" s="28"/>
      <c r="S173" s="10"/>
      <c r="T173" s="32"/>
      <c r="U173" s="10"/>
      <c r="V173" s="35"/>
      <c r="W173" s="11"/>
      <c r="X173" s="35"/>
    </row>
    <row r="174" spans="1:24" ht="15" customHeight="1" x14ac:dyDescent="0.25">
      <c r="A174" s="188"/>
      <c r="B174" s="185"/>
      <c r="C174" s="93" t="s">
        <v>20</v>
      </c>
      <c r="D174" s="13">
        <v>3</v>
      </c>
      <c r="E174" s="21">
        <v>4</v>
      </c>
      <c r="F174" s="46">
        <v>1</v>
      </c>
      <c r="G174" s="76">
        <f>(F174/E174)</f>
        <v>0.25</v>
      </c>
      <c r="H174" s="50"/>
      <c r="I174" s="47"/>
      <c r="J174" s="6">
        <v>4</v>
      </c>
      <c r="K174" s="25">
        <v>4</v>
      </c>
      <c r="L174" s="55">
        <f>K174/E174</f>
        <v>1</v>
      </c>
      <c r="M174" s="58">
        <v>4</v>
      </c>
      <c r="N174" s="71">
        <f>(M174/K174)</f>
        <v>1</v>
      </c>
      <c r="O174" s="39"/>
      <c r="P174" s="41"/>
      <c r="Q174" s="12"/>
      <c r="R174" s="104">
        <f>Q174/E174</f>
        <v>0</v>
      </c>
      <c r="S174" s="10"/>
      <c r="T174" s="106">
        <f>S174/E174</f>
        <v>0</v>
      </c>
      <c r="U174" s="10"/>
      <c r="V174" s="131">
        <f>U174/E174</f>
        <v>0</v>
      </c>
      <c r="W174" s="11"/>
      <c r="X174" s="108">
        <f>W174/E174</f>
        <v>0</v>
      </c>
    </row>
    <row r="175" spans="1:24" ht="15" customHeight="1" x14ac:dyDescent="0.25">
      <c r="A175" s="188"/>
      <c r="B175" s="185"/>
      <c r="C175" s="82" t="s">
        <v>23</v>
      </c>
      <c r="D175" s="83">
        <v>4</v>
      </c>
      <c r="E175" s="84">
        <f>E172+E174</f>
        <v>37</v>
      </c>
      <c r="F175" s="83">
        <f t="shared" ref="F175" si="136">F172+F174</f>
        <v>20</v>
      </c>
      <c r="G175" s="79">
        <f>(F175/E175)</f>
        <v>0.54054054054054057</v>
      </c>
      <c r="H175" s="85">
        <f t="shared" ref="H175" si="137">H172+H174</f>
        <v>0</v>
      </c>
      <c r="I175" s="86">
        <f>H175/E175</f>
        <v>0</v>
      </c>
      <c r="J175" s="85">
        <f>J172+J174</f>
        <v>34</v>
      </c>
      <c r="K175" s="83">
        <f t="shared" ref="K175" si="138">K172+K174</f>
        <v>34</v>
      </c>
      <c r="L175" s="80">
        <f>K175/E175</f>
        <v>0.91891891891891897</v>
      </c>
      <c r="M175" s="84">
        <f t="shared" ref="M175" si="139">M172+M174</f>
        <v>29</v>
      </c>
      <c r="N175" s="81">
        <f>(M175/K175)</f>
        <v>0.8529411764705882</v>
      </c>
      <c r="O175" s="85">
        <f t="shared" ref="O175" si="140">O172+O174</f>
        <v>0</v>
      </c>
      <c r="P175" s="87">
        <f>O175/K175</f>
        <v>0</v>
      </c>
      <c r="Q175" s="88">
        <v>3</v>
      </c>
      <c r="R175" s="89">
        <f>Q175/E175</f>
        <v>8.1081081081081086E-2</v>
      </c>
      <c r="S175" s="90"/>
      <c r="T175" s="91">
        <f>S175/E175</f>
        <v>0</v>
      </c>
      <c r="U175" s="90"/>
      <c r="V175" s="110">
        <f>U175/E175</f>
        <v>0</v>
      </c>
      <c r="W175" s="92"/>
      <c r="X175" s="87">
        <f>W175/E175</f>
        <v>0</v>
      </c>
    </row>
    <row r="176" spans="1:24" ht="30" x14ac:dyDescent="0.25">
      <c r="A176" s="188"/>
      <c r="B176" s="185"/>
      <c r="C176" s="4" t="s">
        <v>21</v>
      </c>
      <c r="D176" s="13">
        <v>5</v>
      </c>
      <c r="E176" s="21">
        <v>14</v>
      </c>
      <c r="F176" s="46"/>
      <c r="G176" s="74"/>
      <c r="H176" s="50"/>
      <c r="I176" s="47"/>
      <c r="J176" s="6"/>
      <c r="K176" s="26"/>
      <c r="L176" s="55"/>
      <c r="M176" s="59"/>
      <c r="N176" s="71"/>
      <c r="O176" s="39"/>
      <c r="P176" s="40"/>
      <c r="Q176" s="12"/>
      <c r="R176" s="28"/>
      <c r="S176" s="10"/>
      <c r="T176" s="32"/>
      <c r="U176" s="10"/>
      <c r="V176" s="35"/>
      <c r="W176" s="11"/>
      <c r="X176" s="35"/>
    </row>
    <row r="177" spans="1:24" ht="30.75" thickBot="1" x14ac:dyDescent="0.3">
      <c r="A177" s="188"/>
      <c r="B177" s="186"/>
      <c r="C177" s="5" t="s">
        <v>22</v>
      </c>
      <c r="D177" s="14">
        <v>6</v>
      </c>
      <c r="E177" s="22">
        <v>23</v>
      </c>
      <c r="F177" s="51"/>
      <c r="G177" s="75"/>
      <c r="H177" s="52"/>
      <c r="I177" s="48"/>
      <c r="J177" s="15"/>
      <c r="K177" s="27"/>
      <c r="L177" s="56"/>
      <c r="M177" s="60"/>
      <c r="N177" s="72"/>
      <c r="O177" s="42"/>
      <c r="P177" s="43"/>
      <c r="Q177" s="17"/>
      <c r="R177" s="29"/>
      <c r="S177" s="16"/>
      <c r="T177" s="33"/>
      <c r="U177" s="16"/>
      <c r="V177" s="36"/>
      <c r="W177" s="18"/>
      <c r="X177" s="36"/>
    </row>
    <row r="178" spans="1:24" ht="15" customHeight="1" x14ac:dyDescent="0.25">
      <c r="A178" s="188"/>
      <c r="B178" s="184" t="s">
        <v>62</v>
      </c>
      <c r="C178" s="3" t="s">
        <v>18</v>
      </c>
      <c r="D178" s="142">
        <v>1</v>
      </c>
      <c r="E178" s="20">
        <v>44</v>
      </c>
      <c r="F178" s="44">
        <v>15</v>
      </c>
      <c r="G178" s="73">
        <f>(F178/E178)</f>
        <v>0.34090909090909088</v>
      </c>
      <c r="H178" s="49"/>
      <c r="I178" s="45">
        <f>H178/E178</f>
        <v>0</v>
      </c>
      <c r="J178" s="1">
        <v>40</v>
      </c>
      <c r="K178" s="24">
        <v>37</v>
      </c>
      <c r="L178" s="53">
        <f>K178/E178</f>
        <v>0.84090909090909094</v>
      </c>
      <c r="M178" s="57">
        <v>30</v>
      </c>
      <c r="N178" s="69">
        <f>(M178/K178)</f>
        <v>0.81081081081081086</v>
      </c>
      <c r="O178" s="37"/>
      <c r="P178" s="38">
        <f>O178/K178</f>
        <v>0</v>
      </c>
      <c r="Q178" s="9">
        <v>5</v>
      </c>
      <c r="R178" s="30">
        <f>Q178/E178</f>
        <v>0.11363636363636363</v>
      </c>
      <c r="S178" s="7"/>
      <c r="T178" s="31">
        <f>S178/E178</f>
        <v>0</v>
      </c>
      <c r="U178" s="7">
        <v>1</v>
      </c>
      <c r="V178" s="109">
        <f>U178/E178</f>
        <v>2.2727272727272728E-2</v>
      </c>
      <c r="W178" s="8">
        <v>1</v>
      </c>
      <c r="X178" s="19">
        <f>W178/E178</f>
        <v>2.2727272727272728E-2</v>
      </c>
    </row>
    <row r="179" spans="1:24" ht="18.75" customHeight="1" x14ac:dyDescent="0.25">
      <c r="A179" s="188"/>
      <c r="B179" s="185"/>
      <c r="C179" s="4" t="s">
        <v>19</v>
      </c>
      <c r="D179" s="13">
        <v>2</v>
      </c>
      <c r="E179" s="21"/>
      <c r="F179" s="46"/>
      <c r="G179" s="76"/>
      <c r="H179" s="50"/>
      <c r="I179" s="47"/>
      <c r="J179" s="6"/>
      <c r="K179" s="25"/>
      <c r="L179" s="66"/>
      <c r="M179" s="58"/>
      <c r="N179" s="70"/>
      <c r="O179" s="39"/>
      <c r="P179" s="40"/>
      <c r="Q179" s="12"/>
      <c r="R179" s="28"/>
      <c r="S179" s="10"/>
      <c r="T179" s="32"/>
      <c r="U179" s="10"/>
      <c r="V179" s="35"/>
      <c r="W179" s="11"/>
      <c r="X179" s="35"/>
    </row>
    <row r="180" spans="1:24" ht="15" customHeight="1" x14ac:dyDescent="0.25">
      <c r="A180" s="188"/>
      <c r="B180" s="185"/>
      <c r="C180" s="93" t="s">
        <v>20</v>
      </c>
      <c r="D180" s="13">
        <v>3</v>
      </c>
      <c r="E180" s="21">
        <v>6</v>
      </c>
      <c r="F180" s="46">
        <v>2</v>
      </c>
      <c r="G180" s="74">
        <f>(F180/E180)</f>
        <v>0.33333333333333331</v>
      </c>
      <c r="H180" s="50"/>
      <c r="I180" s="47"/>
      <c r="J180" s="6">
        <v>6</v>
      </c>
      <c r="K180" s="25">
        <v>6</v>
      </c>
      <c r="L180" s="65">
        <f>K180/E180</f>
        <v>1</v>
      </c>
      <c r="M180" s="58">
        <v>4</v>
      </c>
      <c r="N180" s="78">
        <f>(M180/K180)</f>
        <v>0.66666666666666663</v>
      </c>
      <c r="O180" s="39"/>
      <c r="P180" s="41"/>
      <c r="Q180" s="12"/>
      <c r="R180" s="144"/>
      <c r="S180" s="10"/>
      <c r="T180" s="34"/>
      <c r="U180" s="10"/>
      <c r="V180" s="35"/>
      <c r="W180" s="11"/>
      <c r="X180" s="108">
        <f>W180/E180</f>
        <v>0</v>
      </c>
    </row>
    <row r="181" spans="1:24" ht="15" customHeight="1" x14ac:dyDescent="0.25">
      <c r="A181" s="188"/>
      <c r="B181" s="185"/>
      <c r="C181" s="82" t="s">
        <v>23</v>
      </c>
      <c r="D181" s="83">
        <v>4</v>
      </c>
      <c r="E181" s="84">
        <f>E178+E180</f>
        <v>50</v>
      </c>
      <c r="F181" s="83">
        <f t="shared" ref="F181" si="141">F178+F180</f>
        <v>17</v>
      </c>
      <c r="G181" s="79">
        <f>(F181/E181)</f>
        <v>0.34</v>
      </c>
      <c r="H181" s="85">
        <f t="shared" ref="H181" si="142">H178+H180</f>
        <v>0</v>
      </c>
      <c r="I181" s="86">
        <f>H181/E181</f>
        <v>0</v>
      </c>
      <c r="J181" s="85">
        <f t="shared" ref="J181:K181" si="143">J178+J180</f>
        <v>46</v>
      </c>
      <c r="K181" s="83">
        <f t="shared" si="143"/>
        <v>43</v>
      </c>
      <c r="L181" s="80">
        <f>K181/E181</f>
        <v>0.86</v>
      </c>
      <c r="M181" s="84">
        <f t="shared" ref="M181" si="144">M178+M180</f>
        <v>34</v>
      </c>
      <c r="N181" s="81">
        <f>(M181/K181)</f>
        <v>0.79069767441860461</v>
      </c>
      <c r="O181" s="85">
        <f t="shared" ref="O181" si="145">O178+O180</f>
        <v>0</v>
      </c>
      <c r="P181" s="87">
        <f>O181/K181</f>
        <v>0</v>
      </c>
      <c r="Q181" s="88">
        <v>5</v>
      </c>
      <c r="R181" s="89">
        <f>Q181/E181</f>
        <v>0.1</v>
      </c>
      <c r="S181" s="90"/>
      <c r="T181" s="91">
        <f>S181/E181</f>
        <v>0</v>
      </c>
      <c r="U181" s="90">
        <v>1</v>
      </c>
      <c r="V181" s="110">
        <f>U181/E181</f>
        <v>0.02</v>
      </c>
      <c r="W181" s="92">
        <v>1</v>
      </c>
      <c r="X181" s="87">
        <f>W181/E181</f>
        <v>0.02</v>
      </c>
    </row>
    <row r="182" spans="1:24" ht="30" x14ac:dyDescent="0.25">
      <c r="A182" s="188"/>
      <c r="B182" s="185"/>
      <c r="C182" s="4" t="s">
        <v>21</v>
      </c>
      <c r="D182" s="13">
        <v>5</v>
      </c>
      <c r="E182" s="21">
        <v>15</v>
      </c>
      <c r="F182" s="46"/>
      <c r="G182" s="74"/>
      <c r="H182" s="50"/>
      <c r="I182" s="47"/>
      <c r="J182" s="6"/>
      <c r="K182" s="26"/>
      <c r="L182" s="55"/>
      <c r="M182" s="59"/>
      <c r="N182" s="71"/>
      <c r="O182" s="39"/>
      <c r="P182" s="40"/>
      <c r="Q182" s="12"/>
      <c r="R182" s="28"/>
      <c r="S182" s="10"/>
      <c r="T182" s="32"/>
      <c r="U182" s="10"/>
      <c r="V182" s="35"/>
      <c r="W182" s="11"/>
      <c r="X182" s="35"/>
    </row>
    <row r="183" spans="1:24" ht="30.75" thickBot="1" x14ac:dyDescent="0.3">
      <c r="A183" s="188"/>
      <c r="B183" s="186"/>
      <c r="C183" s="5" t="s">
        <v>22</v>
      </c>
      <c r="D183" s="14">
        <v>6</v>
      </c>
      <c r="E183" s="22">
        <v>35</v>
      </c>
      <c r="F183" s="51"/>
      <c r="G183" s="75"/>
      <c r="H183" s="52"/>
      <c r="I183" s="48"/>
      <c r="J183" s="15"/>
      <c r="K183" s="27"/>
      <c r="L183" s="56"/>
      <c r="M183" s="60"/>
      <c r="N183" s="72"/>
      <c r="O183" s="42"/>
      <c r="P183" s="43"/>
      <c r="Q183" s="17"/>
      <c r="R183" s="29"/>
      <c r="S183" s="16"/>
      <c r="T183" s="33"/>
      <c r="U183" s="16"/>
      <c r="V183" s="36"/>
      <c r="W183" s="18"/>
      <c r="X183" s="36"/>
    </row>
    <row r="184" spans="1:24" ht="15" customHeight="1" x14ac:dyDescent="0.25">
      <c r="A184" s="188"/>
      <c r="B184" s="184" t="s">
        <v>60</v>
      </c>
      <c r="C184" s="3" t="s">
        <v>18</v>
      </c>
      <c r="D184" s="142">
        <v>1</v>
      </c>
      <c r="E184" s="20">
        <v>14</v>
      </c>
      <c r="F184" s="44">
        <v>6</v>
      </c>
      <c r="G184" s="73">
        <f>(F184/E184)</f>
        <v>0.42857142857142855</v>
      </c>
      <c r="H184" s="49"/>
      <c r="I184" s="45">
        <f>H184/E184</f>
        <v>0</v>
      </c>
      <c r="J184" s="1">
        <v>14</v>
      </c>
      <c r="K184" s="24">
        <v>14</v>
      </c>
      <c r="L184" s="53">
        <f>K184/E184</f>
        <v>1</v>
      </c>
      <c r="M184" s="57">
        <v>14</v>
      </c>
      <c r="N184" s="69">
        <f>(M184/K184)</f>
        <v>1</v>
      </c>
      <c r="O184" s="37"/>
      <c r="P184" s="38">
        <f>O184/K184</f>
        <v>0</v>
      </c>
      <c r="Q184" s="9"/>
      <c r="R184" s="30">
        <f>Q184/E184</f>
        <v>0</v>
      </c>
      <c r="S184" s="7"/>
      <c r="T184" s="31">
        <f>S184/E184</f>
        <v>0</v>
      </c>
      <c r="U184" s="7"/>
      <c r="V184" s="109">
        <f>U184/E184</f>
        <v>0</v>
      </c>
      <c r="W184" s="8"/>
      <c r="X184" s="19">
        <f>W184/E184</f>
        <v>0</v>
      </c>
    </row>
    <row r="185" spans="1:24" ht="18.75" customHeight="1" x14ac:dyDescent="0.25">
      <c r="A185" s="188"/>
      <c r="B185" s="185"/>
      <c r="C185" s="4" t="s">
        <v>19</v>
      </c>
      <c r="D185" s="13">
        <v>2</v>
      </c>
      <c r="E185" s="21"/>
      <c r="F185" s="46"/>
      <c r="G185" s="76"/>
      <c r="H185" s="50"/>
      <c r="I185" s="47"/>
      <c r="J185" s="6"/>
      <c r="K185" s="25"/>
      <c r="L185" s="66"/>
      <c r="M185" s="58"/>
      <c r="N185" s="70"/>
      <c r="O185" s="39"/>
      <c r="P185" s="40"/>
      <c r="Q185" s="12"/>
      <c r="R185" s="28"/>
      <c r="S185" s="10"/>
      <c r="T185" s="32"/>
      <c r="U185" s="10"/>
      <c r="V185" s="35"/>
      <c r="W185" s="11"/>
      <c r="X185" s="35"/>
    </row>
    <row r="186" spans="1:24" ht="15" customHeight="1" x14ac:dyDescent="0.25">
      <c r="A186" s="188"/>
      <c r="B186" s="185"/>
      <c r="C186" s="93" t="s">
        <v>20</v>
      </c>
      <c r="D186" s="13">
        <v>3</v>
      </c>
      <c r="E186" s="21">
        <v>5</v>
      </c>
      <c r="F186" s="46">
        <v>3</v>
      </c>
      <c r="G186" s="74">
        <f>(F186/E186)</f>
        <v>0.6</v>
      </c>
      <c r="H186" s="50"/>
      <c r="I186" s="47"/>
      <c r="J186" s="6">
        <v>4</v>
      </c>
      <c r="K186" s="25">
        <v>5</v>
      </c>
      <c r="L186" s="65">
        <f>K186/E186</f>
        <v>1</v>
      </c>
      <c r="M186" s="58">
        <v>5</v>
      </c>
      <c r="N186" s="78">
        <f>(M186/K186)</f>
        <v>1</v>
      </c>
      <c r="O186" s="39"/>
      <c r="P186" s="41"/>
      <c r="Q186" s="12"/>
      <c r="R186" s="28"/>
      <c r="S186" s="10"/>
      <c r="T186" s="34"/>
      <c r="U186" s="10"/>
      <c r="V186" s="35"/>
      <c r="W186" s="11"/>
      <c r="X186" s="35"/>
    </row>
    <row r="187" spans="1:24" ht="15" customHeight="1" x14ac:dyDescent="0.25">
      <c r="A187" s="188"/>
      <c r="B187" s="185"/>
      <c r="C187" s="82" t="s">
        <v>23</v>
      </c>
      <c r="D187" s="83">
        <v>4</v>
      </c>
      <c r="E187" s="84">
        <f>E184+E186</f>
        <v>19</v>
      </c>
      <c r="F187" s="83">
        <f t="shared" ref="F187" si="146">F184+F186</f>
        <v>9</v>
      </c>
      <c r="G187" s="79">
        <f>(F187/E187)</f>
        <v>0.47368421052631576</v>
      </c>
      <c r="H187" s="85">
        <f t="shared" ref="H187" si="147">H184+H186</f>
        <v>0</v>
      </c>
      <c r="I187" s="86">
        <f>H187/E187</f>
        <v>0</v>
      </c>
      <c r="J187" s="85">
        <f t="shared" ref="J187:K187" si="148">J184+J186</f>
        <v>18</v>
      </c>
      <c r="K187" s="83">
        <f t="shared" si="148"/>
        <v>19</v>
      </c>
      <c r="L187" s="80">
        <f>K187/E187</f>
        <v>1</v>
      </c>
      <c r="M187" s="84">
        <f t="shared" ref="M187" si="149">M184+M186</f>
        <v>19</v>
      </c>
      <c r="N187" s="81">
        <f>(M187/K187)</f>
        <v>1</v>
      </c>
      <c r="O187" s="85">
        <f t="shared" ref="O187" si="150">O184+O186</f>
        <v>0</v>
      </c>
      <c r="P187" s="87">
        <f>O187/K187</f>
        <v>0</v>
      </c>
      <c r="Q187" s="88"/>
      <c r="R187" s="89">
        <f>Q187/E187</f>
        <v>0</v>
      </c>
      <c r="S187" s="90"/>
      <c r="T187" s="91">
        <f>S187/E187</f>
        <v>0</v>
      </c>
      <c r="U187" s="90">
        <v>0</v>
      </c>
      <c r="V187" s="110">
        <f>U187/E187</f>
        <v>0</v>
      </c>
      <c r="W187" s="92"/>
      <c r="X187" s="87">
        <f>W187/E187</f>
        <v>0</v>
      </c>
    </row>
    <row r="188" spans="1:24" ht="30" x14ac:dyDescent="0.25">
      <c r="A188" s="188"/>
      <c r="B188" s="185"/>
      <c r="C188" s="4" t="s">
        <v>21</v>
      </c>
      <c r="D188" s="13">
        <v>5</v>
      </c>
      <c r="E188" s="21">
        <v>4</v>
      </c>
      <c r="F188" s="46"/>
      <c r="G188" s="74"/>
      <c r="H188" s="50"/>
      <c r="I188" s="47"/>
      <c r="J188" s="6"/>
      <c r="K188" s="26"/>
      <c r="L188" s="55"/>
      <c r="M188" s="59"/>
      <c r="N188" s="71"/>
      <c r="O188" s="39"/>
      <c r="P188" s="40"/>
      <c r="Q188" s="12"/>
      <c r="R188" s="28"/>
      <c r="S188" s="10"/>
      <c r="T188" s="32"/>
      <c r="U188" s="10"/>
      <c r="V188" s="35"/>
      <c r="W188" s="11"/>
      <c r="X188" s="35"/>
    </row>
    <row r="189" spans="1:24" ht="30.75" thickBot="1" x14ac:dyDescent="0.3">
      <c r="A189" s="188"/>
      <c r="B189" s="186"/>
      <c r="C189" s="5" t="s">
        <v>22</v>
      </c>
      <c r="D189" s="14">
        <v>6</v>
      </c>
      <c r="E189" s="22">
        <v>15</v>
      </c>
      <c r="F189" s="51"/>
      <c r="G189" s="75"/>
      <c r="H189" s="52"/>
      <c r="I189" s="48"/>
      <c r="J189" s="15"/>
      <c r="K189" s="27"/>
      <c r="L189" s="56"/>
      <c r="M189" s="60"/>
      <c r="N189" s="72"/>
      <c r="O189" s="42"/>
      <c r="P189" s="43"/>
      <c r="Q189" s="17"/>
      <c r="R189" s="29"/>
      <c r="S189" s="16"/>
      <c r="T189" s="33"/>
      <c r="U189" s="16"/>
      <c r="V189" s="36"/>
      <c r="W189" s="18"/>
      <c r="X189" s="36"/>
    </row>
    <row r="190" spans="1:24" ht="15" customHeight="1" x14ac:dyDescent="0.25">
      <c r="A190" s="188"/>
      <c r="B190" s="184" t="s">
        <v>61</v>
      </c>
      <c r="C190" s="3" t="s">
        <v>18</v>
      </c>
      <c r="D190" s="142">
        <v>1</v>
      </c>
      <c r="E190" s="20">
        <v>36</v>
      </c>
      <c r="F190" s="44">
        <v>7</v>
      </c>
      <c r="G190" s="73">
        <f>(F190/E190)</f>
        <v>0.19444444444444445</v>
      </c>
      <c r="H190" s="49"/>
      <c r="I190" s="45">
        <f>H190/E190</f>
        <v>0</v>
      </c>
      <c r="J190" s="1">
        <v>8</v>
      </c>
      <c r="K190" s="24">
        <v>32</v>
      </c>
      <c r="L190" s="53">
        <f>K190/E190</f>
        <v>0.88888888888888884</v>
      </c>
      <c r="M190" s="57"/>
      <c r="N190" s="69">
        <f>(M190/K190)</f>
        <v>0</v>
      </c>
      <c r="O190" s="37"/>
      <c r="P190" s="38">
        <f>O190/K190</f>
        <v>0</v>
      </c>
      <c r="Q190" s="9"/>
      <c r="R190" s="30">
        <f>Q190/E190</f>
        <v>0</v>
      </c>
      <c r="S190" s="7"/>
      <c r="T190" s="31">
        <f>S190/E190</f>
        <v>0</v>
      </c>
      <c r="U190" s="7"/>
      <c r="V190" s="109">
        <f>U190/E190</f>
        <v>0</v>
      </c>
      <c r="W190" s="8">
        <v>4</v>
      </c>
      <c r="X190" s="19">
        <f>W190/E190</f>
        <v>0.1111111111111111</v>
      </c>
    </row>
    <row r="191" spans="1:24" ht="18.75" customHeight="1" x14ac:dyDescent="0.25">
      <c r="A191" s="188"/>
      <c r="B191" s="185"/>
      <c r="C191" s="4" t="s">
        <v>19</v>
      </c>
      <c r="D191" s="13">
        <v>2</v>
      </c>
      <c r="E191" s="21"/>
      <c r="F191" s="46"/>
      <c r="G191" s="76"/>
      <c r="H191" s="50"/>
      <c r="I191" s="47"/>
      <c r="J191" s="6"/>
      <c r="K191" s="25"/>
      <c r="L191" s="54"/>
      <c r="M191" s="58"/>
      <c r="N191" s="70"/>
      <c r="O191" s="39"/>
      <c r="P191" s="40"/>
      <c r="Q191" s="12"/>
      <c r="R191" s="28"/>
      <c r="S191" s="10"/>
      <c r="T191" s="32"/>
      <c r="U191" s="10"/>
      <c r="V191" s="35"/>
      <c r="W191" s="11"/>
      <c r="X191" s="35"/>
    </row>
    <row r="192" spans="1:24" ht="15" customHeight="1" x14ac:dyDescent="0.25">
      <c r="A192" s="188"/>
      <c r="B192" s="185"/>
      <c r="C192" s="93" t="s">
        <v>20</v>
      </c>
      <c r="D192" s="13">
        <v>3</v>
      </c>
      <c r="E192" s="21">
        <v>3</v>
      </c>
      <c r="F192" s="46">
        <v>1</v>
      </c>
      <c r="G192" s="74">
        <f>(F192/E192)</f>
        <v>0.33333333333333331</v>
      </c>
      <c r="H192" s="50"/>
      <c r="I192" s="47"/>
      <c r="J192" s="6">
        <v>3</v>
      </c>
      <c r="K192" s="25">
        <v>3</v>
      </c>
      <c r="L192" s="65">
        <f>K192/E192</f>
        <v>1</v>
      </c>
      <c r="M192" s="77"/>
      <c r="N192" s="71"/>
      <c r="O192" s="145"/>
      <c r="P192" s="102">
        <f>O192/K192</f>
        <v>0</v>
      </c>
      <c r="Q192" s="12"/>
      <c r="R192" s="28"/>
      <c r="S192" s="10"/>
      <c r="T192" s="34"/>
      <c r="U192" s="10"/>
      <c r="V192" s="35"/>
      <c r="W192" s="11"/>
      <c r="X192" s="35"/>
    </row>
    <row r="193" spans="1:24" ht="15" customHeight="1" x14ac:dyDescent="0.25">
      <c r="A193" s="188"/>
      <c r="B193" s="185"/>
      <c r="C193" s="82" t="s">
        <v>23</v>
      </c>
      <c r="D193" s="83">
        <v>4</v>
      </c>
      <c r="E193" s="84">
        <f>E190+E192</f>
        <v>39</v>
      </c>
      <c r="F193" s="83">
        <f t="shared" ref="F193" si="151">F190+F192</f>
        <v>8</v>
      </c>
      <c r="G193" s="79">
        <f>(F193/E193)</f>
        <v>0.20512820512820512</v>
      </c>
      <c r="H193" s="85">
        <f t="shared" ref="H193" si="152">H190+H192</f>
        <v>0</v>
      </c>
      <c r="I193" s="86">
        <f>H193/E193</f>
        <v>0</v>
      </c>
      <c r="J193" s="85">
        <f t="shared" ref="J193:K193" si="153">J190+J192</f>
        <v>11</v>
      </c>
      <c r="K193" s="83">
        <f t="shared" si="153"/>
        <v>35</v>
      </c>
      <c r="L193" s="80">
        <f>K193/E193</f>
        <v>0.89743589743589747</v>
      </c>
      <c r="M193" s="84">
        <f t="shared" ref="M193" si="154">M190+M192</f>
        <v>0</v>
      </c>
      <c r="N193" s="81">
        <f>(M193/K193)</f>
        <v>0</v>
      </c>
      <c r="O193" s="85">
        <f t="shared" ref="O193" si="155">O190+O192</f>
        <v>0</v>
      </c>
      <c r="P193" s="87">
        <f>O193/K193</f>
        <v>0</v>
      </c>
      <c r="Q193" s="88"/>
      <c r="R193" s="89">
        <f>Q193/E193</f>
        <v>0</v>
      </c>
      <c r="S193" s="90"/>
      <c r="T193" s="91">
        <f>S193/E193</f>
        <v>0</v>
      </c>
      <c r="U193" s="90"/>
      <c r="V193" s="110">
        <f>U193/E193</f>
        <v>0</v>
      </c>
      <c r="W193" s="92">
        <v>4</v>
      </c>
      <c r="X193" s="87">
        <f>W193/E193</f>
        <v>0.10256410256410256</v>
      </c>
    </row>
    <row r="194" spans="1:24" ht="30" x14ac:dyDescent="0.25">
      <c r="A194" s="188"/>
      <c r="B194" s="185"/>
      <c r="C194" s="4" t="s">
        <v>21</v>
      </c>
      <c r="D194" s="13">
        <v>5</v>
      </c>
      <c r="E194" s="21">
        <v>6</v>
      </c>
      <c r="F194" s="46"/>
      <c r="G194" s="74"/>
      <c r="H194" s="50"/>
      <c r="I194" s="47"/>
      <c r="J194" s="6"/>
      <c r="K194" s="26"/>
      <c r="L194" s="55"/>
      <c r="M194" s="59"/>
      <c r="N194" s="71"/>
      <c r="O194" s="39"/>
      <c r="P194" s="40"/>
      <c r="Q194" s="12"/>
      <c r="R194" s="28"/>
      <c r="S194" s="10"/>
      <c r="T194" s="32"/>
      <c r="U194" s="10"/>
      <c r="V194" s="35"/>
      <c r="W194" s="11"/>
      <c r="X194" s="35"/>
    </row>
    <row r="195" spans="1:24" ht="30.75" thickBot="1" x14ac:dyDescent="0.3">
      <c r="A195" s="188"/>
      <c r="B195" s="186"/>
      <c r="C195" s="5" t="s">
        <v>22</v>
      </c>
      <c r="D195" s="14">
        <v>6</v>
      </c>
      <c r="E195" s="22">
        <v>33</v>
      </c>
      <c r="F195" s="51"/>
      <c r="G195" s="75"/>
      <c r="H195" s="52"/>
      <c r="I195" s="48"/>
      <c r="J195" s="15"/>
      <c r="K195" s="27"/>
      <c r="L195" s="56"/>
      <c r="M195" s="60"/>
      <c r="N195" s="72"/>
      <c r="O195" s="42"/>
      <c r="P195" s="43"/>
      <c r="Q195" s="17"/>
      <c r="R195" s="29"/>
      <c r="S195" s="16"/>
      <c r="T195" s="33"/>
      <c r="U195" s="16"/>
      <c r="V195" s="36"/>
      <c r="W195" s="18"/>
      <c r="X195" s="36"/>
    </row>
    <row r="196" spans="1:24" ht="15" customHeight="1" x14ac:dyDescent="0.25">
      <c r="A196" s="188"/>
      <c r="B196" s="184" t="s">
        <v>81</v>
      </c>
      <c r="C196" s="3" t="s">
        <v>18</v>
      </c>
      <c r="D196" s="142">
        <v>1</v>
      </c>
      <c r="E196" s="20">
        <v>14</v>
      </c>
      <c r="F196" s="44">
        <v>5</v>
      </c>
      <c r="G196" s="73">
        <f>(F196/E196)</f>
        <v>0.35714285714285715</v>
      </c>
      <c r="H196" s="49"/>
      <c r="I196" s="45">
        <f>H196/E196</f>
        <v>0</v>
      </c>
      <c r="J196" s="1">
        <v>5</v>
      </c>
      <c r="K196" s="24">
        <v>13</v>
      </c>
      <c r="L196" s="53">
        <f>K196/E196</f>
        <v>0.9285714285714286</v>
      </c>
      <c r="M196" s="57"/>
      <c r="N196" s="69">
        <f>(M196/K196)</f>
        <v>0</v>
      </c>
      <c r="O196" s="37"/>
      <c r="P196" s="38">
        <f>O196/K196</f>
        <v>0</v>
      </c>
      <c r="Q196" s="9"/>
      <c r="R196" s="30">
        <f>Q196/E196</f>
        <v>0</v>
      </c>
      <c r="S196" s="7"/>
      <c r="T196" s="31">
        <f>S196/E196</f>
        <v>0</v>
      </c>
      <c r="U196" s="7"/>
      <c r="V196" s="109">
        <f>U196/E196</f>
        <v>0</v>
      </c>
      <c r="W196" s="8">
        <v>1</v>
      </c>
      <c r="X196" s="19">
        <f>W196/E196</f>
        <v>7.1428571428571425E-2</v>
      </c>
    </row>
    <row r="197" spans="1:24" ht="18.75" customHeight="1" thickBot="1" x14ac:dyDescent="0.3">
      <c r="A197" s="188"/>
      <c r="B197" s="185"/>
      <c r="C197" s="4" t="s">
        <v>19</v>
      </c>
      <c r="D197" s="13">
        <v>2</v>
      </c>
      <c r="E197" s="21"/>
      <c r="F197" s="46"/>
      <c r="G197" s="76"/>
      <c r="H197" s="50"/>
      <c r="I197" s="47"/>
      <c r="J197" s="6"/>
      <c r="K197" s="25"/>
      <c r="L197" s="66"/>
      <c r="M197" s="58"/>
      <c r="N197" s="70"/>
      <c r="O197" s="39"/>
      <c r="P197" s="40"/>
      <c r="Q197" s="12"/>
      <c r="R197" s="28"/>
      <c r="S197" s="10"/>
      <c r="T197" s="32"/>
      <c r="U197" s="10"/>
      <c r="V197" s="35"/>
      <c r="W197" s="11"/>
      <c r="X197" s="35"/>
    </row>
    <row r="198" spans="1:24" ht="15" customHeight="1" x14ac:dyDescent="0.25">
      <c r="A198" s="188"/>
      <c r="B198" s="185"/>
      <c r="C198" s="93" t="s">
        <v>20</v>
      </c>
      <c r="D198" s="13">
        <v>3</v>
      </c>
      <c r="E198" s="21">
        <v>3</v>
      </c>
      <c r="F198" s="46"/>
      <c r="G198" s="76"/>
      <c r="H198" s="50"/>
      <c r="I198" s="47"/>
      <c r="J198" s="6">
        <v>3</v>
      </c>
      <c r="K198" s="25">
        <v>2</v>
      </c>
      <c r="L198" s="65">
        <f>K198/E198</f>
        <v>0.66666666666666663</v>
      </c>
      <c r="M198" s="58"/>
      <c r="N198" s="71"/>
      <c r="O198" s="39"/>
      <c r="P198" s="41"/>
      <c r="Q198" s="12"/>
      <c r="R198" s="28"/>
      <c r="S198" s="10"/>
      <c r="T198" s="34"/>
      <c r="U198" s="10"/>
      <c r="V198" s="35"/>
      <c r="W198" s="11">
        <v>1</v>
      </c>
      <c r="X198" s="19">
        <f>W198/E198</f>
        <v>0.33333333333333331</v>
      </c>
    </row>
    <row r="199" spans="1:24" ht="15" customHeight="1" x14ac:dyDescent="0.25">
      <c r="A199" s="188"/>
      <c r="B199" s="185"/>
      <c r="C199" s="82" t="s">
        <v>23</v>
      </c>
      <c r="D199" s="83">
        <v>4</v>
      </c>
      <c r="E199" s="84">
        <f>E196+E198</f>
        <v>17</v>
      </c>
      <c r="F199" s="83">
        <f t="shared" ref="F199" si="156">F196+F198</f>
        <v>5</v>
      </c>
      <c r="G199" s="79">
        <f>(F199/E199)</f>
        <v>0.29411764705882354</v>
      </c>
      <c r="H199" s="85">
        <f t="shared" ref="H199" si="157">H196+H198</f>
        <v>0</v>
      </c>
      <c r="I199" s="86">
        <f>H199/E199</f>
        <v>0</v>
      </c>
      <c r="J199" s="84">
        <f>J196+J198</f>
        <v>8</v>
      </c>
      <c r="K199" s="84">
        <f>K196+K198</f>
        <v>15</v>
      </c>
      <c r="L199" s="80">
        <f>K199/E199</f>
        <v>0.88235294117647056</v>
      </c>
      <c r="M199" s="84"/>
      <c r="N199" s="81">
        <f>(M199/K199)</f>
        <v>0</v>
      </c>
      <c r="O199" s="85">
        <f t="shared" ref="O199" si="158">O196+O198</f>
        <v>0</v>
      </c>
      <c r="P199" s="87">
        <f>O199/K199</f>
        <v>0</v>
      </c>
      <c r="Q199" s="88"/>
      <c r="R199" s="89">
        <f>Q199/E199</f>
        <v>0</v>
      </c>
      <c r="S199" s="90"/>
      <c r="T199" s="91">
        <f>S199/E199</f>
        <v>0</v>
      </c>
      <c r="U199" s="90"/>
      <c r="V199" s="110">
        <f>U199/E199</f>
        <v>0</v>
      </c>
      <c r="W199" s="92">
        <v>2</v>
      </c>
      <c r="X199" s="87">
        <f>W199/E199</f>
        <v>0.11764705882352941</v>
      </c>
    </row>
    <row r="200" spans="1:24" ht="30" x14ac:dyDescent="0.25">
      <c r="A200" s="188"/>
      <c r="B200" s="185"/>
      <c r="C200" s="4" t="s">
        <v>21</v>
      </c>
      <c r="D200" s="13">
        <v>5</v>
      </c>
      <c r="E200" s="21">
        <v>7</v>
      </c>
      <c r="F200" s="46"/>
      <c r="G200" s="74"/>
      <c r="H200" s="50"/>
      <c r="I200" s="47"/>
      <c r="J200" s="6"/>
      <c r="K200" s="26"/>
      <c r="L200" s="55"/>
      <c r="M200" s="59"/>
      <c r="N200" s="71"/>
      <c r="O200" s="39"/>
      <c r="P200" s="40"/>
      <c r="Q200" s="12"/>
      <c r="R200" s="28"/>
      <c r="S200" s="10"/>
      <c r="T200" s="32"/>
      <c r="U200" s="10"/>
      <c r="V200" s="35"/>
      <c r="W200" s="11"/>
      <c r="X200" s="35"/>
    </row>
    <row r="201" spans="1:24" ht="30.75" thickBot="1" x14ac:dyDescent="0.3">
      <c r="A201" s="188"/>
      <c r="B201" s="186"/>
      <c r="C201" s="5" t="s">
        <v>22</v>
      </c>
      <c r="D201" s="14">
        <v>6</v>
      </c>
      <c r="E201" s="22">
        <v>10</v>
      </c>
      <c r="F201" s="51"/>
      <c r="G201" s="75"/>
      <c r="H201" s="52"/>
      <c r="I201" s="48"/>
      <c r="J201" s="15"/>
      <c r="K201" s="27"/>
      <c r="L201" s="56"/>
      <c r="M201" s="60"/>
      <c r="N201" s="72"/>
      <c r="O201" s="42"/>
      <c r="P201" s="43"/>
      <c r="Q201" s="17"/>
      <c r="R201" s="29"/>
      <c r="S201" s="16"/>
      <c r="T201" s="33"/>
      <c r="U201" s="16"/>
      <c r="V201" s="36"/>
      <c r="W201" s="18"/>
      <c r="X201" s="36"/>
    </row>
    <row r="202" spans="1:24" ht="15" customHeight="1" x14ac:dyDescent="0.25">
      <c r="A202" s="188"/>
      <c r="B202" s="184" t="s">
        <v>82</v>
      </c>
      <c r="C202" s="3" t="s">
        <v>18</v>
      </c>
      <c r="D202" s="142">
        <v>1</v>
      </c>
      <c r="E202" s="20">
        <v>31</v>
      </c>
      <c r="F202" s="44">
        <v>20</v>
      </c>
      <c r="G202" s="73">
        <f>(F202/E202)</f>
        <v>0.64516129032258063</v>
      </c>
      <c r="H202" s="49"/>
      <c r="I202" s="45">
        <f>H202/E202</f>
        <v>0</v>
      </c>
      <c r="J202" s="1">
        <v>25</v>
      </c>
      <c r="K202" s="24">
        <v>23</v>
      </c>
      <c r="L202" s="53">
        <f>K202/E202</f>
        <v>0.74193548387096775</v>
      </c>
      <c r="M202" s="57">
        <v>15</v>
      </c>
      <c r="N202" s="69">
        <f>(M202/K202)</f>
        <v>0.65217391304347827</v>
      </c>
      <c r="O202" s="37"/>
      <c r="P202" s="38">
        <f>O202/K202</f>
        <v>0</v>
      </c>
      <c r="Q202" s="9">
        <v>1</v>
      </c>
      <c r="R202" s="30">
        <f>Q202/E202</f>
        <v>3.2258064516129031E-2</v>
      </c>
      <c r="S202" s="7"/>
      <c r="T202" s="31">
        <f>S202/E202</f>
        <v>0</v>
      </c>
      <c r="U202" s="7">
        <v>1</v>
      </c>
      <c r="V202" s="109">
        <f>U202/E202</f>
        <v>3.2258064516129031E-2</v>
      </c>
      <c r="W202" s="8">
        <v>6</v>
      </c>
      <c r="X202" s="19">
        <f>W202/E202</f>
        <v>0.19354838709677419</v>
      </c>
    </row>
    <row r="203" spans="1:24" ht="18.75" customHeight="1" x14ac:dyDescent="0.25">
      <c r="A203" s="188"/>
      <c r="B203" s="185"/>
      <c r="C203" s="4" t="s">
        <v>19</v>
      </c>
      <c r="D203" s="13">
        <v>2</v>
      </c>
      <c r="E203" s="21"/>
      <c r="F203" s="46"/>
      <c r="G203" s="76"/>
      <c r="H203" s="50"/>
      <c r="I203" s="47"/>
      <c r="J203" s="6"/>
      <c r="K203" s="25"/>
      <c r="L203" s="66"/>
      <c r="M203" s="58"/>
      <c r="N203" s="70"/>
      <c r="O203" s="39"/>
      <c r="P203" s="40"/>
      <c r="Q203" s="10"/>
      <c r="R203" s="28"/>
      <c r="S203" s="10"/>
      <c r="T203" s="32"/>
      <c r="U203" s="10"/>
      <c r="V203" s="35"/>
      <c r="W203" s="11"/>
      <c r="X203" s="35"/>
    </row>
    <row r="204" spans="1:24" ht="15" customHeight="1" x14ac:dyDescent="0.25">
      <c r="A204" s="188"/>
      <c r="B204" s="185"/>
      <c r="C204" s="93" t="s">
        <v>20</v>
      </c>
      <c r="D204" s="13">
        <v>3</v>
      </c>
      <c r="E204" s="21">
        <v>3</v>
      </c>
      <c r="F204" s="46">
        <v>3</v>
      </c>
      <c r="G204" s="74">
        <f>(F204/E204)</f>
        <v>1</v>
      </c>
      <c r="H204" s="50"/>
      <c r="I204" s="47"/>
      <c r="J204" s="6">
        <v>1</v>
      </c>
      <c r="K204" s="25">
        <v>3</v>
      </c>
      <c r="L204" s="65">
        <f>K204/E204</f>
        <v>1</v>
      </c>
      <c r="M204" s="58">
        <v>1</v>
      </c>
      <c r="N204" s="78">
        <f>(M204/K204)</f>
        <v>0.33333333333333331</v>
      </c>
      <c r="O204" s="39"/>
      <c r="P204" s="41"/>
      <c r="Q204" s="10"/>
      <c r="R204" s="28"/>
      <c r="S204" s="10"/>
      <c r="T204" s="34"/>
      <c r="U204" s="10"/>
      <c r="V204" s="108">
        <f>U204/E204</f>
        <v>0</v>
      </c>
      <c r="W204" s="11"/>
      <c r="X204" s="35"/>
    </row>
    <row r="205" spans="1:24" ht="15" customHeight="1" x14ac:dyDescent="0.25">
      <c r="A205" s="188"/>
      <c r="B205" s="185"/>
      <c r="C205" s="82" t="s">
        <v>23</v>
      </c>
      <c r="D205" s="83">
        <v>4</v>
      </c>
      <c r="E205" s="84">
        <f>E202+E204</f>
        <v>34</v>
      </c>
      <c r="F205" s="83">
        <f t="shared" ref="F205" si="159">F202+F204</f>
        <v>23</v>
      </c>
      <c r="G205" s="79">
        <f>(F205/E205)</f>
        <v>0.67647058823529416</v>
      </c>
      <c r="H205" s="85">
        <f t="shared" ref="H205" si="160">H202+H204</f>
        <v>0</v>
      </c>
      <c r="I205" s="86">
        <f>H205/E205</f>
        <v>0</v>
      </c>
      <c r="J205" s="85">
        <f t="shared" ref="J205:K205" si="161">J202+J204</f>
        <v>26</v>
      </c>
      <c r="K205" s="83">
        <f t="shared" si="161"/>
        <v>26</v>
      </c>
      <c r="L205" s="80">
        <f>K205/E205</f>
        <v>0.76470588235294112</v>
      </c>
      <c r="M205" s="84">
        <f t="shared" ref="M205" si="162">M202+M204</f>
        <v>16</v>
      </c>
      <c r="N205" s="81">
        <f>(M205/K205)</f>
        <v>0.61538461538461542</v>
      </c>
      <c r="O205" s="85">
        <f t="shared" ref="O205" si="163">O202+O204</f>
        <v>0</v>
      </c>
      <c r="P205" s="87">
        <f>O205/K205</f>
        <v>0</v>
      </c>
      <c r="Q205" s="88">
        <v>1</v>
      </c>
      <c r="R205" s="89">
        <f>Q205/E205</f>
        <v>2.9411764705882353E-2</v>
      </c>
      <c r="S205" s="90"/>
      <c r="T205" s="91">
        <f>S205/E205</f>
        <v>0</v>
      </c>
      <c r="U205" s="90">
        <v>1</v>
      </c>
      <c r="V205" s="110">
        <f>U205/E205</f>
        <v>2.9411764705882353E-2</v>
      </c>
      <c r="W205" s="92">
        <v>6</v>
      </c>
      <c r="X205" s="87">
        <f>W205/E205</f>
        <v>0.17647058823529413</v>
      </c>
    </row>
    <row r="206" spans="1:24" ht="30" x14ac:dyDescent="0.25">
      <c r="A206" s="188"/>
      <c r="B206" s="185"/>
      <c r="C206" s="4" t="s">
        <v>21</v>
      </c>
      <c r="D206" s="13">
        <v>5</v>
      </c>
      <c r="E206" s="21">
        <v>12</v>
      </c>
      <c r="F206" s="46"/>
      <c r="G206" s="74"/>
      <c r="H206" s="50"/>
      <c r="I206" s="47"/>
      <c r="J206" s="6"/>
      <c r="K206" s="26"/>
      <c r="L206" s="55"/>
      <c r="M206" s="59"/>
      <c r="N206" s="71"/>
      <c r="O206" s="39"/>
      <c r="P206" s="40"/>
      <c r="Q206" s="12"/>
      <c r="R206" s="28"/>
      <c r="S206" s="10"/>
      <c r="T206" s="32"/>
      <c r="U206" s="10"/>
      <c r="V206" s="35"/>
      <c r="W206" s="11"/>
      <c r="X206" s="35"/>
    </row>
    <row r="207" spans="1:24" ht="30.75" thickBot="1" x14ac:dyDescent="0.3">
      <c r="A207" s="188"/>
      <c r="B207" s="186"/>
      <c r="C207" s="5" t="s">
        <v>22</v>
      </c>
      <c r="D207" s="14">
        <v>6</v>
      </c>
      <c r="E207" s="22">
        <v>22</v>
      </c>
      <c r="F207" s="51"/>
      <c r="G207" s="75"/>
      <c r="H207" s="52"/>
      <c r="I207" s="48"/>
      <c r="J207" s="15"/>
      <c r="K207" s="27"/>
      <c r="L207" s="56"/>
      <c r="M207" s="60"/>
      <c r="N207" s="72"/>
      <c r="O207" s="42"/>
      <c r="P207" s="43"/>
      <c r="Q207" s="17"/>
      <c r="R207" s="29"/>
      <c r="S207" s="16"/>
      <c r="T207" s="33"/>
      <c r="U207" s="16"/>
      <c r="V207" s="36"/>
      <c r="W207" s="18"/>
      <c r="X207" s="36"/>
    </row>
    <row r="208" spans="1:24" ht="15" customHeight="1" x14ac:dyDescent="0.25">
      <c r="A208" s="188"/>
      <c r="B208" s="184" t="s">
        <v>83</v>
      </c>
      <c r="C208" s="3" t="s">
        <v>18</v>
      </c>
      <c r="D208" s="142">
        <v>1</v>
      </c>
      <c r="E208" s="20">
        <v>28</v>
      </c>
      <c r="F208" s="44">
        <v>5</v>
      </c>
      <c r="G208" s="73">
        <f>(F208/E208)</f>
        <v>0.17857142857142858</v>
      </c>
      <c r="H208" s="49"/>
      <c r="I208" s="45">
        <f>H208/E208</f>
        <v>0</v>
      </c>
      <c r="J208" s="1">
        <v>20</v>
      </c>
      <c r="K208" s="24">
        <v>20</v>
      </c>
      <c r="L208" s="53">
        <f>K208/E208</f>
        <v>0.7142857142857143</v>
      </c>
      <c r="M208" s="57">
        <v>12</v>
      </c>
      <c r="N208" s="69">
        <f>(M208/K208)</f>
        <v>0.6</v>
      </c>
      <c r="O208" s="37"/>
      <c r="P208" s="38">
        <f>O208/K208</f>
        <v>0</v>
      </c>
      <c r="Q208" s="9">
        <v>5</v>
      </c>
      <c r="R208" s="30">
        <f>Q208/E208</f>
        <v>0.17857142857142858</v>
      </c>
      <c r="S208" s="7"/>
      <c r="T208" s="31">
        <f>S208/E208</f>
        <v>0</v>
      </c>
      <c r="U208" s="7"/>
      <c r="V208" s="109">
        <f>U208/E208</f>
        <v>0</v>
      </c>
      <c r="W208" s="8">
        <v>3</v>
      </c>
      <c r="X208" s="19">
        <f>W208/E208</f>
        <v>0.10714285714285714</v>
      </c>
    </row>
    <row r="209" spans="1:24" ht="18.75" customHeight="1" x14ac:dyDescent="0.25">
      <c r="A209" s="188"/>
      <c r="B209" s="185"/>
      <c r="C209" s="4" t="s">
        <v>19</v>
      </c>
      <c r="D209" s="13">
        <v>2</v>
      </c>
      <c r="E209" s="21"/>
      <c r="F209" s="46"/>
      <c r="G209" s="76"/>
      <c r="H209" s="50"/>
      <c r="I209" s="47"/>
      <c r="J209" s="6"/>
      <c r="K209" s="25"/>
      <c r="L209" s="66"/>
      <c r="M209" s="58"/>
      <c r="N209" s="70"/>
      <c r="O209" s="39"/>
      <c r="P209" s="40"/>
      <c r="Q209" s="12"/>
      <c r="R209" s="28"/>
      <c r="S209" s="10"/>
      <c r="T209" s="32"/>
      <c r="U209" s="10"/>
      <c r="V209" s="35"/>
      <c r="W209" s="11"/>
      <c r="X209" s="35"/>
    </row>
    <row r="210" spans="1:24" ht="15" customHeight="1" x14ac:dyDescent="0.25">
      <c r="A210" s="188"/>
      <c r="B210" s="185"/>
      <c r="C210" s="93" t="s">
        <v>20</v>
      </c>
      <c r="D210" s="13">
        <v>3</v>
      </c>
      <c r="E210" s="21">
        <v>6</v>
      </c>
      <c r="F210" s="46">
        <v>3</v>
      </c>
      <c r="G210" s="74">
        <f>(F210/E210)</f>
        <v>0.5</v>
      </c>
      <c r="H210" s="50"/>
      <c r="I210" s="47"/>
      <c r="J210" s="6">
        <v>5</v>
      </c>
      <c r="K210" s="25">
        <v>5</v>
      </c>
      <c r="L210" s="65">
        <f>K210/E210</f>
        <v>0.83333333333333337</v>
      </c>
      <c r="M210" s="58"/>
      <c r="N210" s="71"/>
      <c r="O210" s="39"/>
      <c r="P210" s="41"/>
      <c r="Q210" s="12"/>
      <c r="R210" s="28"/>
      <c r="S210" s="10"/>
      <c r="T210" s="34"/>
      <c r="U210" s="10">
        <v>1</v>
      </c>
      <c r="V210" s="131">
        <f>U210/E210</f>
        <v>0.16666666666666666</v>
      </c>
      <c r="W210" s="11"/>
      <c r="X210" s="108">
        <f>W210/E210</f>
        <v>0</v>
      </c>
    </row>
    <row r="211" spans="1:24" ht="15" customHeight="1" x14ac:dyDescent="0.25">
      <c r="A211" s="188"/>
      <c r="B211" s="185"/>
      <c r="C211" s="82" t="s">
        <v>23</v>
      </c>
      <c r="D211" s="83">
        <v>4</v>
      </c>
      <c r="E211" s="84">
        <f>E208+E210</f>
        <v>34</v>
      </c>
      <c r="F211" s="83">
        <f t="shared" ref="F211" si="164">F208+F210</f>
        <v>8</v>
      </c>
      <c r="G211" s="79">
        <f>(F211/E211)</f>
        <v>0.23529411764705882</v>
      </c>
      <c r="H211" s="85">
        <f t="shared" ref="H211" si="165">H208+H210</f>
        <v>0</v>
      </c>
      <c r="I211" s="86">
        <f>H211/E211</f>
        <v>0</v>
      </c>
      <c r="J211" s="85">
        <f t="shared" ref="J211:K211" si="166">J208+J210</f>
        <v>25</v>
      </c>
      <c r="K211" s="83">
        <f t="shared" si="166"/>
        <v>25</v>
      </c>
      <c r="L211" s="80">
        <f>K211/E211</f>
        <v>0.73529411764705888</v>
      </c>
      <c r="M211" s="84">
        <f t="shared" ref="M211" si="167">M208+M210</f>
        <v>12</v>
      </c>
      <c r="N211" s="81">
        <f>(M211/K211)</f>
        <v>0.48</v>
      </c>
      <c r="O211" s="85">
        <f t="shared" ref="O211" si="168">O208+O210</f>
        <v>0</v>
      </c>
      <c r="P211" s="87">
        <f>O211/K211</f>
        <v>0</v>
      </c>
      <c r="Q211" s="88">
        <v>5</v>
      </c>
      <c r="R211" s="89">
        <f>Q211/E211</f>
        <v>0.14705882352941177</v>
      </c>
      <c r="S211" s="90"/>
      <c r="T211" s="91">
        <f>S211/E211</f>
        <v>0</v>
      </c>
      <c r="U211" s="90">
        <v>1</v>
      </c>
      <c r="V211" s="110">
        <f>U211/E211</f>
        <v>2.9411764705882353E-2</v>
      </c>
      <c r="W211" s="147">
        <v>3</v>
      </c>
      <c r="X211" s="87">
        <f>W211/E211</f>
        <v>8.8235294117647065E-2</v>
      </c>
    </row>
    <row r="212" spans="1:24" ht="30" x14ac:dyDescent="0.25">
      <c r="A212" s="188"/>
      <c r="B212" s="185"/>
      <c r="C212" s="4" t="s">
        <v>21</v>
      </c>
      <c r="D212" s="13">
        <v>5</v>
      </c>
      <c r="E212" s="21">
        <v>15</v>
      </c>
      <c r="F212" s="46"/>
      <c r="G212" s="74"/>
      <c r="H212" s="50"/>
      <c r="I212" s="47"/>
      <c r="J212" s="6"/>
      <c r="K212" s="26"/>
      <c r="L212" s="55"/>
      <c r="M212" s="59"/>
      <c r="N212" s="71"/>
      <c r="O212" s="39"/>
      <c r="P212" s="40"/>
      <c r="Q212" s="12"/>
      <c r="R212" s="28"/>
      <c r="S212" s="10"/>
      <c r="T212" s="32"/>
      <c r="U212" s="10"/>
      <c r="V212" s="35"/>
      <c r="W212" s="11"/>
      <c r="X212" s="35"/>
    </row>
    <row r="213" spans="1:24" ht="30.75" thickBot="1" x14ac:dyDescent="0.3">
      <c r="A213" s="188"/>
      <c r="B213" s="186"/>
      <c r="C213" s="5" t="s">
        <v>22</v>
      </c>
      <c r="D213" s="14">
        <v>6</v>
      </c>
      <c r="E213" s="22">
        <v>19</v>
      </c>
      <c r="F213" s="51"/>
      <c r="G213" s="75"/>
      <c r="H213" s="52"/>
      <c r="I213" s="48"/>
      <c r="J213" s="15"/>
      <c r="K213" s="27"/>
      <c r="L213" s="56"/>
      <c r="M213" s="60"/>
      <c r="N213" s="72"/>
      <c r="O213" s="42"/>
      <c r="P213" s="43"/>
      <c r="Q213" s="17"/>
      <c r="R213" s="29"/>
      <c r="S213" s="16"/>
      <c r="T213" s="33"/>
      <c r="U213" s="16"/>
      <c r="V213" s="36"/>
      <c r="W213" s="18"/>
      <c r="X213" s="36"/>
    </row>
    <row r="214" spans="1:24" ht="15" customHeight="1" x14ac:dyDescent="0.25">
      <c r="A214" s="188"/>
      <c r="B214" s="184" t="s">
        <v>84</v>
      </c>
      <c r="C214" s="3" t="s">
        <v>18</v>
      </c>
      <c r="D214" s="142">
        <v>1</v>
      </c>
      <c r="E214" s="20">
        <v>29</v>
      </c>
      <c r="F214" s="44">
        <v>7</v>
      </c>
      <c r="G214" s="73">
        <f>(F214/E214)</f>
        <v>0.2413793103448276</v>
      </c>
      <c r="H214" s="49"/>
      <c r="I214" s="45">
        <f>H214/E214</f>
        <v>0</v>
      </c>
      <c r="J214" s="1">
        <v>29</v>
      </c>
      <c r="K214" s="24">
        <v>21</v>
      </c>
      <c r="L214" s="53">
        <f>K214/E214</f>
        <v>0.72413793103448276</v>
      </c>
      <c r="M214" s="57">
        <v>13</v>
      </c>
      <c r="N214" s="69">
        <f>(M214/K214)</f>
        <v>0.61904761904761907</v>
      </c>
      <c r="O214" s="37"/>
      <c r="P214" s="38">
        <f>O214/K214</f>
        <v>0</v>
      </c>
      <c r="Q214" s="9">
        <v>5</v>
      </c>
      <c r="R214" s="30">
        <f>Q214/E214</f>
        <v>0.17241379310344829</v>
      </c>
      <c r="S214" s="7"/>
      <c r="T214" s="31">
        <f>S214/E214</f>
        <v>0</v>
      </c>
      <c r="U214" s="7"/>
      <c r="V214" s="109">
        <f>U214/E214</f>
        <v>0</v>
      </c>
      <c r="W214" s="8">
        <v>3</v>
      </c>
      <c r="X214" s="19">
        <f>W214/E214</f>
        <v>0.10344827586206896</v>
      </c>
    </row>
    <row r="215" spans="1:24" ht="18.75" customHeight="1" x14ac:dyDescent="0.25">
      <c r="A215" s="188"/>
      <c r="B215" s="185"/>
      <c r="C215" s="4" t="s">
        <v>19</v>
      </c>
      <c r="D215" s="13">
        <v>2</v>
      </c>
      <c r="E215" s="21"/>
      <c r="F215" s="46"/>
      <c r="G215" s="76"/>
      <c r="H215" s="50"/>
      <c r="I215" s="47"/>
      <c r="J215" s="6"/>
      <c r="K215" s="25"/>
      <c r="L215" s="66"/>
      <c r="M215" s="58"/>
      <c r="N215" s="70"/>
      <c r="O215" s="39"/>
      <c r="P215" s="40"/>
      <c r="Q215" s="12"/>
      <c r="R215" s="28"/>
      <c r="S215" s="10"/>
      <c r="T215" s="32"/>
      <c r="U215" s="10"/>
      <c r="V215" s="35"/>
      <c r="W215" s="11"/>
      <c r="X215" s="35"/>
    </row>
    <row r="216" spans="1:24" ht="15" customHeight="1" x14ac:dyDescent="0.25">
      <c r="A216" s="188"/>
      <c r="B216" s="185"/>
      <c r="C216" s="93" t="s">
        <v>20</v>
      </c>
      <c r="D216" s="13">
        <v>3</v>
      </c>
      <c r="E216" s="21"/>
      <c r="F216" s="46"/>
      <c r="G216" s="74" t="e">
        <f>(F216/E216)</f>
        <v>#DIV/0!</v>
      </c>
      <c r="H216" s="50"/>
      <c r="I216" s="47"/>
      <c r="J216" s="6"/>
      <c r="K216" s="25"/>
      <c r="L216" s="65" t="e">
        <f>K216/E216</f>
        <v>#DIV/0!</v>
      </c>
      <c r="M216" s="58"/>
      <c r="N216" s="71"/>
      <c r="O216" s="39"/>
      <c r="P216" s="41"/>
      <c r="Q216" s="12"/>
      <c r="R216" s="28"/>
      <c r="S216" s="10"/>
      <c r="T216" s="34"/>
      <c r="U216" s="10"/>
      <c r="V216" s="131" t="e">
        <f>U216/E216</f>
        <v>#DIV/0!</v>
      </c>
      <c r="W216" s="11"/>
      <c r="X216" s="108" t="e">
        <f>W216/E216</f>
        <v>#DIV/0!</v>
      </c>
    </row>
    <row r="217" spans="1:24" ht="15" customHeight="1" x14ac:dyDescent="0.25">
      <c r="A217" s="188"/>
      <c r="B217" s="185"/>
      <c r="C217" s="82" t="s">
        <v>23</v>
      </c>
      <c r="D217" s="83">
        <v>4</v>
      </c>
      <c r="E217" s="84">
        <f>E214+E216</f>
        <v>29</v>
      </c>
      <c r="F217" s="83">
        <f t="shared" ref="F217" si="169">F214+F216</f>
        <v>7</v>
      </c>
      <c r="G217" s="79">
        <f>(F217/E217)</f>
        <v>0.2413793103448276</v>
      </c>
      <c r="H217" s="85">
        <f t="shared" ref="H217" si="170">H214+H216</f>
        <v>0</v>
      </c>
      <c r="I217" s="86">
        <f>H217/E217</f>
        <v>0</v>
      </c>
      <c r="J217" s="85">
        <f t="shared" ref="J217:K217" si="171">J214+J216</f>
        <v>29</v>
      </c>
      <c r="K217" s="83">
        <f t="shared" si="171"/>
        <v>21</v>
      </c>
      <c r="L217" s="80">
        <f>K217/E217</f>
        <v>0.72413793103448276</v>
      </c>
      <c r="M217" s="84">
        <f t="shared" ref="M217" si="172">M214+M216</f>
        <v>13</v>
      </c>
      <c r="N217" s="81">
        <f>(M217/K217)</f>
        <v>0.61904761904761907</v>
      </c>
      <c r="O217" s="85">
        <f t="shared" ref="O217" si="173">O214+O216</f>
        <v>0</v>
      </c>
      <c r="P217" s="87">
        <f>O217/K217</f>
        <v>0</v>
      </c>
      <c r="Q217" s="88">
        <v>5</v>
      </c>
      <c r="R217" s="89">
        <f>Q217/E217</f>
        <v>0.17241379310344829</v>
      </c>
      <c r="S217" s="90"/>
      <c r="T217" s="91">
        <f>S217/E217</f>
        <v>0</v>
      </c>
      <c r="U217" s="90"/>
      <c r="V217" s="110">
        <f>U217/E217</f>
        <v>0</v>
      </c>
      <c r="W217" s="147">
        <v>3</v>
      </c>
      <c r="X217" s="87">
        <f>W217/E217</f>
        <v>0.10344827586206896</v>
      </c>
    </row>
    <row r="218" spans="1:24" ht="30" x14ac:dyDescent="0.25">
      <c r="A218" s="188"/>
      <c r="B218" s="185"/>
      <c r="C218" s="4" t="s">
        <v>21</v>
      </c>
      <c r="D218" s="13">
        <v>5</v>
      </c>
      <c r="E218" s="21">
        <v>10</v>
      </c>
      <c r="F218" s="46"/>
      <c r="G218" s="74"/>
      <c r="H218" s="50"/>
      <c r="I218" s="47"/>
      <c r="J218" s="6"/>
      <c r="K218" s="26"/>
      <c r="L218" s="55"/>
      <c r="M218" s="59"/>
      <c r="N218" s="71"/>
      <c r="O218" s="39"/>
      <c r="P218" s="40"/>
      <c r="Q218" s="12"/>
      <c r="R218" s="28"/>
      <c r="S218" s="10"/>
      <c r="T218" s="32"/>
      <c r="U218" s="10"/>
      <c r="V218" s="35"/>
      <c r="W218" s="11"/>
      <c r="X218" s="35"/>
    </row>
    <row r="219" spans="1:24" ht="30.75" thickBot="1" x14ac:dyDescent="0.3">
      <c r="A219" s="188"/>
      <c r="B219" s="186"/>
      <c r="C219" s="5" t="s">
        <v>22</v>
      </c>
      <c r="D219" s="14">
        <v>6</v>
      </c>
      <c r="E219" s="22">
        <v>19</v>
      </c>
      <c r="F219" s="51"/>
      <c r="G219" s="75"/>
      <c r="H219" s="52"/>
      <c r="I219" s="48"/>
      <c r="J219" s="15"/>
      <c r="K219" s="27"/>
      <c r="L219" s="56"/>
      <c r="M219" s="60"/>
      <c r="N219" s="72"/>
      <c r="O219" s="42"/>
      <c r="P219" s="43"/>
      <c r="Q219" s="17"/>
      <c r="R219" s="29"/>
      <c r="S219" s="16"/>
      <c r="T219" s="33"/>
      <c r="U219" s="16"/>
      <c r="V219" s="36"/>
      <c r="W219" s="18"/>
      <c r="X219" s="36"/>
    </row>
    <row r="220" spans="1:24" ht="15" customHeight="1" x14ac:dyDescent="0.25">
      <c r="A220" s="188"/>
      <c r="B220" s="184" t="s">
        <v>85</v>
      </c>
      <c r="C220" s="3" t="s">
        <v>18</v>
      </c>
      <c r="D220" s="142">
        <v>1</v>
      </c>
      <c r="E220" s="20">
        <v>22</v>
      </c>
      <c r="F220" s="44">
        <v>2</v>
      </c>
      <c r="G220" s="73">
        <f>(F220/E220)</f>
        <v>9.0909090909090912E-2</v>
      </c>
      <c r="H220" s="49"/>
      <c r="I220" s="45">
        <f>H220/E220</f>
        <v>0</v>
      </c>
      <c r="J220" s="1">
        <v>22</v>
      </c>
      <c r="K220" s="24">
        <v>18</v>
      </c>
      <c r="L220" s="53">
        <f>K220/E220</f>
        <v>0.81818181818181823</v>
      </c>
      <c r="M220" s="57">
        <v>14</v>
      </c>
      <c r="N220" s="69">
        <f>(M220/K220)</f>
        <v>0.77777777777777779</v>
      </c>
      <c r="O220" s="37"/>
      <c r="P220" s="38">
        <f>O220/K220</f>
        <v>0</v>
      </c>
      <c r="Q220" s="9">
        <v>2</v>
      </c>
      <c r="R220" s="30">
        <f>Q220/E220</f>
        <v>9.0909090909090912E-2</v>
      </c>
      <c r="S220" s="7"/>
      <c r="T220" s="31">
        <f>S220/E220</f>
        <v>0</v>
      </c>
      <c r="U220" s="7">
        <v>2</v>
      </c>
      <c r="V220" s="109">
        <f>U220/E220</f>
        <v>9.0909090909090912E-2</v>
      </c>
      <c r="W220" s="8"/>
      <c r="X220" s="19">
        <f>W220/E220</f>
        <v>0</v>
      </c>
    </row>
    <row r="221" spans="1:24" ht="18.75" customHeight="1" x14ac:dyDescent="0.25">
      <c r="A221" s="188"/>
      <c r="B221" s="185"/>
      <c r="C221" s="4" t="s">
        <v>19</v>
      </c>
      <c r="D221" s="13">
        <v>2</v>
      </c>
      <c r="E221" s="21"/>
      <c r="F221" s="46"/>
      <c r="G221" s="76"/>
      <c r="H221" s="50"/>
      <c r="I221" s="47"/>
      <c r="J221" s="6"/>
      <c r="K221" s="25"/>
      <c r="L221" s="66"/>
      <c r="M221" s="58"/>
      <c r="N221" s="70"/>
      <c r="O221" s="39"/>
      <c r="P221" s="40"/>
      <c r="Q221" s="12"/>
      <c r="R221" s="28"/>
      <c r="S221" s="10"/>
      <c r="T221" s="32"/>
      <c r="U221" s="10"/>
      <c r="V221" s="35"/>
      <c r="W221" s="11"/>
      <c r="X221" s="35"/>
    </row>
    <row r="222" spans="1:24" ht="15" customHeight="1" x14ac:dyDescent="0.25">
      <c r="A222" s="188"/>
      <c r="B222" s="185"/>
      <c r="C222" s="93" t="s">
        <v>20</v>
      </c>
      <c r="D222" s="13">
        <v>3</v>
      </c>
      <c r="E222" s="21"/>
      <c r="F222" s="46"/>
      <c r="G222" s="74" t="e">
        <f>(F222/E222)</f>
        <v>#DIV/0!</v>
      </c>
      <c r="H222" s="50"/>
      <c r="I222" s="47"/>
      <c r="J222" s="6"/>
      <c r="K222" s="25"/>
      <c r="L222" s="65" t="e">
        <f>K222/E222</f>
        <v>#DIV/0!</v>
      </c>
      <c r="M222" s="58"/>
      <c r="N222" s="71"/>
      <c r="O222" s="39"/>
      <c r="P222" s="41"/>
      <c r="Q222" s="12"/>
      <c r="R222" s="28"/>
      <c r="S222" s="10"/>
      <c r="T222" s="34"/>
      <c r="U222" s="10"/>
      <c r="V222" s="131" t="e">
        <f>U222/E222</f>
        <v>#DIV/0!</v>
      </c>
      <c r="W222" s="11"/>
      <c r="X222" s="108" t="e">
        <f>W222/E222</f>
        <v>#DIV/0!</v>
      </c>
    </row>
    <row r="223" spans="1:24" ht="15" customHeight="1" x14ac:dyDescent="0.25">
      <c r="A223" s="188"/>
      <c r="B223" s="185"/>
      <c r="C223" s="82" t="s">
        <v>23</v>
      </c>
      <c r="D223" s="83">
        <v>4</v>
      </c>
      <c r="E223" s="84">
        <f>E220+E222</f>
        <v>22</v>
      </c>
      <c r="F223" s="83">
        <f t="shared" ref="F223" si="174">F220+F222</f>
        <v>2</v>
      </c>
      <c r="G223" s="79">
        <f>(F223/E223)</f>
        <v>9.0909090909090912E-2</v>
      </c>
      <c r="H223" s="85">
        <f t="shared" ref="H223" si="175">H220+H222</f>
        <v>0</v>
      </c>
      <c r="I223" s="86">
        <f>H223/E223</f>
        <v>0</v>
      </c>
      <c r="J223" s="85">
        <f t="shared" ref="J223:K223" si="176">J220+J222</f>
        <v>22</v>
      </c>
      <c r="K223" s="83">
        <f t="shared" si="176"/>
        <v>18</v>
      </c>
      <c r="L223" s="80">
        <f>K223/E223</f>
        <v>0.81818181818181823</v>
      </c>
      <c r="M223" s="84">
        <f t="shared" ref="M223" si="177">M220+M222</f>
        <v>14</v>
      </c>
      <c r="N223" s="81">
        <f>(M223/K223)</f>
        <v>0.77777777777777779</v>
      </c>
      <c r="O223" s="85">
        <f t="shared" ref="O223" si="178">O220+O222</f>
        <v>0</v>
      </c>
      <c r="P223" s="87">
        <f>O223/K223</f>
        <v>0</v>
      </c>
      <c r="Q223" s="88">
        <v>2</v>
      </c>
      <c r="R223" s="89">
        <f>Q223/E223</f>
        <v>9.0909090909090912E-2</v>
      </c>
      <c r="S223" s="90"/>
      <c r="T223" s="91">
        <f>S223/E223</f>
        <v>0</v>
      </c>
      <c r="U223" s="90">
        <v>2</v>
      </c>
      <c r="V223" s="110">
        <f>U223/E223</f>
        <v>9.0909090909090912E-2</v>
      </c>
      <c r="W223" s="147"/>
      <c r="X223" s="87">
        <f>W223/E223</f>
        <v>0</v>
      </c>
    </row>
    <row r="224" spans="1:24" ht="30" x14ac:dyDescent="0.25">
      <c r="A224" s="188"/>
      <c r="B224" s="185"/>
      <c r="C224" s="4" t="s">
        <v>21</v>
      </c>
      <c r="D224" s="13">
        <v>5</v>
      </c>
      <c r="E224" s="21"/>
      <c r="F224" s="46"/>
      <c r="G224" s="74"/>
      <c r="H224" s="50"/>
      <c r="I224" s="47"/>
      <c r="J224" s="6"/>
      <c r="K224" s="26"/>
      <c r="L224" s="55"/>
      <c r="M224" s="59"/>
      <c r="N224" s="71"/>
      <c r="O224" s="39"/>
      <c r="P224" s="40"/>
      <c r="Q224" s="12"/>
      <c r="R224" s="28"/>
      <c r="S224" s="10"/>
      <c r="T224" s="32"/>
      <c r="U224" s="10"/>
      <c r="V224" s="35"/>
      <c r="W224" s="11"/>
      <c r="X224" s="35"/>
    </row>
    <row r="225" spans="1:24" ht="30.75" thickBot="1" x14ac:dyDescent="0.3">
      <c r="A225" s="188"/>
      <c r="B225" s="186"/>
      <c r="C225" s="5" t="s">
        <v>22</v>
      </c>
      <c r="D225" s="14">
        <v>6</v>
      </c>
      <c r="E225" s="22">
        <v>22</v>
      </c>
      <c r="F225" s="51"/>
      <c r="G225" s="75"/>
      <c r="H225" s="52"/>
      <c r="I225" s="48"/>
      <c r="J225" s="15"/>
      <c r="K225" s="27"/>
      <c r="L225" s="56"/>
      <c r="M225" s="60"/>
      <c r="N225" s="72"/>
      <c r="O225" s="42"/>
      <c r="P225" s="43"/>
      <c r="Q225" s="17"/>
      <c r="R225" s="29"/>
      <c r="S225" s="16"/>
      <c r="T225" s="33"/>
      <c r="U225" s="16"/>
      <c r="V225" s="36"/>
      <c r="W225" s="18"/>
      <c r="X225" s="36"/>
    </row>
    <row r="226" spans="1:24" ht="15" customHeight="1" x14ac:dyDescent="0.25">
      <c r="A226" s="188"/>
      <c r="B226" s="184" t="s">
        <v>86</v>
      </c>
      <c r="C226" s="3" t="s">
        <v>18</v>
      </c>
      <c r="D226" s="142">
        <v>1</v>
      </c>
      <c r="E226" s="20">
        <v>34</v>
      </c>
      <c r="F226" s="44">
        <v>18</v>
      </c>
      <c r="G226" s="73">
        <f>(F226/E226)</f>
        <v>0.52941176470588236</v>
      </c>
      <c r="H226" s="49"/>
      <c r="I226" s="45">
        <f>H226/E226</f>
        <v>0</v>
      </c>
      <c r="J226" s="1">
        <v>34</v>
      </c>
      <c r="K226" s="24">
        <v>25</v>
      </c>
      <c r="L226" s="53">
        <f>K226/E226</f>
        <v>0.73529411764705888</v>
      </c>
      <c r="M226" s="57">
        <v>15</v>
      </c>
      <c r="N226" s="69">
        <f>(M226/K226)</f>
        <v>0.6</v>
      </c>
      <c r="O226" s="37"/>
      <c r="P226" s="38">
        <f>O226/K226</f>
        <v>0</v>
      </c>
      <c r="Q226" s="9">
        <v>6</v>
      </c>
      <c r="R226" s="30">
        <f>Q226/E226</f>
        <v>0.17647058823529413</v>
      </c>
      <c r="S226" s="7">
        <v>1</v>
      </c>
      <c r="T226" s="31">
        <f>S226/E226</f>
        <v>2.9411764705882353E-2</v>
      </c>
      <c r="U226" s="7"/>
      <c r="V226" s="109">
        <f>U226/E226</f>
        <v>0</v>
      </c>
      <c r="W226" s="8">
        <v>2</v>
      </c>
      <c r="X226" s="19">
        <f>W226/E226</f>
        <v>5.8823529411764705E-2</v>
      </c>
    </row>
    <row r="227" spans="1:24" ht="18.75" customHeight="1" thickBot="1" x14ac:dyDescent="0.3">
      <c r="A227" s="188"/>
      <c r="B227" s="185"/>
      <c r="C227" s="4" t="s">
        <v>19</v>
      </c>
      <c r="D227" s="13">
        <v>2</v>
      </c>
      <c r="E227" s="21"/>
      <c r="F227" s="46"/>
      <c r="G227" s="76"/>
      <c r="H227" s="50"/>
      <c r="I227" s="47"/>
      <c r="J227" s="6"/>
      <c r="K227" s="25"/>
      <c r="L227" s="66"/>
      <c r="M227" s="58"/>
      <c r="N227" s="70"/>
      <c r="O227" s="39"/>
      <c r="P227" s="40"/>
      <c r="Q227" s="12"/>
      <c r="R227" s="28"/>
      <c r="S227" s="10"/>
      <c r="T227" s="32"/>
      <c r="U227" s="10"/>
      <c r="V227" s="35"/>
      <c r="W227" s="11"/>
      <c r="X227" s="35"/>
    </row>
    <row r="228" spans="1:24" ht="15" customHeight="1" x14ac:dyDescent="0.25">
      <c r="A228" s="188"/>
      <c r="B228" s="185"/>
      <c r="C228" s="93" t="s">
        <v>20</v>
      </c>
      <c r="D228" s="13">
        <v>3</v>
      </c>
      <c r="E228" s="21">
        <v>7</v>
      </c>
      <c r="F228" s="46">
        <v>5</v>
      </c>
      <c r="G228" s="74">
        <f>(F228/E228)</f>
        <v>0.7142857142857143</v>
      </c>
      <c r="H228" s="50">
        <v>5</v>
      </c>
      <c r="I228" s="45">
        <f>H228/E228</f>
        <v>0.7142857142857143</v>
      </c>
      <c r="J228" s="6">
        <v>7</v>
      </c>
      <c r="K228" s="25">
        <v>7</v>
      </c>
      <c r="L228" s="65">
        <f>K228/E228</f>
        <v>1</v>
      </c>
      <c r="M228" s="58">
        <v>7</v>
      </c>
      <c r="N228" s="166">
        <f>(M228/K228)</f>
        <v>1</v>
      </c>
      <c r="O228" s="145">
        <v>5</v>
      </c>
      <c r="P228" s="102">
        <f>O228/K228</f>
        <v>0.7142857142857143</v>
      </c>
      <c r="Q228" s="12"/>
      <c r="R228" s="28"/>
      <c r="S228" s="10"/>
      <c r="T228" s="34"/>
      <c r="U228" s="10"/>
      <c r="V228" s="108">
        <f>U228/E228</f>
        <v>0</v>
      </c>
      <c r="W228" s="11"/>
      <c r="X228" s="108">
        <f>W228/E228</f>
        <v>0</v>
      </c>
    </row>
    <row r="229" spans="1:24" ht="15" customHeight="1" x14ac:dyDescent="0.25">
      <c r="A229" s="188"/>
      <c r="B229" s="185"/>
      <c r="C229" s="82" t="s">
        <v>23</v>
      </c>
      <c r="D229" s="83">
        <v>4</v>
      </c>
      <c r="E229" s="84">
        <f>E226+E228</f>
        <v>41</v>
      </c>
      <c r="F229" s="83">
        <f t="shared" ref="F229" si="179">F226+F228</f>
        <v>23</v>
      </c>
      <c r="G229" s="79">
        <f>(F229/E229)</f>
        <v>0.56097560975609762</v>
      </c>
      <c r="H229" s="85">
        <f t="shared" ref="H229" si="180">H226+H228</f>
        <v>5</v>
      </c>
      <c r="I229" s="86">
        <f>H229/E229</f>
        <v>0.12195121951219512</v>
      </c>
      <c r="J229" s="85">
        <f t="shared" ref="J229:K229" si="181">J226+J228</f>
        <v>41</v>
      </c>
      <c r="K229" s="83">
        <f t="shared" si="181"/>
        <v>32</v>
      </c>
      <c r="L229" s="80">
        <f>K229/E229</f>
        <v>0.78048780487804881</v>
      </c>
      <c r="M229" s="84">
        <f t="shared" ref="M229" si="182">M226+M228</f>
        <v>22</v>
      </c>
      <c r="N229" s="81">
        <f>(M229/K229)</f>
        <v>0.6875</v>
      </c>
      <c r="O229" s="85">
        <f t="shared" ref="O229" si="183">O226+O228</f>
        <v>5</v>
      </c>
      <c r="P229" s="87">
        <f>O229/K229</f>
        <v>0.15625</v>
      </c>
      <c r="Q229" s="88">
        <v>6</v>
      </c>
      <c r="R229" s="89">
        <f>Q229/E229</f>
        <v>0.14634146341463414</v>
      </c>
      <c r="S229" s="90">
        <v>1</v>
      </c>
      <c r="T229" s="91">
        <f>S229/E229</f>
        <v>2.4390243902439025E-2</v>
      </c>
      <c r="U229" s="90"/>
      <c r="V229" s="110">
        <f>U229/E229</f>
        <v>0</v>
      </c>
      <c r="W229" s="164">
        <v>2</v>
      </c>
      <c r="X229" s="87">
        <f>W229/E229</f>
        <v>4.878048780487805E-2</v>
      </c>
    </row>
    <row r="230" spans="1:24" ht="30" x14ac:dyDescent="0.25">
      <c r="A230" s="188"/>
      <c r="B230" s="185"/>
      <c r="C230" s="4" t="s">
        <v>21</v>
      </c>
      <c r="D230" s="13">
        <v>5</v>
      </c>
      <c r="E230" s="21">
        <v>9</v>
      </c>
      <c r="F230" s="46"/>
      <c r="G230" s="74"/>
      <c r="H230" s="50"/>
      <c r="I230" s="47"/>
      <c r="J230" s="6"/>
      <c r="K230" s="26"/>
      <c r="L230" s="55"/>
      <c r="M230" s="59"/>
      <c r="N230" s="71"/>
      <c r="O230" s="39"/>
      <c r="P230" s="40"/>
      <c r="Q230" s="12"/>
      <c r="R230" s="28"/>
      <c r="S230" s="10"/>
      <c r="T230" s="32"/>
      <c r="U230" s="10"/>
      <c r="V230" s="35"/>
      <c r="W230" s="11"/>
      <c r="X230" s="35"/>
    </row>
    <row r="231" spans="1:24" ht="30.75" thickBot="1" x14ac:dyDescent="0.3">
      <c r="A231" s="188"/>
      <c r="B231" s="186"/>
      <c r="C231" s="5" t="s">
        <v>22</v>
      </c>
      <c r="D231" s="14">
        <v>6</v>
      </c>
      <c r="E231" s="22">
        <v>32</v>
      </c>
      <c r="F231" s="51"/>
      <c r="G231" s="75"/>
      <c r="H231" s="52"/>
      <c r="I231" s="48"/>
      <c r="J231" s="15"/>
      <c r="K231" s="27"/>
      <c r="L231" s="56"/>
      <c r="M231" s="60"/>
      <c r="N231" s="72"/>
      <c r="O231" s="42"/>
      <c r="P231" s="43"/>
      <c r="Q231" s="17"/>
      <c r="R231" s="29"/>
      <c r="S231" s="16"/>
      <c r="T231" s="33"/>
      <c r="U231" s="16"/>
      <c r="V231" s="36"/>
      <c r="W231" s="18"/>
      <c r="X231" s="36"/>
    </row>
    <row r="232" spans="1:24" ht="15" customHeight="1" x14ac:dyDescent="0.25">
      <c r="A232" s="188"/>
      <c r="B232" s="184" t="s">
        <v>87</v>
      </c>
      <c r="C232" s="3" t="s">
        <v>18</v>
      </c>
      <c r="D232" s="142">
        <v>1</v>
      </c>
      <c r="E232" s="20">
        <v>21</v>
      </c>
      <c r="F232" s="44">
        <v>4</v>
      </c>
      <c r="G232" s="73">
        <f>(F232/E232)</f>
        <v>0.19047619047619047</v>
      </c>
      <c r="H232" s="49">
        <v>3</v>
      </c>
      <c r="I232" s="45">
        <f>H232/E232</f>
        <v>0.14285714285714285</v>
      </c>
      <c r="J232" s="1">
        <v>21</v>
      </c>
      <c r="K232" s="24">
        <v>19</v>
      </c>
      <c r="L232" s="53">
        <f>K232/E232</f>
        <v>0.90476190476190477</v>
      </c>
      <c r="M232" s="57">
        <v>16</v>
      </c>
      <c r="N232" s="69">
        <f>(M232/K232)</f>
        <v>0.84210526315789469</v>
      </c>
      <c r="O232" s="37"/>
      <c r="P232" s="38">
        <f>O232/K232</f>
        <v>0</v>
      </c>
      <c r="Q232" s="9">
        <v>1</v>
      </c>
      <c r="R232" s="30">
        <f>Q232/E232</f>
        <v>4.7619047619047616E-2</v>
      </c>
      <c r="S232" s="7"/>
      <c r="T232" s="31">
        <f>S232/E232</f>
        <v>0</v>
      </c>
      <c r="U232" s="7">
        <v>1</v>
      </c>
      <c r="V232" s="109">
        <f>U232/E232</f>
        <v>4.7619047619047616E-2</v>
      </c>
      <c r="W232" s="8"/>
      <c r="X232" s="19">
        <f>W232/E232</f>
        <v>0</v>
      </c>
    </row>
    <row r="233" spans="1:24" ht="18.75" customHeight="1" x14ac:dyDescent="0.25">
      <c r="A233" s="188"/>
      <c r="B233" s="185"/>
      <c r="C233" s="4" t="s">
        <v>19</v>
      </c>
      <c r="D233" s="13">
        <v>2</v>
      </c>
      <c r="E233" s="21"/>
      <c r="F233" s="46"/>
      <c r="G233" s="76"/>
      <c r="H233" s="50"/>
      <c r="I233" s="47"/>
      <c r="J233" s="6"/>
      <c r="K233" s="25"/>
      <c r="L233" s="66"/>
      <c r="M233" s="58"/>
      <c r="N233" s="70"/>
      <c r="O233" s="39"/>
      <c r="P233" s="40"/>
      <c r="Q233" s="12"/>
      <c r="R233" s="28"/>
      <c r="S233" s="10"/>
      <c r="T233" s="32"/>
      <c r="U233" s="10"/>
      <c r="V233" s="35"/>
      <c r="W233" s="11"/>
      <c r="X233" s="35"/>
    </row>
    <row r="234" spans="1:24" ht="15" customHeight="1" x14ac:dyDescent="0.25">
      <c r="A234" s="188"/>
      <c r="B234" s="185"/>
      <c r="C234" s="93" t="s">
        <v>20</v>
      </c>
      <c r="D234" s="13">
        <v>3</v>
      </c>
      <c r="E234" s="21"/>
      <c r="F234" s="46"/>
      <c r="G234" s="74" t="e">
        <f>(F234/E234)</f>
        <v>#DIV/0!</v>
      </c>
      <c r="H234" s="50"/>
      <c r="I234" s="47"/>
      <c r="J234" s="6"/>
      <c r="K234" s="25"/>
      <c r="L234" s="65" t="e">
        <f>K234/E234</f>
        <v>#DIV/0!</v>
      </c>
      <c r="M234" s="58"/>
      <c r="N234" s="71"/>
      <c r="O234" s="39"/>
      <c r="P234" s="41"/>
      <c r="Q234" s="12"/>
      <c r="R234" s="28"/>
      <c r="S234" s="10"/>
      <c r="T234" s="34"/>
      <c r="U234" s="10"/>
      <c r="V234" s="131" t="e">
        <f>U234/E234</f>
        <v>#DIV/0!</v>
      </c>
      <c r="W234" s="11"/>
      <c r="X234" s="108" t="e">
        <f>W234/E234</f>
        <v>#DIV/0!</v>
      </c>
    </row>
    <row r="235" spans="1:24" ht="15" customHeight="1" x14ac:dyDescent="0.25">
      <c r="A235" s="188"/>
      <c r="B235" s="185"/>
      <c r="C235" s="82" t="s">
        <v>23</v>
      </c>
      <c r="D235" s="83">
        <v>4</v>
      </c>
      <c r="E235" s="84">
        <f>E232+E234</f>
        <v>21</v>
      </c>
      <c r="F235" s="83">
        <f t="shared" ref="F235" si="184">F232+F234</f>
        <v>4</v>
      </c>
      <c r="G235" s="79">
        <f>(F235/E235)</f>
        <v>0.19047619047619047</v>
      </c>
      <c r="H235" s="85">
        <f t="shared" ref="H235" si="185">H232+H234</f>
        <v>3</v>
      </c>
      <c r="I235" s="86">
        <f>H235/E235</f>
        <v>0.14285714285714285</v>
      </c>
      <c r="J235" s="85">
        <f t="shared" ref="J235:K235" si="186">J232+J234</f>
        <v>21</v>
      </c>
      <c r="K235" s="83">
        <f t="shared" si="186"/>
        <v>19</v>
      </c>
      <c r="L235" s="80">
        <f>K235/E235</f>
        <v>0.90476190476190477</v>
      </c>
      <c r="M235" s="84">
        <f t="shared" ref="M235" si="187">M232+M234</f>
        <v>16</v>
      </c>
      <c r="N235" s="81">
        <f>(M235/K235)</f>
        <v>0.84210526315789469</v>
      </c>
      <c r="O235" s="85">
        <f t="shared" ref="O235" si="188">O232+O234</f>
        <v>0</v>
      </c>
      <c r="P235" s="87">
        <f>O235/K235</f>
        <v>0</v>
      </c>
      <c r="Q235" s="88">
        <v>1</v>
      </c>
      <c r="R235" s="89">
        <f>Q235/E235</f>
        <v>4.7619047619047616E-2</v>
      </c>
      <c r="S235" s="90"/>
      <c r="T235" s="91">
        <f>S235/E235</f>
        <v>0</v>
      </c>
      <c r="U235" s="90">
        <v>1</v>
      </c>
      <c r="V235" s="110">
        <f>U235/E235</f>
        <v>4.7619047619047616E-2</v>
      </c>
      <c r="W235" s="147"/>
      <c r="X235" s="87">
        <f>W235/E235</f>
        <v>0</v>
      </c>
    </row>
    <row r="236" spans="1:24" ht="30" x14ac:dyDescent="0.25">
      <c r="A236" s="188"/>
      <c r="B236" s="185"/>
      <c r="C236" s="4" t="s">
        <v>21</v>
      </c>
      <c r="D236" s="13">
        <v>5</v>
      </c>
      <c r="E236" s="21"/>
      <c r="F236" s="46"/>
      <c r="G236" s="74"/>
      <c r="H236" s="50"/>
      <c r="I236" s="47"/>
      <c r="J236" s="6"/>
      <c r="K236" s="26"/>
      <c r="L236" s="55"/>
      <c r="M236" s="59"/>
      <c r="N236" s="71"/>
      <c r="O236" s="39"/>
      <c r="P236" s="40"/>
      <c r="Q236" s="12"/>
      <c r="R236" s="28"/>
      <c r="S236" s="10"/>
      <c r="T236" s="32"/>
      <c r="U236" s="10"/>
      <c r="V236" s="35"/>
      <c r="W236" s="11"/>
      <c r="X236" s="35"/>
    </row>
    <row r="237" spans="1:24" ht="30.75" thickBot="1" x14ac:dyDescent="0.3">
      <c r="A237" s="188"/>
      <c r="B237" s="186"/>
      <c r="C237" s="5" t="s">
        <v>22</v>
      </c>
      <c r="D237" s="14">
        <v>6</v>
      </c>
      <c r="E237" s="22"/>
      <c r="F237" s="51"/>
      <c r="G237" s="75"/>
      <c r="H237" s="52"/>
      <c r="I237" s="48"/>
      <c r="J237" s="15"/>
      <c r="K237" s="27"/>
      <c r="L237" s="56"/>
      <c r="M237" s="60"/>
      <c r="N237" s="72"/>
      <c r="O237" s="42"/>
      <c r="P237" s="43"/>
      <c r="Q237" s="17"/>
      <c r="R237" s="29"/>
      <c r="S237" s="16"/>
      <c r="T237" s="33"/>
      <c r="U237" s="16"/>
      <c r="V237" s="36"/>
      <c r="W237" s="18"/>
      <c r="X237" s="36"/>
    </row>
    <row r="238" spans="1:24" ht="15" customHeight="1" thickBot="1" x14ac:dyDescent="0.3">
      <c r="A238" s="188"/>
      <c r="B238" s="184" t="s">
        <v>88</v>
      </c>
      <c r="C238" s="3" t="s">
        <v>18</v>
      </c>
      <c r="D238" s="142">
        <v>1</v>
      </c>
      <c r="E238" s="20"/>
      <c r="F238" s="44"/>
      <c r="G238" s="73" t="e">
        <f>(F238/E238)</f>
        <v>#DIV/0!</v>
      </c>
      <c r="H238" s="49"/>
      <c r="I238" s="45" t="e">
        <f>H238/E238</f>
        <v>#DIV/0!</v>
      </c>
      <c r="J238" s="1"/>
      <c r="K238" s="24"/>
      <c r="L238" s="53" t="e">
        <f>K238/E238</f>
        <v>#DIV/0!</v>
      </c>
      <c r="M238" s="57"/>
      <c r="N238" s="69" t="e">
        <f>(M238/K238)</f>
        <v>#DIV/0!</v>
      </c>
      <c r="O238" s="37"/>
      <c r="P238" s="38" t="e">
        <f>O238/K238</f>
        <v>#DIV/0!</v>
      </c>
      <c r="Q238" s="9"/>
      <c r="R238" s="30" t="e">
        <f>Q238/E238</f>
        <v>#DIV/0!</v>
      </c>
      <c r="S238" s="7"/>
      <c r="T238" s="31" t="e">
        <f>S238/E238</f>
        <v>#DIV/0!</v>
      </c>
      <c r="U238" s="7"/>
      <c r="V238" s="109" t="e">
        <f>U238/E238</f>
        <v>#DIV/0!</v>
      </c>
      <c r="W238" s="8"/>
      <c r="X238" s="19" t="e">
        <f>W238/E238</f>
        <v>#DIV/0!</v>
      </c>
    </row>
    <row r="239" spans="1:24" ht="18.75" customHeight="1" x14ac:dyDescent="0.25">
      <c r="A239" s="188"/>
      <c r="B239" s="185"/>
      <c r="C239" s="4" t="s">
        <v>19</v>
      </c>
      <c r="D239" s="13">
        <v>2</v>
      </c>
      <c r="E239" s="21">
        <v>3</v>
      </c>
      <c r="F239" s="46">
        <v>1</v>
      </c>
      <c r="G239" s="73">
        <f>(F239/E239)</f>
        <v>0.33333333333333331</v>
      </c>
      <c r="H239" s="50"/>
      <c r="I239" s="47"/>
      <c r="J239" s="6">
        <v>3</v>
      </c>
      <c r="K239" s="25">
        <v>3</v>
      </c>
      <c r="L239" s="53">
        <f>K239/E239</f>
        <v>1</v>
      </c>
      <c r="M239" s="58">
        <v>3</v>
      </c>
      <c r="N239" s="69">
        <f>(M239/K239)</f>
        <v>1</v>
      </c>
      <c r="O239" s="39"/>
      <c r="P239" s="40"/>
      <c r="Q239" s="12"/>
      <c r="R239" s="28"/>
      <c r="S239" s="10"/>
      <c r="T239" s="32"/>
      <c r="U239" s="10"/>
      <c r="V239" s="35"/>
      <c r="W239" s="11"/>
      <c r="X239" s="35"/>
    </row>
    <row r="240" spans="1:24" ht="15" customHeight="1" x14ac:dyDescent="0.25">
      <c r="A240" s="188"/>
      <c r="B240" s="185"/>
      <c r="C240" s="93" t="s">
        <v>20</v>
      </c>
      <c r="D240" s="13">
        <v>3</v>
      </c>
      <c r="E240" s="21"/>
      <c r="F240" s="46"/>
      <c r="G240" s="74" t="e">
        <f>(F240/E240)</f>
        <v>#DIV/0!</v>
      </c>
      <c r="H240" s="50"/>
      <c r="I240" s="47"/>
      <c r="J240" s="6"/>
      <c r="K240" s="25"/>
      <c r="L240" s="65" t="e">
        <f>K240/E240</f>
        <v>#DIV/0!</v>
      </c>
      <c r="M240" s="58"/>
      <c r="N240" s="71"/>
      <c r="O240" s="39"/>
      <c r="P240" s="41"/>
      <c r="Q240" s="12"/>
      <c r="R240" s="28"/>
      <c r="S240" s="10"/>
      <c r="T240" s="34"/>
      <c r="U240" s="10"/>
      <c r="V240" s="131" t="e">
        <f>U240/E240</f>
        <v>#DIV/0!</v>
      </c>
      <c r="W240" s="11"/>
      <c r="X240" s="108" t="e">
        <f>W240/E240</f>
        <v>#DIV/0!</v>
      </c>
    </row>
    <row r="241" spans="1:24" ht="15" customHeight="1" x14ac:dyDescent="0.25">
      <c r="A241" s="188"/>
      <c r="B241" s="185"/>
      <c r="C241" s="82" t="s">
        <v>23</v>
      </c>
      <c r="D241" s="83">
        <v>4</v>
      </c>
      <c r="E241" s="84">
        <v>3</v>
      </c>
      <c r="F241" s="83">
        <v>1</v>
      </c>
      <c r="G241" s="79">
        <f>(F241/E241)</f>
        <v>0.33333333333333331</v>
      </c>
      <c r="H241" s="85">
        <f t="shared" ref="H241" si="189">H238+H240</f>
        <v>0</v>
      </c>
      <c r="I241" s="86">
        <f>H241/E241</f>
        <v>0</v>
      </c>
      <c r="J241" s="85">
        <v>3</v>
      </c>
      <c r="K241" s="83">
        <v>3</v>
      </c>
      <c r="L241" s="80">
        <f>K241/E241</f>
        <v>1</v>
      </c>
      <c r="M241" s="84">
        <v>3</v>
      </c>
      <c r="N241" s="81">
        <f>(M241/K241)</f>
        <v>1</v>
      </c>
      <c r="O241" s="85">
        <f t="shared" ref="O241" si="190">O238+O240</f>
        <v>0</v>
      </c>
      <c r="P241" s="87">
        <f>O241/K241</f>
        <v>0</v>
      </c>
      <c r="Q241" s="88"/>
      <c r="R241" s="89">
        <f>Q241/E241</f>
        <v>0</v>
      </c>
      <c r="S241" s="90"/>
      <c r="T241" s="91">
        <f>S241/E241</f>
        <v>0</v>
      </c>
      <c r="U241" s="90"/>
      <c r="V241" s="110">
        <f>U241/E241</f>
        <v>0</v>
      </c>
      <c r="W241" s="147"/>
      <c r="X241" s="87">
        <f>W241/E241</f>
        <v>0</v>
      </c>
    </row>
    <row r="242" spans="1:24" ht="30" x14ac:dyDescent="0.25">
      <c r="A242" s="188"/>
      <c r="B242" s="185"/>
      <c r="C242" s="4" t="s">
        <v>21</v>
      </c>
      <c r="D242" s="13">
        <v>5</v>
      </c>
      <c r="E242" s="21"/>
      <c r="F242" s="46"/>
      <c r="G242" s="74"/>
      <c r="H242" s="50"/>
      <c r="I242" s="47"/>
      <c r="J242" s="6"/>
      <c r="K242" s="26"/>
      <c r="L242" s="55"/>
      <c r="M242" s="59"/>
      <c r="N242" s="71"/>
      <c r="O242" s="39"/>
      <c r="P242" s="40"/>
      <c r="Q242" s="12"/>
      <c r="R242" s="28"/>
      <c r="S242" s="10"/>
      <c r="T242" s="32"/>
      <c r="U242" s="10"/>
      <c r="V242" s="35"/>
      <c r="W242" s="11"/>
      <c r="X242" s="35"/>
    </row>
    <row r="243" spans="1:24" ht="30.75" thickBot="1" x14ac:dyDescent="0.3">
      <c r="A243" s="189"/>
      <c r="B243" s="186"/>
      <c r="C243" s="5" t="s">
        <v>22</v>
      </c>
      <c r="D243" s="14">
        <v>6</v>
      </c>
      <c r="E243" s="22"/>
      <c r="F243" s="51"/>
      <c r="G243" s="75"/>
      <c r="H243" s="52"/>
      <c r="I243" s="48"/>
      <c r="J243" s="15"/>
      <c r="K243" s="27"/>
      <c r="L243" s="56"/>
      <c r="M243" s="60"/>
      <c r="N243" s="72"/>
      <c r="O243" s="42"/>
      <c r="P243" s="43"/>
      <c r="Q243" s="17"/>
      <c r="R243" s="29"/>
      <c r="S243" s="16"/>
      <c r="T243" s="33"/>
      <c r="U243" s="16"/>
      <c r="V243" s="36"/>
      <c r="W243" s="18"/>
      <c r="X243" s="36"/>
    </row>
    <row r="244" spans="1:24" ht="20.25" thickBot="1" x14ac:dyDescent="0.4">
      <c r="A244" s="181" t="s">
        <v>57</v>
      </c>
      <c r="B244" s="182"/>
      <c r="C244" s="183"/>
      <c r="D244" s="132"/>
      <c r="E244" s="133">
        <f>E175+E181+E187+E193+E199+E205+E211+E217+E223+E229+E235+E241</f>
        <v>346</v>
      </c>
      <c r="F244" s="133">
        <f>F175+F181+F187+F193+F199+F205+F211+F217+F223+F229+F235+F241</f>
        <v>127</v>
      </c>
      <c r="G244" s="134">
        <f>(F244/E244)</f>
        <v>0.36705202312138729</v>
      </c>
      <c r="H244" s="133">
        <f>H175+H181+H187+H193+H199+H205+H211+H217+H223+H229+H235+H241</f>
        <v>8</v>
      </c>
      <c r="I244" s="135">
        <f>H244/E244</f>
        <v>2.3121387283236993E-2</v>
      </c>
      <c r="J244" s="133">
        <f>J175+J181+J187+J193+J199+J205+J211+J217+J223+J229+J235+J241</f>
        <v>284</v>
      </c>
      <c r="K244" s="133">
        <f>K175+K181+K187+K193+K199+K205+K211+K217+K223+K229+K235+K241</f>
        <v>290</v>
      </c>
      <c r="L244" s="136">
        <f>K244/E244</f>
        <v>0.83815028901734101</v>
      </c>
      <c r="M244" s="133">
        <f>M175+M181+M187+M193+M199+M205+M211+M217+M223+M229+M235+M241</f>
        <v>178</v>
      </c>
      <c r="N244" s="137">
        <f>(M244/K244)</f>
        <v>0.61379310344827587</v>
      </c>
      <c r="O244" s="133">
        <f>O175+O181+O187+O193+O199+O205+O211+O217+O223+O229+O235+O241</f>
        <v>5</v>
      </c>
      <c r="P244" s="138">
        <f>O244/K244</f>
        <v>1.7241379310344827E-2</v>
      </c>
      <c r="Q244" s="133">
        <f>Q175+Q181+Q187+Q193+Q199+Q205+Q211+Q217+Q223+Q229+Q235+Q241</f>
        <v>28</v>
      </c>
      <c r="R244" s="139">
        <f>Q244/E244</f>
        <v>8.0924855491329481E-2</v>
      </c>
      <c r="S244" s="133">
        <f>S175+S181+S187+S193+S199+S205+S211+S217+S223+S229+S235+S241</f>
        <v>1</v>
      </c>
      <c r="T244" s="140">
        <f>S244/E244</f>
        <v>2.8901734104046241E-3</v>
      </c>
      <c r="U244" s="133">
        <f>U175+U181+U187+U193+U199+U205+U211+U217+U223+U229+U235+U241</f>
        <v>6</v>
      </c>
      <c r="V244" s="138">
        <f>U244/E244</f>
        <v>1.7341040462427744E-2</v>
      </c>
      <c r="W244" s="133">
        <f>W175+W181+W187+W193+W199+W205+W211+W217+W223+W229+W235+W241</f>
        <v>21</v>
      </c>
      <c r="X244" s="138">
        <f>W244/E244</f>
        <v>6.0693641618497107E-2</v>
      </c>
    </row>
    <row r="245" spans="1:24" ht="15" customHeight="1" x14ac:dyDescent="0.25">
      <c r="A245" s="187" t="s">
        <v>64</v>
      </c>
      <c r="B245" s="184" t="s">
        <v>65</v>
      </c>
      <c r="C245" s="94" t="s">
        <v>18</v>
      </c>
      <c r="D245" s="143">
        <v>1</v>
      </c>
      <c r="E245" s="95">
        <v>9</v>
      </c>
      <c r="F245" s="96">
        <v>2</v>
      </c>
      <c r="G245" s="74">
        <f>(F245/E245)</f>
        <v>0.22222222222222221</v>
      </c>
      <c r="H245" s="97"/>
      <c r="I245" s="64">
        <f>H245/E245</f>
        <v>0</v>
      </c>
      <c r="J245" s="98">
        <v>9</v>
      </c>
      <c r="K245" s="99">
        <v>8</v>
      </c>
      <c r="L245" s="65">
        <f>K245/E245</f>
        <v>0.88888888888888884</v>
      </c>
      <c r="M245" s="100">
        <v>7</v>
      </c>
      <c r="N245" s="78">
        <f>(M245/K245)</f>
        <v>0.875</v>
      </c>
      <c r="O245" s="101"/>
      <c r="P245" s="102">
        <f>O245/K245</f>
        <v>0</v>
      </c>
      <c r="Q245" s="103">
        <v>1</v>
      </c>
      <c r="R245" s="104">
        <f>Q245/E245</f>
        <v>0.1111111111111111</v>
      </c>
      <c r="S245" s="105"/>
      <c r="T245" s="106">
        <f>S245/E245</f>
        <v>0</v>
      </c>
      <c r="U245" s="105"/>
      <c r="V245" s="109">
        <f>U245/E245</f>
        <v>0</v>
      </c>
      <c r="W245" s="107"/>
      <c r="X245" s="108">
        <f>W245/E245</f>
        <v>0</v>
      </c>
    </row>
    <row r="246" spans="1:24" ht="18.75" customHeight="1" x14ac:dyDescent="0.25">
      <c r="A246" s="188"/>
      <c r="B246" s="185"/>
      <c r="C246" s="4" t="s">
        <v>19</v>
      </c>
      <c r="D246" s="13">
        <v>2</v>
      </c>
      <c r="E246" s="21"/>
      <c r="F246" s="46"/>
      <c r="G246" s="76"/>
      <c r="H246" s="50"/>
      <c r="I246" s="47"/>
      <c r="J246" s="6"/>
      <c r="K246" s="25"/>
      <c r="L246" s="54"/>
      <c r="M246" s="58"/>
      <c r="N246" s="70"/>
      <c r="O246" s="39"/>
      <c r="P246" s="40"/>
      <c r="Q246" s="12"/>
      <c r="R246" s="28"/>
      <c r="S246" s="10"/>
      <c r="T246" s="32"/>
      <c r="U246" s="10"/>
      <c r="V246" s="35"/>
      <c r="W246" s="11"/>
      <c r="X246" s="35"/>
    </row>
    <row r="247" spans="1:24" ht="15" customHeight="1" x14ac:dyDescent="0.25">
      <c r="A247" s="188"/>
      <c r="B247" s="185"/>
      <c r="C247" s="93" t="s">
        <v>20</v>
      </c>
      <c r="D247" s="13">
        <v>3</v>
      </c>
      <c r="E247" s="21">
        <v>3</v>
      </c>
      <c r="F247" s="46">
        <v>1</v>
      </c>
      <c r="G247" s="76">
        <f>(F247/E247)</f>
        <v>0.33333333333333331</v>
      </c>
      <c r="H247" s="50"/>
      <c r="I247" s="47"/>
      <c r="J247" s="6">
        <v>3</v>
      </c>
      <c r="K247" s="25">
        <v>2</v>
      </c>
      <c r="L247" s="55">
        <f>K247/E247</f>
        <v>0.66666666666666663</v>
      </c>
      <c r="M247" s="58">
        <v>1</v>
      </c>
      <c r="N247" s="71">
        <f>(M247/K247)</f>
        <v>0.5</v>
      </c>
      <c r="O247" s="39"/>
      <c r="P247" s="41"/>
      <c r="Q247" s="12"/>
      <c r="R247" s="28"/>
      <c r="S247" s="10"/>
      <c r="T247" s="34"/>
      <c r="U247" s="10"/>
      <c r="V247" s="35"/>
      <c r="W247" s="11">
        <v>1</v>
      </c>
      <c r="X247" s="35"/>
    </row>
    <row r="248" spans="1:24" ht="15" customHeight="1" x14ac:dyDescent="0.25">
      <c r="A248" s="188"/>
      <c r="B248" s="185"/>
      <c r="C248" s="82" t="s">
        <v>23</v>
      </c>
      <c r="D248" s="83">
        <v>4</v>
      </c>
      <c r="E248" s="84">
        <f>E245+E247</f>
        <v>12</v>
      </c>
      <c r="F248" s="83">
        <f t="shared" ref="F248" si="191">F245+F247</f>
        <v>3</v>
      </c>
      <c r="G248" s="79">
        <f>(F248/E248)</f>
        <v>0.25</v>
      </c>
      <c r="H248" s="85">
        <f t="shared" ref="H248" si="192">H245+H247</f>
        <v>0</v>
      </c>
      <c r="I248" s="86">
        <f>H248/E248</f>
        <v>0</v>
      </c>
      <c r="J248" s="85">
        <f t="shared" ref="J248:K248" si="193">J245+J247</f>
        <v>12</v>
      </c>
      <c r="K248" s="83">
        <f t="shared" si="193"/>
        <v>10</v>
      </c>
      <c r="L248" s="80">
        <f>K248/E248</f>
        <v>0.83333333333333337</v>
      </c>
      <c r="M248" s="84">
        <f t="shared" ref="M248" si="194">M245+M247</f>
        <v>8</v>
      </c>
      <c r="N248" s="81">
        <f>(M248/K248)</f>
        <v>0.8</v>
      </c>
      <c r="O248" s="85">
        <f t="shared" ref="O248" si="195">O245+O247</f>
        <v>0</v>
      </c>
      <c r="P248" s="87">
        <f>O248/K248</f>
        <v>0</v>
      </c>
      <c r="Q248" s="88">
        <v>1</v>
      </c>
      <c r="R248" s="89">
        <f>Q248/E248</f>
        <v>8.3333333333333329E-2</v>
      </c>
      <c r="S248" s="90"/>
      <c r="T248" s="91">
        <f>S248/E248</f>
        <v>0</v>
      </c>
      <c r="U248" s="90"/>
      <c r="V248" s="110">
        <f>U248/G248</f>
        <v>0</v>
      </c>
      <c r="W248" s="92">
        <v>1</v>
      </c>
      <c r="X248" s="87">
        <f>W248/E248</f>
        <v>8.3333333333333329E-2</v>
      </c>
    </row>
    <row r="249" spans="1:24" ht="30" x14ac:dyDescent="0.25">
      <c r="A249" s="188"/>
      <c r="B249" s="185"/>
      <c r="C249" s="4" t="s">
        <v>21</v>
      </c>
      <c r="D249" s="13">
        <v>5</v>
      </c>
      <c r="E249" s="21">
        <v>3</v>
      </c>
      <c r="F249" s="46"/>
      <c r="G249" s="74"/>
      <c r="H249" s="50"/>
      <c r="I249" s="47"/>
      <c r="J249" s="6"/>
      <c r="K249" s="26"/>
      <c r="L249" s="55"/>
      <c r="M249" s="59"/>
      <c r="N249" s="71"/>
      <c r="O249" s="39"/>
      <c r="P249" s="40"/>
      <c r="Q249" s="12"/>
      <c r="R249" s="28"/>
      <c r="S249" s="10"/>
      <c r="T249" s="32"/>
      <c r="U249" s="10"/>
      <c r="V249" s="35"/>
      <c r="W249" s="11"/>
      <c r="X249" s="35"/>
    </row>
    <row r="250" spans="1:24" ht="30.75" thickBot="1" x14ac:dyDescent="0.3">
      <c r="A250" s="188"/>
      <c r="B250" s="186"/>
      <c r="C250" s="5" t="s">
        <v>22</v>
      </c>
      <c r="D250" s="14">
        <v>6</v>
      </c>
      <c r="E250" s="22">
        <v>9</v>
      </c>
      <c r="F250" s="51"/>
      <c r="G250" s="75"/>
      <c r="H250" s="52"/>
      <c r="I250" s="48"/>
      <c r="J250" s="15"/>
      <c r="K250" s="27"/>
      <c r="L250" s="56"/>
      <c r="M250" s="60"/>
      <c r="N250" s="72"/>
      <c r="O250" s="42"/>
      <c r="P250" s="43"/>
      <c r="Q250" s="17"/>
      <c r="R250" s="29"/>
      <c r="S250" s="16"/>
      <c r="T250" s="33"/>
      <c r="U250" s="16"/>
      <c r="V250" s="36"/>
      <c r="W250" s="18"/>
      <c r="X250" s="36"/>
    </row>
    <row r="251" spans="1:24" x14ac:dyDescent="0.25">
      <c r="A251" s="188"/>
      <c r="B251" s="184" t="s">
        <v>69</v>
      </c>
      <c r="C251" s="3" t="s">
        <v>18</v>
      </c>
      <c r="D251" s="142">
        <v>1</v>
      </c>
      <c r="E251" s="20">
        <v>47</v>
      </c>
      <c r="F251" s="44">
        <v>7</v>
      </c>
      <c r="G251" s="73">
        <f>(F251/E251)</f>
        <v>0.14893617021276595</v>
      </c>
      <c r="H251" s="49"/>
      <c r="I251" s="45">
        <f>H251/E251</f>
        <v>0</v>
      </c>
      <c r="J251" s="1">
        <v>33</v>
      </c>
      <c r="K251" s="24">
        <v>33</v>
      </c>
      <c r="L251" s="53">
        <f>K251/E251</f>
        <v>0.7021276595744681</v>
      </c>
      <c r="M251" s="57">
        <v>19</v>
      </c>
      <c r="N251" s="69">
        <f>(M251/K251)</f>
        <v>0.5757575757575758</v>
      </c>
      <c r="O251" s="37"/>
      <c r="P251" s="38">
        <f>O251/K251</f>
        <v>0</v>
      </c>
      <c r="Q251" s="9">
        <v>3</v>
      </c>
      <c r="R251" s="30">
        <f>Q251/E251</f>
        <v>6.3829787234042548E-2</v>
      </c>
      <c r="S251" s="7"/>
      <c r="T251" s="31">
        <f>S251/E251</f>
        <v>0</v>
      </c>
      <c r="U251" s="7">
        <v>3</v>
      </c>
      <c r="V251" s="109">
        <f>U251/E251</f>
        <v>6.3829787234042548E-2</v>
      </c>
      <c r="W251" s="8">
        <v>8</v>
      </c>
      <c r="X251" s="19">
        <f>W251/E251</f>
        <v>0.1702127659574468</v>
      </c>
    </row>
    <row r="252" spans="1:24" ht="18.75" customHeight="1" x14ac:dyDescent="0.25">
      <c r="A252" s="188"/>
      <c r="B252" s="185"/>
      <c r="C252" s="4" t="s">
        <v>19</v>
      </c>
      <c r="D252" s="13">
        <v>2</v>
      </c>
      <c r="E252" s="21"/>
      <c r="F252" s="46"/>
      <c r="G252" s="76"/>
      <c r="H252" s="50"/>
      <c r="I252" s="47"/>
      <c r="J252" s="6"/>
      <c r="K252" s="25"/>
      <c r="L252" s="66"/>
      <c r="M252" s="58"/>
      <c r="N252" s="70"/>
      <c r="O252" s="39"/>
      <c r="P252" s="40"/>
      <c r="Q252" s="12"/>
      <c r="R252" s="28"/>
      <c r="S252" s="10"/>
      <c r="T252" s="32"/>
      <c r="U252" s="10"/>
      <c r="V252" s="35"/>
      <c r="W252" s="11"/>
      <c r="X252" s="35"/>
    </row>
    <row r="253" spans="1:24" x14ac:dyDescent="0.25">
      <c r="A253" s="188"/>
      <c r="B253" s="185"/>
      <c r="C253" s="93" t="s">
        <v>20</v>
      </c>
      <c r="D253" s="13">
        <v>3</v>
      </c>
      <c r="E253" s="21">
        <v>1</v>
      </c>
      <c r="F253" s="46"/>
      <c r="G253" s="76"/>
      <c r="H253" s="50"/>
      <c r="I253" s="47"/>
      <c r="J253" s="6">
        <v>1</v>
      </c>
      <c r="K253" s="25">
        <v>1</v>
      </c>
      <c r="L253" s="65">
        <f>K253/E253</f>
        <v>1</v>
      </c>
      <c r="M253" s="58">
        <v>1</v>
      </c>
      <c r="N253" s="78">
        <f>(M253/K253)</f>
        <v>1</v>
      </c>
      <c r="O253" s="39"/>
      <c r="P253" s="41"/>
      <c r="Q253" s="12"/>
      <c r="R253" s="28"/>
      <c r="S253" s="10"/>
      <c r="T253" s="34"/>
      <c r="U253" s="10"/>
      <c r="V253" s="35"/>
      <c r="W253" s="11"/>
      <c r="X253" s="108">
        <f>W253/E253</f>
        <v>0</v>
      </c>
    </row>
    <row r="254" spans="1:24" x14ac:dyDescent="0.25">
      <c r="A254" s="188"/>
      <c r="B254" s="185"/>
      <c r="C254" s="82" t="s">
        <v>23</v>
      </c>
      <c r="D254" s="83">
        <v>4</v>
      </c>
      <c r="E254" s="84">
        <f>E251+E253</f>
        <v>48</v>
      </c>
      <c r="F254" s="83">
        <f t="shared" ref="F254" si="196">F251+F253</f>
        <v>7</v>
      </c>
      <c r="G254" s="79">
        <f>(F254/E254)</f>
        <v>0.14583333333333334</v>
      </c>
      <c r="H254" s="85">
        <f t="shared" ref="H254" si="197">H251+H253</f>
        <v>0</v>
      </c>
      <c r="I254" s="86">
        <f>H254/E254</f>
        <v>0</v>
      </c>
      <c r="J254" s="85">
        <f t="shared" ref="J254:K254" si="198">J251+J253</f>
        <v>34</v>
      </c>
      <c r="K254" s="83">
        <f t="shared" si="198"/>
        <v>34</v>
      </c>
      <c r="L254" s="80">
        <f>K254/E254</f>
        <v>0.70833333333333337</v>
      </c>
      <c r="M254" s="84">
        <f t="shared" ref="M254" si="199">M251+M253</f>
        <v>20</v>
      </c>
      <c r="N254" s="81">
        <f>(M254/K254)</f>
        <v>0.58823529411764708</v>
      </c>
      <c r="O254" s="85">
        <f t="shared" ref="O254" si="200">O251+O253</f>
        <v>0</v>
      </c>
      <c r="P254" s="87">
        <f>O254/K254</f>
        <v>0</v>
      </c>
      <c r="Q254" s="88">
        <v>3</v>
      </c>
      <c r="R254" s="89">
        <f>Q254/E254</f>
        <v>6.25E-2</v>
      </c>
      <c r="S254" s="90"/>
      <c r="T254" s="91">
        <f>S254/E254</f>
        <v>0</v>
      </c>
      <c r="U254" s="90">
        <v>3</v>
      </c>
      <c r="V254" s="110">
        <f>U254/E254</f>
        <v>6.25E-2</v>
      </c>
      <c r="W254" s="92">
        <v>8</v>
      </c>
      <c r="X254" s="87">
        <f>W254/E254</f>
        <v>0.16666666666666666</v>
      </c>
    </row>
    <row r="255" spans="1:24" ht="30" x14ac:dyDescent="0.25">
      <c r="A255" s="188"/>
      <c r="B255" s="185"/>
      <c r="C255" s="4" t="s">
        <v>21</v>
      </c>
      <c r="D255" s="13">
        <v>5</v>
      </c>
      <c r="E255" s="21">
        <v>11</v>
      </c>
      <c r="F255" s="46"/>
      <c r="G255" s="74"/>
      <c r="H255" s="50"/>
      <c r="I255" s="47"/>
      <c r="J255" s="6"/>
      <c r="K255" s="26"/>
      <c r="L255" s="55"/>
      <c r="M255" s="59"/>
      <c r="N255" s="71"/>
      <c r="O255" s="39"/>
      <c r="P255" s="40"/>
      <c r="Q255" s="12"/>
      <c r="R255" s="28"/>
      <c r="S255" s="10"/>
      <c r="T255" s="32"/>
      <c r="U255" s="10"/>
      <c r="V255" s="35"/>
      <c r="W255" s="11"/>
      <c r="X255" s="35"/>
    </row>
    <row r="256" spans="1:24" ht="30.75" thickBot="1" x14ac:dyDescent="0.3">
      <c r="A256" s="188"/>
      <c r="B256" s="186"/>
      <c r="C256" s="5" t="s">
        <v>22</v>
      </c>
      <c r="D256" s="14">
        <v>6</v>
      </c>
      <c r="E256" s="22">
        <v>37</v>
      </c>
      <c r="F256" s="51"/>
      <c r="G256" s="75"/>
      <c r="H256" s="52"/>
      <c r="I256" s="48"/>
      <c r="J256" s="15"/>
      <c r="K256" s="27"/>
      <c r="L256" s="56"/>
      <c r="M256" s="60"/>
      <c r="N256" s="72"/>
      <c r="O256" s="42"/>
      <c r="P256" s="43"/>
      <c r="Q256" s="17"/>
      <c r="R256" s="29"/>
      <c r="S256" s="16"/>
      <c r="T256" s="33"/>
      <c r="U256" s="16"/>
      <c r="V256" s="36"/>
      <c r="W256" s="18"/>
      <c r="X256" s="36"/>
    </row>
    <row r="257" spans="1:24" x14ac:dyDescent="0.25">
      <c r="A257" s="188"/>
      <c r="B257" s="185" t="s">
        <v>70</v>
      </c>
      <c r="C257" s="3" t="s">
        <v>18</v>
      </c>
      <c r="D257" s="142">
        <v>1</v>
      </c>
      <c r="E257" s="20">
        <v>15</v>
      </c>
      <c r="F257" s="44">
        <v>2</v>
      </c>
      <c r="G257" s="73">
        <f>(F257/E257)</f>
        <v>0.13333333333333333</v>
      </c>
      <c r="H257" s="49"/>
      <c r="I257" s="45">
        <f>H257/E257</f>
        <v>0</v>
      </c>
      <c r="J257" s="1">
        <v>15</v>
      </c>
      <c r="K257" s="24">
        <v>15</v>
      </c>
      <c r="L257" s="53">
        <f>K257/E257</f>
        <v>1</v>
      </c>
      <c r="M257" s="57">
        <v>15</v>
      </c>
      <c r="N257" s="69">
        <f>(M257/K257)</f>
        <v>1</v>
      </c>
      <c r="O257" s="37"/>
      <c r="P257" s="38">
        <f>O257/K257</f>
        <v>0</v>
      </c>
      <c r="Q257" s="9"/>
      <c r="R257" s="30">
        <f>Q257/E257</f>
        <v>0</v>
      </c>
      <c r="S257" s="7"/>
      <c r="T257" s="31">
        <f>S257/E257</f>
        <v>0</v>
      </c>
      <c r="U257" s="7"/>
      <c r="V257" s="109">
        <f>U257/E257</f>
        <v>0</v>
      </c>
      <c r="W257" s="8"/>
      <c r="X257" s="19">
        <f>W257/E257</f>
        <v>0</v>
      </c>
    </row>
    <row r="258" spans="1:24" ht="18.75" customHeight="1" x14ac:dyDescent="0.25">
      <c r="A258" s="188"/>
      <c r="B258" s="185"/>
      <c r="C258" s="4" t="s">
        <v>19</v>
      </c>
      <c r="D258" s="13">
        <v>2</v>
      </c>
      <c r="E258" s="21"/>
      <c r="F258" s="46"/>
      <c r="G258" s="76"/>
      <c r="H258" s="50"/>
      <c r="I258" s="47"/>
      <c r="J258" s="6"/>
      <c r="K258" s="25"/>
      <c r="L258" s="54"/>
      <c r="M258" s="58"/>
      <c r="N258" s="70"/>
      <c r="O258" s="39"/>
      <c r="P258" s="40"/>
      <c r="Q258" s="12"/>
      <c r="R258" s="28"/>
      <c r="S258" s="10"/>
      <c r="T258" s="32"/>
      <c r="U258" s="10"/>
      <c r="V258" s="35"/>
      <c r="W258" s="11"/>
      <c r="X258" s="35"/>
    </row>
    <row r="259" spans="1:24" x14ac:dyDescent="0.25">
      <c r="A259" s="188"/>
      <c r="B259" s="185"/>
      <c r="C259" s="93" t="s">
        <v>20</v>
      </c>
      <c r="D259" s="13">
        <v>3</v>
      </c>
      <c r="E259" s="21">
        <v>3</v>
      </c>
      <c r="F259" s="46">
        <v>3</v>
      </c>
      <c r="G259" s="74">
        <f>(F259/E259)</f>
        <v>1</v>
      </c>
      <c r="H259" s="50"/>
      <c r="I259" s="47"/>
      <c r="J259" s="6">
        <v>3</v>
      </c>
      <c r="K259" s="25">
        <v>3</v>
      </c>
      <c r="L259" s="65">
        <f>K259/E259</f>
        <v>1</v>
      </c>
      <c r="M259" s="77">
        <v>3</v>
      </c>
      <c r="N259" s="141">
        <f>M259/K259</f>
        <v>1</v>
      </c>
      <c r="O259" s="39"/>
      <c r="P259" s="41"/>
      <c r="Q259" s="12"/>
      <c r="R259" s="28"/>
      <c r="S259" s="10"/>
      <c r="T259" s="34"/>
      <c r="U259" s="10"/>
      <c r="V259" s="35"/>
      <c r="W259" s="11"/>
      <c r="X259" s="35"/>
    </row>
    <row r="260" spans="1:24" x14ac:dyDescent="0.25">
      <c r="A260" s="188"/>
      <c r="B260" s="185"/>
      <c r="C260" s="82" t="s">
        <v>23</v>
      </c>
      <c r="D260" s="83">
        <v>4</v>
      </c>
      <c r="E260" s="84">
        <f>E257+E259</f>
        <v>18</v>
      </c>
      <c r="F260" s="83">
        <f t="shared" ref="F260" si="201">F257+F259</f>
        <v>5</v>
      </c>
      <c r="G260" s="79">
        <f>(F260/E260)</f>
        <v>0.27777777777777779</v>
      </c>
      <c r="H260" s="85">
        <f t="shared" ref="H260" si="202">H257+H259</f>
        <v>0</v>
      </c>
      <c r="I260" s="86">
        <f>H260/E260</f>
        <v>0</v>
      </c>
      <c r="J260" s="85">
        <f t="shared" ref="J260:K260" si="203">J257+J259</f>
        <v>18</v>
      </c>
      <c r="K260" s="83">
        <f t="shared" si="203"/>
        <v>18</v>
      </c>
      <c r="L260" s="80">
        <f>K260/E260</f>
        <v>1</v>
      </c>
      <c r="M260" s="84">
        <f t="shared" ref="M260" si="204">M257+M259</f>
        <v>18</v>
      </c>
      <c r="N260" s="81">
        <f>(M260/K260)</f>
        <v>1</v>
      </c>
      <c r="O260" s="85">
        <f t="shared" ref="O260" si="205">O257+O259</f>
        <v>0</v>
      </c>
      <c r="P260" s="87">
        <f>O260/K260</f>
        <v>0</v>
      </c>
      <c r="Q260" s="88"/>
      <c r="R260" s="89">
        <f>Q260/E260</f>
        <v>0</v>
      </c>
      <c r="S260" s="90"/>
      <c r="T260" s="91">
        <f>S260/E260</f>
        <v>0</v>
      </c>
      <c r="U260" s="90"/>
      <c r="V260" s="110">
        <f>U260/E260</f>
        <v>0</v>
      </c>
      <c r="W260" s="92"/>
      <c r="X260" s="87">
        <f>W260/E260</f>
        <v>0</v>
      </c>
    </row>
    <row r="261" spans="1:24" ht="30" x14ac:dyDescent="0.25">
      <c r="A261" s="188"/>
      <c r="B261" s="185"/>
      <c r="C261" s="4" t="s">
        <v>21</v>
      </c>
      <c r="D261" s="13">
        <v>5</v>
      </c>
      <c r="E261" s="21">
        <v>6</v>
      </c>
      <c r="F261" s="46"/>
      <c r="G261" s="74"/>
      <c r="H261" s="50"/>
      <c r="I261" s="47"/>
      <c r="J261" s="6"/>
      <c r="K261" s="26"/>
      <c r="L261" s="55"/>
      <c r="M261" s="59"/>
      <c r="N261" s="71"/>
      <c r="O261" s="39"/>
      <c r="P261" s="40"/>
      <c r="Q261" s="12"/>
      <c r="R261" s="28"/>
      <c r="S261" s="10"/>
      <c r="T261" s="32"/>
      <c r="U261" s="10"/>
      <c r="V261" s="35"/>
      <c r="W261" s="11"/>
      <c r="X261" s="35"/>
    </row>
    <row r="262" spans="1:24" ht="30.75" thickBot="1" x14ac:dyDescent="0.3">
      <c r="A262" s="188"/>
      <c r="B262" s="186"/>
      <c r="C262" s="5" t="s">
        <v>22</v>
      </c>
      <c r="D262" s="14">
        <v>6</v>
      </c>
      <c r="E262" s="22">
        <v>12</v>
      </c>
      <c r="F262" s="51"/>
      <c r="G262" s="75"/>
      <c r="H262" s="52"/>
      <c r="I262" s="48"/>
      <c r="J262" s="15"/>
      <c r="K262" s="27"/>
      <c r="L262" s="56"/>
      <c r="M262" s="60"/>
      <c r="N262" s="72"/>
      <c r="O262" s="42"/>
      <c r="P262" s="43"/>
      <c r="Q262" s="17"/>
      <c r="R262" s="29"/>
      <c r="S262" s="16"/>
      <c r="T262" s="33"/>
      <c r="U262" s="16"/>
      <c r="V262" s="36"/>
      <c r="W262" s="18"/>
      <c r="X262" s="36"/>
    </row>
    <row r="263" spans="1:24" ht="15" customHeight="1" x14ac:dyDescent="0.25">
      <c r="A263" s="188"/>
      <c r="B263" s="184" t="s">
        <v>71</v>
      </c>
      <c r="C263" s="3" t="s">
        <v>18</v>
      </c>
      <c r="D263" s="142">
        <v>1</v>
      </c>
      <c r="E263" s="20">
        <v>18</v>
      </c>
      <c r="F263" s="44">
        <v>6</v>
      </c>
      <c r="G263" s="73">
        <f>(F263/E263)</f>
        <v>0.33333333333333331</v>
      </c>
      <c r="H263" s="49"/>
      <c r="I263" s="45">
        <f>H263/E263</f>
        <v>0</v>
      </c>
      <c r="J263" s="1">
        <v>18</v>
      </c>
      <c r="K263" s="24">
        <v>18</v>
      </c>
      <c r="L263" s="53">
        <f>K263/E263</f>
        <v>1</v>
      </c>
      <c r="M263" s="57">
        <v>18</v>
      </c>
      <c r="N263" s="69">
        <f>(M263/K263)</f>
        <v>1</v>
      </c>
      <c r="O263" s="37"/>
      <c r="P263" s="38">
        <f>O263/K263</f>
        <v>0</v>
      </c>
      <c r="Q263" s="9"/>
      <c r="R263" s="30">
        <f>Q263/E263</f>
        <v>0</v>
      </c>
      <c r="S263" s="7"/>
      <c r="T263" s="31">
        <f>S263/E263</f>
        <v>0</v>
      </c>
      <c r="U263" s="7"/>
      <c r="V263" s="109">
        <f>U263/E263</f>
        <v>0</v>
      </c>
      <c r="W263" s="8"/>
      <c r="X263" s="19">
        <f>W263/E263</f>
        <v>0</v>
      </c>
    </row>
    <row r="264" spans="1:24" ht="18.75" customHeight="1" x14ac:dyDescent="0.25">
      <c r="A264" s="188"/>
      <c r="B264" s="185"/>
      <c r="C264" s="4" t="s">
        <v>19</v>
      </c>
      <c r="D264" s="13">
        <v>2</v>
      </c>
      <c r="E264" s="21"/>
      <c r="F264" s="46"/>
      <c r="G264" s="76"/>
      <c r="H264" s="50"/>
      <c r="I264" s="47"/>
      <c r="J264" s="6"/>
      <c r="K264" s="25"/>
      <c r="L264" s="54"/>
      <c r="M264" s="58"/>
      <c r="N264" s="70"/>
      <c r="O264" s="39"/>
      <c r="P264" s="40"/>
      <c r="Q264" s="12"/>
      <c r="R264" s="28"/>
      <c r="S264" s="10"/>
      <c r="T264" s="32"/>
      <c r="U264" s="10"/>
      <c r="V264" s="35"/>
      <c r="W264" s="11"/>
      <c r="X264" s="35"/>
    </row>
    <row r="265" spans="1:24" ht="15" customHeight="1" x14ac:dyDescent="0.25">
      <c r="A265" s="188"/>
      <c r="B265" s="185"/>
      <c r="C265" s="93" t="s">
        <v>20</v>
      </c>
      <c r="D265" s="13">
        <v>3</v>
      </c>
      <c r="E265" s="21">
        <v>3</v>
      </c>
      <c r="F265" s="46">
        <v>3</v>
      </c>
      <c r="G265" s="74">
        <f>(F265/E265)</f>
        <v>1</v>
      </c>
      <c r="H265" s="50"/>
      <c r="I265" s="47"/>
      <c r="J265" s="6">
        <v>3</v>
      </c>
      <c r="K265" s="25">
        <v>3</v>
      </c>
      <c r="L265" s="65">
        <f>K265/E265</f>
        <v>1</v>
      </c>
      <c r="M265" s="77">
        <v>3</v>
      </c>
      <c r="N265" s="78">
        <f>(M265/K265)</f>
        <v>1</v>
      </c>
      <c r="O265" s="39"/>
      <c r="P265" s="41"/>
      <c r="Q265" s="12"/>
      <c r="R265" s="28"/>
      <c r="S265" s="10"/>
      <c r="T265" s="34"/>
      <c r="U265" s="10"/>
      <c r="V265" s="35"/>
      <c r="W265" s="11"/>
      <c r="X265" s="35"/>
    </row>
    <row r="266" spans="1:24" ht="15" customHeight="1" x14ac:dyDescent="0.25">
      <c r="A266" s="188"/>
      <c r="B266" s="185"/>
      <c r="C266" s="82" t="s">
        <v>23</v>
      </c>
      <c r="D266" s="83">
        <v>4</v>
      </c>
      <c r="E266" s="84">
        <f>E263+E265</f>
        <v>21</v>
      </c>
      <c r="F266" s="83">
        <f t="shared" ref="F266" si="206">F263+F265</f>
        <v>9</v>
      </c>
      <c r="G266" s="79">
        <f>(F266/E266)</f>
        <v>0.42857142857142855</v>
      </c>
      <c r="H266" s="85">
        <f t="shared" ref="H266" si="207">H263+H265</f>
        <v>0</v>
      </c>
      <c r="I266" s="86">
        <f>H266/E266</f>
        <v>0</v>
      </c>
      <c r="J266" s="85">
        <f t="shared" ref="J266:K266" si="208">J263+J265</f>
        <v>21</v>
      </c>
      <c r="K266" s="83">
        <f t="shared" si="208"/>
        <v>21</v>
      </c>
      <c r="L266" s="80">
        <f>K266/E266</f>
        <v>1</v>
      </c>
      <c r="M266" s="84">
        <f t="shared" ref="M266" si="209">M263+M265</f>
        <v>21</v>
      </c>
      <c r="N266" s="81">
        <f>(M266/K266)</f>
        <v>1</v>
      </c>
      <c r="O266" s="85">
        <f t="shared" ref="O266" si="210">O263+O265</f>
        <v>0</v>
      </c>
      <c r="P266" s="87">
        <f>O266/K266</f>
        <v>0</v>
      </c>
      <c r="Q266" s="88"/>
      <c r="R266" s="89">
        <f>Q266/E266</f>
        <v>0</v>
      </c>
      <c r="S266" s="90"/>
      <c r="T266" s="91">
        <f>S266/E266</f>
        <v>0</v>
      </c>
      <c r="U266" s="90"/>
      <c r="V266" s="110">
        <f>U266/E266</f>
        <v>0</v>
      </c>
      <c r="W266" s="92"/>
      <c r="X266" s="87">
        <f>W266/E266</f>
        <v>0</v>
      </c>
    </row>
    <row r="267" spans="1:24" ht="30" x14ac:dyDescent="0.25">
      <c r="A267" s="188"/>
      <c r="B267" s="185"/>
      <c r="C267" s="4" t="s">
        <v>21</v>
      </c>
      <c r="D267" s="13">
        <v>5</v>
      </c>
      <c r="E267" s="21">
        <v>4</v>
      </c>
      <c r="F267" s="46"/>
      <c r="G267" s="74"/>
      <c r="H267" s="50"/>
      <c r="I267" s="47"/>
      <c r="J267" s="6"/>
      <c r="K267" s="26"/>
      <c r="L267" s="55"/>
      <c r="M267" s="59"/>
      <c r="N267" s="71"/>
      <c r="O267" s="39"/>
      <c r="P267" s="40"/>
      <c r="Q267" s="12"/>
      <c r="R267" s="28"/>
      <c r="S267" s="10"/>
      <c r="T267" s="32"/>
      <c r="U267" s="10"/>
      <c r="V267" s="35"/>
      <c r="W267" s="11"/>
      <c r="X267" s="35"/>
    </row>
    <row r="268" spans="1:24" ht="30.75" thickBot="1" x14ac:dyDescent="0.3">
      <c r="A268" s="189"/>
      <c r="B268" s="186"/>
      <c r="C268" s="5" t="s">
        <v>22</v>
      </c>
      <c r="D268" s="14">
        <v>6</v>
      </c>
      <c r="E268" s="22">
        <v>14</v>
      </c>
      <c r="F268" s="51"/>
      <c r="G268" s="75"/>
      <c r="H268" s="52"/>
      <c r="I268" s="48"/>
      <c r="J268" s="15"/>
      <c r="K268" s="27"/>
      <c r="L268" s="56"/>
      <c r="M268" s="60"/>
      <c r="N268" s="72"/>
      <c r="O268" s="42"/>
      <c r="P268" s="43"/>
      <c r="Q268" s="17"/>
      <c r="R268" s="29"/>
      <c r="S268" s="16"/>
      <c r="T268" s="33"/>
      <c r="U268" s="16"/>
      <c r="V268" s="36"/>
      <c r="W268" s="18"/>
      <c r="X268" s="36"/>
    </row>
    <row r="269" spans="1:24" ht="20.25" thickBot="1" x14ac:dyDescent="0.4">
      <c r="A269" s="181" t="s">
        <v>63</v>
      </c>
      <c r="B269" s="182"/>
      <c r="C269" s="183"/>
      <c r="D269" s="132"/>
      <c r="E269" s="133">
        <f>E248+E254+E260+E266</f>
        <v>99</v>
      </c>
      <c r="F269" s="133">
        <f>F248+F254+F260+F266</f>
        <v>24</v>
      </c>
      <c r="G269" s="134">
        <f>(F269/E269)</f>
        <v>0.24242424242424243</v>
      </c>
      <c r="H269" s="133">
        <f>H248+H254+H260+H266</f>
        <v>0</v>
      </c>
      <c r="I269" s="135">
        <f>H269/E269</f>
        <v>0</v>
      </c>
      <c r="J269" s="133">
        <f>J248+J254+J260+J266</f>
        <v>85</v>
      </c>
      <c r="K269" s="133">
        <f>K248+K254+K260+K266</f>
        <v>83</v>
      </c>
      <c r="L269" s="136">
        <f>K269/E269</f>
        <v>0.83838383838383834</v>
      </c>
      <c r="M269" s="133">
        <f>M248+M254+M260+M266</f>
        <v>67</v>
      </c>
      <c r="N269" s="137">
        <f>(M269/K269)</f>
        <v>0.80722891566265065</v>
      </c>
      <c r="O269" s="133">
        <f>O248+O254+O260+O266</f>
        <v>0</v>
      </c>
      <c r="P269" s="138">
        <f>O269/K269</f>
        <v>0</v>
      </c>
      <c r="Q269" s="133">
        <f>Q248+Q254+Q260+Q266</f>
        <v>4</v>
      </c>
      <c r="R269" s="139">
        <f>Q269/E269</f>
        <v>4.0404040404040407E-2</v>
      </c>
      <c r="S269" s="133">
        <f>S248+S254+S260+S266</f>
        <v>0</v>
      </c>
      <c r="T269" s="140">
        <f>S269/E269</f>
        <v>0</v>
      </c>
      <c r="U269" s="133">
        <f>U248+U254+U260+U266</f>
        <v>3</v>
      </c>
      <c r="V269" s="138">
        <f>U269/E269</f>
        <v>3.0303030303030304E-2</v>
      </c>
      <c r="W269" s="133">
        <f>W248+W254+W260+W266</f>
        <v>9</v>
      </c>
      <c r="X269" s="138">
        <f>W269/E269</f>
        <v>9.0909090909090912E-2</v>
      </c>
    </row>
    <row r="270" spans="1:24" ht="15" customHeight="1" x14ac:dyDescent="0.25">
      <c r="A270" s="187" t="s">
        <v>72</v>
      </c>
      <c r="B270" s="184" t="s">
        <v>74</v>
      </c>
      <c r="C270" s="94" t="s">
        <v>18</v>
      </c>
      <c r="D270" s="143">
        <v>1</v>
      </c>
      <c r="E270" s="95">
        <v>17</v>
      </c>
      <c r="F270" s="96">
        <v>7</v>
      </c>
      <c r="G270" s="74">
        <f>(F270/E270)</f>
        <v>0.41176470588235292</v>
      </c>
      <c r="H270" s="97"/>
      <c r="I270" s="64">
        <f>H270/E270</f>
        <v>0</v>
      </c>
      <c r="J270" s="98">
        <v>17</v>
      </c>
      <c r="K270" s="99">
        <v>15</v>
      </c>
      <c r="L270" s="65">
        <f>K270/E270</f>
        <v>0.88235294117647056</v>
      </c>
      <c r="M270" s="100">
        <v>13</v>
      </c>
      <c r="N270" s="78">
        <f>(M270/K270)</f>
        <v>0.8666666666666667</v>
      </c>
      <c r="O270" s="101"/>
      <c r="P270" s="102">
        <f>O270/K270</f>
        <v>0</v>
      </c>
      <c r="Q270" s="103">
        <v>1</v>
      </c>
      <c r="R270" s="104">
        <f>Q270/E270</f>
        <v>5.8823529411764705E-2</v>
      </c>
      <c r="S270" s="105"/>
      <c r="T270" s="106">
        <f>S270/E270</f>
        <v>0</v>
      </c>
      <c r="U270" s="105">
        <v>1</v>
      </c>
      <c r="V270" s="109">
        <f>U270/E270</f>
        <v>5.8823529411764705E-2</v>
      </c>
      <c r="W270" s="107"/>
      <c r="X270" s="108">
        <f>W270/E270</f>
        <v>0</v>
      </c>
    </row>
    <row r="271" spans="1:24" ht="18.75" customHeight="1" x14ac:dyDescent="0.25">
      <c r="A271" s="188"/>
      <c r="B271" s="185"/>
      <c r="C271" s="4" t="s">
        <v>19</v>
      </c>
      <c r="D271" s="13">
        <v>2</v>
      </c>
      <c r="E271" s="21"/>
      <c r="F271" s="46"/>
      <c r="G271" s="76"/>
      <c r="H271" s="50"/>
      <c r="I271" s="47"/>
      <c r="J271" s="6"/>
      <c r="K271" s="25"/>
      <c r="L271" s="54"/>
      <c r="M271" s="58"/>
      <c r="N271" s="70"/>
      <c r="O271" s="39"/>
      <c r="P271" s="40"/>
      <c r="Q271" s="12"/>
      <c r="R271" s="28"/>
      <c r="S271" s="10"/>
      <c r="T271" s="32"/>
      <c r="U271" s="10"/>
      <c r="V271" s="35"/>
      <c r="W271" s="11"/>
      <c r="X271" s="35"/>
    </row>
    <row r="272" spans="1:24" ht="15" customHeight="1" x14ac:dyDescent="0.25">
      <c r="A272" s="188"/>
      <c r="B272" s="185"/>
      <c r="C272" s="93" t="s">
        <v>20</v>
      </c>
      <c r="D272" s="13">
        <v>3</v>
      </c>
      <c r="E272" s="21">
        <v>6</v>
      </c>
      <c r="F272" s="46">
        <v>1</v>
      </c>
      <c r="G272" s="76">
        <f>(F272/E272)</f>
        <v>0.16666666666666666</v>
      </c>
      <c r="H272" s="50"/>
      <c r="I272" s="47"/>
      <c r="J272" s="6">
        <v>6</v>
      </c>
      <c r="K272" s="25">
        <v>6</v>
      </c>
      <c r="L272" s="55">
        <f>K272/E272</f>
        <v>1</v>
      </c>
      <c r="M272" s="58">
        <v>6</v>
      </c>
      <c r="N272" s="71">
        <f>(M272/K272)</f>
        <v>1</v>
      </c>
      <c r="O272" s="39"/>
      <c r="P272" s="41"/>
      <c r="Q272" s="12"/>
      <c r="R272" s="28"/>
      <c r="S272" s="10"/>
      <c r="T272" s="34"/>
      <c r="U272" s="10"/>
      <c r="V272" s="35"/>
      <c r="W272" s="11"/>
      <c r="X272" s="35"/>
    </row>
    <row r="273" spans="1:24" ht="15" customHeight="1" x14ac:dyDescent="0.25">
      <c r="A273" s="188"/>
      <c r="B273" s="185"/>
      <c r="C273" s="82" t="s">
        <v>23</v>
      </c>
      <c r="D273" s="83">
        <v>4</v>
      </c>
      <c r="E273" s="84">
        <f>E270+E272</f>
        <v>23</v>
      </c>
      <c r="F273" s="83">
        <f t="shared" ref="F273" si="211">F270+F272</f>
        <v>8</v>
      </c>
      <c r="G273" s="79">
        <f>(F273/E273)</f>
        <v>0.34782608695652173</v>
      </c>
      <c r="H273" s="85">
        <f t="shared" ref="H273" si="212">H270+H272</f>
        <v>0</v>
      </c>
      <c r="I273" s="86">
        <f>H273/E273</f>
        <v>0</v>
      </c>
      <c r="J273" s="85">
        <f t="shared" ref="J273:K273" si="213">J270+J272</f>
        <v>23</v>
      </c>
      <c r="K273" s="83">
        <f t="shared" si="213"/>
        <v>21</v>
      </c>
      <c r="L273" s="80">
        <f>K273/E273</f>
        <v>0.91304347826086951</v>
      </c>
      <c r="M273" s="84">
        <f t="shared" ref="M273" si="214">M270+M272</f>
        <v>19</v>
      </c>
      <c r="N273" s="81">
        <f>(M273/K273)</f>
        <v>0.90476190476190477</v>
      </c>
      <c r="O273" s="85">
        <f t="shared" ref="O273" si="215">O270+O272</f>
        <v>0</v>
      </c>
      <c r="P273" s="87">
        <f>O273/K273</f>
        <v>0</v>
      </c>
      <c r="Q273" s="88">
        <v>1</v>
      </c>
      <c r="R273" s="89">
        <f>Q273/E273</f>
        <v>4.3478260869565216E-2</v>
      </c>
      <c r="S273" s="90"/>
      <c r="T273" s="91">
        <f>S273/E273</f>
        <v>0</v>
      </c>
      <c r="U273" s="90">
        <v>1</v>
      </c>
      <c r="V273" s="110">
        <f>U273/E272:E273</f>
        <v>4.3478260869565216E-2</v>
      </c>
      <c r="W273" s="92"/>
      <c r="X273" s="87">
        <f>W273/E273</f>
        <v>0</v>
      </c>
    </row>
    <row r="274" spans="1:24" ht="30" x14ac:dyDescent="0.25">
      <c r="A274" s="188"/>
      <c r="B274" s="185"/>
      <c r="C274" s="4" t="s">
        <v>21</v>
      </c>
      <c r="D274" s="13">
        <v>5</v>
      </c>
      <c r="E274" s="21">
        <v>2</v>
      </c>
      <c r="F274" s="46"/>
      <c r="G274" s="74"/>
      <c r="H274" s="50"/>
      <c r="I274" s="47"/>
      <c r="J274" s="6"/>
      <c r="K274" s="26"/>
      <c r="L274" s="55"/>
      <c r="M274" s="59"/>
      <c r="N274" s="71"/>
      <c r="O274" s="39"/>
      <c r="P274" s="40"/>
      <c r="Q274" s="12"/>
      <c r="R274" s="28"/>
      <c r="S274" s="10"/>
      <c r="T274" s="32"/>
      <c r="U274" s="10"/>
      <c r="V274" s="35"/>
      <c r="W274" s="11"/>
      <c r="X274" s="35"/>
    </row>
    <row r="275" spans="1:24" ht="30.75" thickBot="1" x14ac:dyDescent="0.3">
      <c r="A275" s="188"/>
      <c r="B275" s="186"/>
      <c r="C275" s="5" t="s">
        <v>22</v>
      </c>
      <c r="D275" s="14">
        <v>6</v>
      </c>
      <c r="E275" s="22">
        <v>15</v>
      </c>
      <c r="F275" s="51"/>
      <c r="G275" s="75"/>
      <c r="H275" s="52"/>
      <c r="I275" s="48"/>
      <c r="J275" s="15"/>
      <c r="K275" s="27"/>
      <c r="L275" s="56"/>
      <c r="M275" s="60"/>
      <c r="N275" s="72"/>
      <c r="O275" s="42"/>
      <c r="P275" s="43"/>
      <c r="Q275" s="17"/>
      <c r="R275" s="29"/>
      <c r="S275" s="16"/>
      <c r="T275" s="33"/>
      <c r="U275" s="16"/>
      <c r="V275" s="36"/>
      <c r="W275" s="18"/>
      <c r="X275" s="36"/>
    </row>
    <row r="276" spans="1:24" x14ac:dyDescent="0.25">
      <c r="A276" s="188"/>
      <c r="B276" s="184" t="s">
        <v>75</v>
      </c>
      <c r="C276" s="3" t="s">
        <v>18</v>
      </c>
      <c r="D276" s="142">
        <v>1</v>
      </c>
      <c r="E276" s="20">
        <v>7</v>
      </c>
      <c r="F276" s="44">
        <v>5</v>
      </c>
      <c r="G276" s="73">
        <f>(F276/E276)</f>
        <v>0.7142857142857143</v>
      </c>
      <c r="H276" s="49"/>
      <c r="I276" s="45">
        <f>H276/E276</f>
        <v>0</v>
      </c>
      <c r="J276" s="1">
        <v>7</v>
      </c>
      <c r="K276" s="24">
        <v>4</v>
      </c>
      <c r="L276" s="53">
        <f>K276/E276</f>
        <v>0.5714285714285714</v>
      </c>
      <c r="M276" s="57">
        <v>1</v>
      </c>
      <c r="N276" s="69">
        <f>(M276/K276)</f>
        <v>0.25</v>
      </c>
      <c r="O276" s="37"/>
      <c r="P276" s="38">
        <f>O276/K276</f>
        <v>0</v>
      </c>
      <c r="Q276" s="9">
        <v>3</v>
      </c>
      <c r="R276" s="30">
        <f>Q276/E276</f>
        <v>0.42857142857142855</v>
      </c>
      <c r="S276" s="7"/>
      <c r="T276" s="31">
        <f>S276/E276</f>
        <v>0</v>
      </c>
      <c r="U276" s="7"/>
      <c r="V276" s="109">
        <f>U276/E276</f>
        <v>0</v>
      </c>
      <c r="W276" s="8"/>
      <c r="X276" s="19">
        <f>W276/E276</f>
        <v>0</v>
      </c>
    </row>
    <row r="277" spans="1:24" ht="18.75" customHeight="1" x14ac:dyDescent="0.25">
      <c r="A277" s="188"/>
      <c r="B277" s="185"/>
      <c r="C277" s="4" t="s">
        <v>19</v>
      </c>
      <c r="D277" s="13">
        <v>2</v>
      </c>
      <c r="E277" s="21"/>
      <c r="F277" s="46"/>
      <c r="G277" s="76"/>
      <c r="H277" s="50"/>
      <c r="I277" s="47"/>
      <c r="J277" s="6"/>
      <c r="K277" s="25"/>
      <c r="L277" s="66"/>
      <c r="M277" s="58"/>
      <c r="N277" s="70"/>
      <c r="O277" s="39"/>
      <c r="P277" s="40"/>
      <c r="Q277" s="12"/>
      <c r="R277" s="28"/>
      <c r="S277" s="10"/>
      <c r="T277" s="32"/>
      <c r="U277" s="10"/>
      <c r="V277" s="35"/>
      <c r="W277" s="11"/>
      <c r="X277" s="35"/>
    </row>
    <row r="278" spans="1:24" x14ac:dyDescent="0.25">
      <c r="A278" s="188"/>
      <c r="B278" s="185"/>
      <c r="C278" s="93" t="s">
        <v>20</v>
      </c>
      <c r="D278" s="13">
        <v>3</v>
      </c>
      <c r="E278" s="21">
        <v>8</v>
      </c>
      <c r="F278" s="46">
        <v>8</v>
      </c>
      <c r="G278" s="76"/>
      <c r="H278" s="50"/>
      <c r="I278" s="47"/>
      <c r="J278" s="6">
        <v>8</v>
      </c>
      <c r="K278" s="25">
        <v>8</v>
      </c>
      <c r="L278" s="65">
        <f>K278/E278</f>
        <v>1</v>
      </c>
      <c r="M278" s="58">
        <v>8</v>
      </c>
      <c r="N278" s="78">
        <f>(M278/K278)</f>
        <v>1</v>
      </c>
      <c r="O278" s="39"/>
      <c r="P278" s="41"/>
      <c r="Q278" s="12"/>
      <c r="R278" s="28"/>
      <c r="S278" s="10"/>
      <c r="T278" s="34"/>
      <c r="U278" s="10"/>
      <c r="V278" s="35"/>
      <c r="W278" s="11"/>
      <c r="X278" s="108">
        <f>W278/E278</f>
        <v>0</v>
      </c>
    </row>
    <row r="279" spans="1:24" x14ac:dyDescent="0.25">
      <c r="A279" s="188"/>
      <c r="B279" s="185"/>
      <c r="C279" s="82" t="s">
        <v>23</v>
      </c>
      <c r="D279" s="83">
        <v>4</v>
      </c>
      <c r="E279" s="84">
        <f>E276+E278</f>
        <v>15</v>
      </c>
      <c r="F279" s="83">
        <f t="shared" ref="F279" si="216">F276+F278</f>
        <v>13</v>
      </c>
      <c r="G279" s="79">
        <f>(F279/E279)</f>
        <v>0.8666666666666667</v>
      </c>
      <c r="H279" s="85">
        <f t="shared" ref="H279" si="217">H276+H278</f>
        <v>0</v>
      </c>
      <c r="I279" s="86">
        <f>H279/E279</f>
        <v>0</v>
      </c>
      <c r="J279" s="85">
        <f t="shared" ref="J279:K279" si="218">J276+J278</f>
        <v>15</v>
      </c>
      <c r="K279" s="83">
        <f t="shared" si="218"/>
        <v>12</v>
      </c>
      <c r="L279" s="80">
        <f>K279/E279</f>
        <v>0.8</v>
      </c>
      <c r="M279" s="84">
        <f t="shared" ref="M279" si="219">M276+M278</f>
        <v>9</v>
      </c>
      <c r="N279" s="81">
        <f>(M279/K279)</f>
        <v>0.75</v>
      </c>
      <c r="O279" s="85">
        <f t="shared" ref="O279" si="220">O276+O278</f>
        <v>0</v>
      </c>
      <c r="P279" s="87">
        <f>O279/K279</f>
        <v>0</v>
      </c>
      <c r="Q279" s="88">
        <v>3</v>
      </c>
      <c r="R279" s="89">
        <f>Q279/E279</f>
        <v>0.2</v>
      </c>
      <c r="S279" s="90"/>
      <c r="T279" s="91">
        <f>S279/E279</f>
        <v>0</v>
      </c>
      <c r="U279" s="90"/>
      <c r="V279" s="110">
        <f>U279/E279</f>
        <v>0</v>
      </c>
      <c r="W279" s="92"/>
      <c r="X279" s="87">
        <f>W279/E279</f>
        <v>0</v>
      </c>
    </row>
    <row r="280" spans="1:24" ht="30" x14ac:dyDescent="0.25">
      <c r="A280" s="188"/>
      <c r="B280" s="185"/>
      <c r="C280" s="4" t="s">
        <v>21</v>
      </c>
      <c r="D280" s="13">
        <v>5</v>
      </c>
      <c r="E280" s="21">
        <v>10</v>
      </c>
      <c r="F280" s="46"/>
      <c r="G280" s="74"/>
      <c r="H280" s="50"/>
      <c r="I280" s="47"/>
      <c r="J280" s="6"/>
      <c r="K280" s="26"/>
      <c r="L280" s="55"/>
      <c r="M280" s="59"/>
      <c r="N280" s="71"/>
      <c r="O280" s="39"/>
      <c r="P280" s="40"/>
      <c r="Q280" s="12"/>
      <c r="R280" s="28"/>
      <c r="S280" s="10"/>
      <c r="T280" s="32"/>
      <c r="U280" s="10"/>
      <c r="V280" s="35"/>
      <c r="W280" s="11"/>
      <c r="X280" s="35"/>
    </row>
    <row r="281" spans="1:24" ht="30.75" thickBot="1" x14ac:dyDescent="0.3">
      <c r="A281" s="188"/>
      <c r="B281" s="186"/>
      <c r="C281" s="5" t="s">
        <v>22</v>
      </c>
      <c r="D281" s="14">
        <v>6</v>
      </c>
      <c r="E281" s="22">
        <v>5</v>
      </c>
      <c r="F281" s="51"/>
      <c r="G281" s="75"/>
      <c r="H281" s="52"/>
      <c r="I281" s="48"/>
      <c r="J281" s="15"/>
      <c r="K281" s="27"/>
      <c r="L281" s="56"/>
      <c r="M281" s="60"/>
      <c r="N281" s="72"/>
      <c r="O281" s="42"/>
      <c r="P281" s="43"/>
      <c r="Q281" s="17"/>
      <c r="R281" s="29"/>
      <c r="S281" s="16"/>
      <c r="T281" s="33"/>
      <c r="U281" s="16"/>
      <c r="V281" s="36"/>
      <c r="W281" s="18"/>
      <c r="X281" s="36"/>
    </row>
    <row r="282" spans="1:24" ht="20.25" thickBot="1" x14ac:dyDescent="0.4">
      <c r="A282" s="181" t="s">
        <v>73</v>
      </c>
      <c r="B282" s="182"/>
      <c r="C282" s="183"/>
      <c r="D282" s="132"/>
      <c r="E282" s="133">
        <f>E273+E279</f>
        <v>38</v>
      </c>
      <c r="F282" s="133">
        <f>F273+F279</f>
        <v>21</v>
      </c>
      <c r="G282" s="134">
        <f>(F282/E282)</f>
        <v>0.55263157894736847</v>
      </c>
      <c r="H282" s="133">
        <f>H273+H279</f>
        <v>0</v>
      </c>
      <c r="I282" s="135">
        <f>H282/E282</f>
        <v>0</v>
      </c>
      <c r="J282" s="133">
        <f>J273+J279</f>
        <v>38</v>
      </c>
      <c r="K282" s="133">
        <f>K273+K279</f>
        <v>33</v>
      </c>
      <c r="L282" s="136">
        <f>K282/E282</f>
        <v>0.86842105263157898</v>
      </c>
      <c r="M282" s="133">
        <f>M273+M279</f>
        <v>28</v>
      </c>
      <c r="N282" s="137">
        <f>(M282/K282)</f>
        <v>0.84848484848484851</v>
      </c>
      <c r="O282" s="133">
        <f>O273+O279</f>
        <v>0</v>
      </c>
      <c r="P282" s="138">
        <f>O282/K282</f>
        <v>0</v>
      </c>
      <c r="Q282" s="133">
        <f>Q273+Q279</f>
        <v>4</v>
      </c>
      <c r="R282" s="139">
        <f>Q282/E282</f>
        <v>0.10526315789473684</v>
      </c>
      <c r="S282" s="133">
        <f>S273+S279</f>
        <v>0</v>
      </c>
      <c r="T282" s="140">
        <f>S282/E282</f>
        <v>0</v>
      </c>
      <c r="U282" s="133">
        <f>U273+U279</f>
        <v>1</v>
      </c>
      <c r="V282" s="138">
        <f>U282/E282</f>
        <v>2.6315789473684209E-2</v>
      </c>
      <c r="W282" s="133">
        <f>W273+W279</f>
        <v>0</v>
      </c>
      <c r="X282" s="138">
        <f>W282/E282</f>
        <v>0</v>
      </c>
    </row>
    <row r="283" spans="1:24" ht="15" customHeight="1" x14ac:dyDescent="0.25">
      <c r="A283" s="187" t="s">
        <v>76</v>
      </c>
      <c r="B283" s="184" t="s">
        <v>50</v>
      </c>
      <c r="C283" s="94" t="s">
        <v>18</v>
      </c>
      <c r="D283" s="143">
        <v>1</v>
      </c>
      <c r="E283" s="95">
        <v>3</v>
      </c>
      <c r="F283" s="96">
        <v>3</v>
      </c>
      <c r="G283" s="74">
        <f>(F283/E283)</f>
        <v>1</v>
      </c>
      <c r="H283" s="97"/>
      <c r="I283" s="64">
        <f>H283/E283</f>
        <v>0</v>
      </c>
      <c r="J283" s="98">
        <v>3</v>
      </c>
      <c r="K283" s="99">
        <v>1</v>
      </c>
      <c r="L283" s="65">
        <f>K283/E283</f>
        <v>0.33333333333333331</v>
      </c>
      <c r="M283" s="100"/>
      <c r="N283" s="78">
        <f>(M283/K283)</f>
        <v>0</v>
      </c>
      <c r="O283" s="101"/>
      <c r="P283" s="102">
        <f>O283/K283</f>
        <v>0</v>
      </c>
      <c r="Q283" s="103">
        <v>1</v>
      </c>
      <c r="R283" s="104">
        <f>Q283/E283</f>
        <v>0.33333333333333331</v>
      </c>
      <c r="S283" s="105"/>
      <c r="T283" s="106">
        <f>S283/E283</f>
        <v>0</v>
      </c>
      <c r="U283" s="105">
        <v>1</v>
      </c>
      <c r="V283" s="109">
        <f>U283/E283</f>
        <v>0.33333333333333331</v>
      </c>
      <c r="W283" s="107"/>
      <c r="X283" s="19">
        <f>W283/E283</f>
        <v>0</v>
      </c>
    </row>
    <row r="284" spans="1:24" ht="18.75" customHeight="1" x14ac:dyDescent="0.25">
      <c r="A284" s="188"/>
      <c r="B284" s="185"/>
      <c r="C284" s="4" t="s">
        <v>19</v>
      </c>
      <c r="D284" s="13">
        <v>2</v>
      </c>
      <c r="E284" s="21"/>
      <c r="F284" s="46"/>
      <c r="G284" s="76"/>
      <c r="H284" s="50"/>
      <c r="I284" s="47"/>
      <c r="J284" s="6"/>
      <c r="K284" s="25"/>
      <c r="L284" s="54"/>
      <c r="M284" s="58"/>
      <c r="N284" s="70"/>
      <c r="O284" s="39"/>
      <c r="P284" s="40"/>
      <c r="Q284" s="12"/>
      <c r="R284" s="28"/>
      <c r="S284" s="10"/>
      <c r="T284" s="32"/>
      <c r="U284" s="10"/>
      <c r="V284" s="35"/>
      <c r="W284" s="11"/>
      <c r="X284" s="35"/>
    </row>
    <row r="285" spans="1:24" ht="15" customHeight="1" x14ac:dyDescent="0.25">
      <c r="A285" s="188"/>
      <c r="B285" s="185"/>
      <c r="C285" s="148" t="s">
        <v>20</v>
      </c>
      <c r="D285" s="114">
        <v>3</v>
      </c>
      <c r="E285" s="115"/>
      <c r="F285" s="116"/>
      <c r="G285" s="149"/>
      <c r="H285" s="117"/>
      <c r="I285" s="118"/>
      <c r="J285" s="119"/>
      <c r="K285" s="150"/>
      <c r="L285" s="121"/>
      <c r="M285" s="151"/>
      <c r="N285" s="123"/>
      <c r="O285" s="124"/>
      <c r="P285" s="152"/>
      <c r="Q285" s="126"/>
      <c r="R285" s="153"/>
      <c r="S285" s="127"/>
      <c r="T285" s="106"/>
      <c r="U285" s="127"/>
      <c r="V285" s="131"/>
      <c r="W285" s="130"/>
      <c r="X285" s="131"/>
    </row>
    <row r="286" spans="1:24" ht="15" customHeight="1" x14ac:dyDescent="0.25">
      <c r="A286" s="188"/>
      <c r="B286" s="190"/>
      <c r="C286" s="154" t="s">
        <v>23</v>
      </c>
      <c r="D286" s="155">
        <v>4</v>
      </c>
      <c r="E286" s="155">
        <f>E283+E285</f>
        <v>3</v>
      </c>
      <c r="F286" s="155">
        <f t="shared" ref="F286" si="221">F283+F285</f>
        <v>3</v>
      </c>
      <c r="G286" s="156">
        <f>(F286/E286)</f>
        <v>1</v>
      </c>
      <c r="H286" s="155">
        <f t="shared" ref="H286" si="222">H283+H285</f>
        <v>0</v>
      </c>
      <c r="I286" s="157">
        <f>H286/E286</f>
        <v>0</v>
      </c>
      <c r="J286" s="155">
        <f>J283+J285</f>
        <v>3</v>
      </c>
      <c r="K286" s="155">
        <f t="shared" ref="K286" si="223">K283+K285</f>
        <v>1</v>
      </c>
      <c r="L286" s="157">
        <f>K286/E286</f>
        <v>0.33333333333333331</v>
      </c>
      <c r="M286" s="155">
        <f t="shared" ref="M286" si="224">M283+M285</f>
        <v>0</v>
      </c>
      <c r="N286" s="158">
        <f>(M286/K286)</f>
        <v>0</v>
      </c>
      <c r="O286" s="155">
        <f t="shared" ref="O286" si="225">O283+O285</f>
        <v>0</v>
      </c>
      <c r="P286" s="159">
        <f>O286/K286</f>
        <v>0</v>
      </c>
      <c r="Q286" s="160">
        <v>1</v>
      </c>
      <c r="R286" s="161">
        <f>Q286/E286</f>
        <v>0.33333333333333331</v>
      </c>
      <c r="S286" s="160"/>
      <c r="T286" s="159">
        <f>S286/E286</f>
        <v>0</v>
      </c>
      <c r="U286" s="160">
        <v>1</v>
      </c>
      <c r="V286" s="159">
        <f>U286/E286</f>
        <v>0.33333333333333331</v>
      </c>
      <c r="W286" s="162"/>
      <c r="X286" s="163">
        <f>W286/E286</f>
        <v>0</v>
      </c>
    </row>
    <row r="287" spans="1:24" ht="30" x14ac:dyDescent="0.25">
      <c r="A287" s="188"/>
      <c r="B287" s="185"/>
      <c r="C287" s="4" t="s">
        <v>21</v>
      </c>
      <c r="D287" s="13">
        <v>5</v>
      </c>
      <c r="E287" s="21"/>
      <c r="F287" s="46"/>
      <c r="G287" s="74"/>
      <c r="H287" s="50"/>
      <c r="I287" s="47"/>
      <c r="J287" s="6"/>
      <c r="K287" s="26"/>
      <c r="L287" s="55"/>
      <c r="M287" s="59"/>
      <c r="N287" s="71"/>
      <c r="O287" s="39"/>
      <c r="P287" s="40"/>
      <c r="Q287" s="12"/>
      <c r="R287" s="28"/>
      <c r="S287" s="10"/>
      <c r="T287" s="32"/>
      <c r="U287" s="10"/>
      <c r="V287" s="35"/>
      <c r="W287" s="11"/>
      <c r="X287" s="35"/>
    </row>
    <row r="288" spans="1:24" ht="30.75" thickBot="1" x14ac:dyDescent="0.3">
      <c r="A288" s="188"/>
      <c r="B288" s="186"/>
      <c r="C288" s="5" t="s">
        <v>22</v>
      </c>
      <c r="D288" s="14">
        <v>6</v>
      </c>
      <c r="E288" s="22">
        <v>3</v>
      </c>
      <c r="F288" s="51"/>
      <c r="G288" s="75"/>
      <c r="H288" s="52"/>
      <c r="I288" s="48"/>
      <c r="J288" s="15"/>
      <c r="K288" s="27"/>
      <c r="L288" s="56"/>
      <c r="M288" s="60"/>
      <c r="N288" s="72"/>
      <c r="O288" s="42"/>
      <c r="P288" s="43"/>
      <c r="Q288" s="17"/>
      <c r="R288" s="29"/>
      <c r="S288" s="16"/>
      <c r="T288" s="33"/>
      <c r="U288" s="16"/>
      <c r="V288" s="36"/>
      <c r="W288" s="18"/>
      <c r="X288" s="36"/>
    </row>
    <row r="289" spans="1:24" ht="15" customHeight="1" x14ac:dyDescent="0.25">
      <c r="A289" s="188"/>
      <c r="B289" s="184" t="s">
        <v>60</v>
      </c>
      <c r="C289" s="3" t="s">
        <v>18</v>
      </c>
      <c r="D289" s="142">
        <v>1</v>
      </c>
      <c r="E289" s="20">
        <v>1</v>
      </c>
      <c r="F289" s="44"/>
      <c r="G289" s="73">
        <f>(F289/E289)</f>
        <v>0</v>
      </c>
      <c r="H289" s="49"/>
      <c r="I289" s="45">
        <f>H289/E289</f>
        <v>0</v>
      </c>
      <c r="J289" s="1">
        <v>1</v>
      </c>
      <c r="K289" s="24">
        <v>1</v>
      </c>
      <c r="L289" s="53">
        <f>K289/E289</f>
        <v>1</v>
      </c>
      <c r="M289" s="57">
        <v>1</v>
      </c>
      <c r="N289" s="69">
        <f>(M289/K289)</f>
        <v>1</v>
      </c>
      <c r="O289" s="37"/>
      <c r="P289" s="38">
        <f>O289/K289</f>
        <v>0</v>
      </c>
      <c r="Q289" s="9"/>
      <c r="R289" s="30">
        <f>Q289/E289</f>
        <v>0</v>
      </c>
      <c r="S289" s="7"/>
      <c r="T289" s="31">
        <f>S289/E289</f>
        <v>0</v>
      </c>
      <c r="U289" s="7"/>
      <c r="V289" s="109">
        <f>U289/E289</f>
        <v>0</v>
      </c>
      <c r="W289" s="8"/>
      <c r="X289" s="19">
        <f>W289/E289</f>
        <v>0</v>
      </c>
    </row>
    <row r="290" spans="1:24" ht="18.75" customHeight="1" x14ac:dyDescent="0.25">
      <c r="A290" s="188"/>
      <c r="B290" s="185"/>
      <c r="C290" s="4" t="s">
        <v>19</v>
      </c>
      <c r="D290" s="13">
        <v>2</v>
      </c>
      <c r="E290" s="21"/>
      <c r="F290" s="46"/>
      <c r="G290" s="76"/>
      <c r="H290" s="50"/>
      <c r="I290" s="47"/>
      <c r="J290" s="6"/>
      <c r="K290" s="25"/>
      <c r="L290" s="66"/>
      <c r="M290" s="58"/>
      <c r="N290" s="70"/>
      <c r="O290" s="39"/>
      <c r="P290" s="40"/>
      <c r="Q290" s="12"/>
      <c r="R290" s="28"/>
      <c r="S290" s="10"/>
      <c r="T290" s="32"/>
      <c r="U290" s="10"/>
      <c r="V290" s="35"/>
      <c r="W290" s="11"/>
      <c r="X290" s="35"/>
    </row>
    <row r="291" spans="1:24" ht="15" customHeight="1" x14ac:dyDescent="0.25">
      <c r="A291" s="188"/>
      <c r="B291" s="185"/>
      <c r="C291" s="93" t="s">
        <v>20</v>
      </c>
      <c r="D291" s="13">
        <v>3</v>
      </c>
      <c r="E291" s="21"/>
      <c r="F291" s="46"/>
      <c r="G291" s="74"/>
      <c r="H291" s="50"/>
      <c r="I291" s="47"/>
      <c r="J291" s="6"/>
      <c r="K291" s="25"/>
      <c r="L291" s="65"/>
      <c r="M291" s="58"/>
      <c r="N291" s="78"/>
      <c r="O291" s="39"/>
      <c r="P291" s="41"/>
      <c r="Q291" s="12"/>
      <c r="R291" s="144"/>
      <c r="S291" s="10"/>
      <c r="T291" s="34"/>
      <c r="U291" s="10"/>
      <c r="V291" s="35"/>
      <c r="W291" s="11"/>
      <c r="X291" s="108"/>
    </row>
    <row r="292" spans="1:24" ht="15" customHeight="1" x14ac:dyDescent="0.25">
      <c r="A292" s="188"/>
      <c r="B292" s="185"/>
      <c r="C292" s="82" t="s">
        <v>23</v>
      </c>
      <c r="D292" s="83">
        <v>4</v>
      </c>
      <c r="E292" s="84">
        <f>E289+E291</f>
        <v>1</v>
      </c>
      <c r="F292" s="83">
        <f t="shared" ref="F292" si="226">F289+F291</f>
        <v>0</v>
      </c>
      <c r="G292" s="79">
        <f>(F292/E292)</f>
        <v>0</v>
      </c>
      <c r="H292" s="85">
        <f t="shared" ref="H292" si="227">H289+H291</f>
        <v>0</v>
      </c>
      <c r="I292" s="86">
        <f>H292/E292</f>
        <v>0</v>
      </c>
      <c r="J292" s="85">
        <f t="shared" ref="J292:K292" si="228">J289+J291</f>
        <v>1</v>
      </c>
      <c r="K292" s="83">
        <f t="shared" si="228"/>
        <v>1</v>
      </c>
      <c r="L292" s="80">
        <f>K292/E292</f>
        <v>1</v>
      </c>
      <c r="M292" s="84">
        <f t="shared" ref="M292" si="229">M289+M291</f>
        <v>1</v>
      </c>
      <c r="N292" s="81">
        <f>(M292/K292)</f>
        <v>1</v>
      </c>
      <c r="O292" s="85">
        <f t="shared" ref="O292" si="230">O289+O291</f>
        <v>0</v>
      </c>
      <c r="P292" s="87">
        <f>O292/K292</f>
        <v>0</v>
      </c>
      <c r="Q292" s="88" t="s">
        <v>26</v>
      </c>
      <c r="R292" s="89"/>
      <c r="S292" s="90"/>
      <c r="T292" s="91">
        <f>S292/E292</f>
        <v>0</v>
      </c>
      <c r="U292" s="90"/>
      <c r="V292" s="110">
        <f>U292/E292</f>
        <v>0</v>
      </c>
      <c r="W292" s="92"/>
      <c r="X292" s="87">
        <f>W292/E292</f>
        <v>0</v>
      </c>
    </row>
    <row r="293" spans="1:24" ht="30" x14ac:dyDescent="0.25">
      <c r="A293" s="188"/>
      <c r="B293" s="185"/>
      <c r="C293" s="4" t="s">
        <v>21</v>
      </c>
      <c r="D293" s="13">
        <v>5</v>
      </c>
      <c r="E293" s="21"/>
      <c r="F293" s="46"/>
      <c r="G293" s="74"/>
      <c r="H293" s="50"/>
      <c r="I293" s="47"/>
      <c r="J293" s="6"/>
      <c r="K293" s="26"/>
      <c r="L293" s="55"/>
      <c r="M293" s="59"/>
      <c r="N293" s="71"/>
      <c r="O293" s="39"/>
      <c r="P293" s="40"/>
      <c r="Q293" s="12"/>
      <c r="R293" s="28"/>
      <c r="S293" s="10"/>
      <c r="T293" s="32"/>
      <c r="U293" s="10"/>
      <c r="V293" s="35"/>
      <c r="W293" s="11"/>
      <c r="X293" s="35"/>
    </row>
    <row r="294" spans="1:24" ht="30.75" thickBot="1" x14ac:dyDescent="0.3">
      <c r="A294" s="188"/>
      <c r="B294" s="186"/>
      <c r="C294" s="5" t="s">
        <v>22</v>
      </c>
      <c r="D294" s="14">
        <v>6</v>
      </c>
      <c r="E294" s="22">
        <v>1</v>
      </c>
      <c r="F294" s="51"/>
      <c r="G294" s="75"/>
      <c r="H294" s="52"/>
      <c r="I294" s="48"/>
      <c r="J294" s="15"/>
      <c r="K294" s="27"/>
      <c r="L294" s="56"/>
      <c r="M294" s="60"/>
      <c r="N294" s="72"/>
      <c r="O294" s="42"/>
      <c r="P294" s="43"/>
      <c r="Q294" s="17"/>
      <c r="R294" s="29"/>
      <c r="S294" s="16"/>
      <c r="T294" s="33"/>
      <c r="U294" s="16"/>
      <c r="V294" s="36"/>
      <c r="W294" s="18"/>
      <c r="X294" s="36"/>
    </row>
    <row r="295" spans="1:24" ht="15" customHeight="1" x14ac:dyDescent="0.25">
      <c r="A295" s="188"/>
      <c r="B295" s="184" t="s">
        <v>78</v>
      </c>
      <c r="C295" s="3" t="s">
        <v>18</v>
      </c>
      <c r="D295" s="142">
        <v>1</v>
      </c>
      <c r="E295" s="20">
        <v>21</v>
      </c>
      <c r="F295" s="44">
        <v>1</v>
      </c>
      <c r="G295" s="73">
        <f>(F295/E295)</f>
        <v>4.7619047619047616E-2</v>
      </c>
      <c r="H295" s="49"/>
      <c r="I295" s="45">
        <f>H295/E295</f>
        <v>0</v>
      </c>
      <c r="J295" s="1">
        <v>19</v>
      </c>
      <c r="K295" s="24">
        <v>17</v>
      </c>
      <c r="L295" s="53">
        <f>K295/E295</f>
        <v>0.80952380952380953</v>
      </c>
      <c r="M295" s="57">
        <v>13</v>
      </c>
      <c r="N295" s="69">
        <f>(M295/K295)</f>
        <v>0.76470588235294112</v>
      </c>
      <c r="O295" s="37"/>
      <c r="P295" s="38">
        <f>O295/K295</f>
        <v>0</v>
      </c>
      <c r="Q295" s="9">
        <v>1</v>
      </c>
      <c r="R295" s="30">
        <f>Q295/E295</f>
        <v>4.7619047619047616E-2</v>
      </c>
      <c r="S295" s="7">
        <v>1</v>
      </c>
      <c r="T295" s="31">
        <f>S295/E295</f>
        <v>4.7619047619047616E-2</v>
      </c>
      <c r="U295" s="7"/>
      <c r="V295" s="109">
        <f>U295/E295</f>
        <v>0</v>
      </c>
      <c r="W295" s="8">
        <v>2</v>
      </c>
      <c r="X295" s="19">
        <f>W295/E295</f>
        <v>9.5238095238095233E-2</v>
      </c>
    </row>
    <row r="296" spans="1:24" ht="18.75" customHeight="1" x14ac:dyDescent="0.25">
      <c r="A296" s="188"/>
      <c r="B296" s="185"/>
      <c r="C296" s="4" t="s">
        <v>19</v>
      </c>
      <c r="D296" s="13">
        <v>2</v>
      </c>
      <c r="E296" s="21"/>
      <c r="F296" s="46"/>
      <c r="G296" s="76"/>
      <c r="H296" s="50"/>
      <c r="I296" s="47"/>
      <c r="J296" s="6"/>
      <c r="K296" s="25"/>
      <c r="L296" s="54"/>
      <c r="M296" s="58"/>
      <c r="N296" s="70"/>
      <c r="O296" s="39"/>
      <c r="P296" s="40"/>
      <c r="Q296" s="12"/>
      <c r="R296" s="28"/>
      <c r="S296" s="10"/>
      <c r="T296" s="32"/>
      <c r="U296" s="10"/>
      <c r="V296" s="35"/>
      <c r="W296" s="11"/>
      <c r="X296" s="35"/>
    </row>
    <row r="297" spans="1:24" ht="15" customHeight="1" x14ac:dyDescent="0.25">
      <c r="A297" s="188"/>
      <c r="B297" s="185"/>
      <c r="C297" s="93" t="s">
        <v>20</v>
      </c>
      <c r="D297" s="13">
        <v>3</v>
      </c>
      <c r="E297" s="21"/>
      <c r="F297" s="46"/>
      <c r="G297" s="76"/>
      <c r="H297" s="50"/>
      <c r="I297" s="47"/>
      <c r="J297" s="6"/>
      <c r="K297" s="25"/>
      <c r="L297" s="55"/>
      <c r="M297" s="58"/>
      <c r="N297" s="71"/>
      <c r="O297" s="39"/>
      <c r="P297" s="41"/>
      <c r="Q297" s="12"/>
      <c r="R297" s="28"/>
      <c r="S297" s="10"/>
      <c r="T297" s="34"/>
      <c r="U297" s="10"/>
      <c r="V297" s="35"/>
      <c r="W297" s="11"/>
      <c r="X297" s="35"/>
    </row>
    <row r="298" spans="1:24" ht="15" customHeight="1" x14ac:dyDescent="0.25">
      <c r="A298" s="188"/>
      <c r="B298" s="185"/>
      <c r="C298" s="82" t="s">
        <v>23</v>
      </c>
      <c r="D298" s="83">
        <v>4</v>
      </c>
      <c r="E298" s="84">
        <f>E295+E297</f>
        <v>21</v>
      </c>
      <c r="F298" s="83">
        <f t="shared" ref="F298" si="231">F295+F297</f>
        <v>1</v>
      </c>
      <c r="G298" s="79">
        <f>(F298/E298)</f>
        <v>4.7619047619047616E-2</v>
      </c>
      <c r="H298" s="85">
        <f t="shared" ref="H298" si="232">H295+H297</f>
        <v>0</v>
      </c>
      <c r="I298" s="86">
        <f>H298/E298</f>
        <v>0</v>
      </c>
      <c r="J298" s="85">
        <f t="shared" ref="J298:K298" si="233">J295+J297</f>
        <v>19</v>
      </c>
      <c r="K298" s="83">
        <f t="shared" si="233"/>
        <v>17</v>
      </c>
      <c r="L298" s="80">
        <f>K298/E298</f>
        <v>0.80952380952380953</v>
      </c>
      <c r="M298" s="84">
        <f t="shared" ref="M298" si="234">M295+M297</f>
        <v>13</v>
      </c>
      <c r="N298" s="81">
        <f>(M298/K298)</f>
        <v>0.76470588235294112</v>
      </c>
      <c r="O298" s="85">
        <f t="shared" ref="O298" si="235">O295+O297</f>
        <v>0</v>
      </c>
      <c r="P298" s="87">
        <f>O298/K298</f>
        <v>0</v>
      </c>
      <c r="Q298" s="88">
        <v>1</v>
      </c>
      <c r="R298" s="89">
        <f>Q298/E298</f>
        <v>4.7619047619047616E-2</v>
      </c>
      <c r="S298" s="90">
        <v>1</v>
      </c>
      <c r="T298" s="91">
        <f>S298/E298</f>
        <v>4.7619047619047616E-2</v>
      </c>
      <c r="U298" s="90">
        <v>0</v>
      </c>
      <c r="V298" s="110">
        <f>U298/E298</f>
        <v>0</v>
      </c>
      <c r="W298" s="92">
        <v>2</v>
      </c>
      <c r="X298" s="87">
        <f>W298/E298</f>
        <v>9.5238095238095233E-2</v>
      </c>
    </row>
    <row r="299" spans="1:24" ht="30" x14ac:dyDescent="0.25">
      <c r="A299" s="188"/>
      <c r="B299" s="185"/>
      <c r="C299" s="4" t="s">
        <v>21</v>
      </c>
      <c r="D299" s="13">
        <v>5</v>
      </c>
      <c r="E299" s="21"/>
      <c r="F299" s="46"/>
      <c r="G299" s="74"/>
      <c r="H299" s="50"/>
      <c r="I299" s="47"/>
      <c r="J299" s="6"/>
      <c r="K299" s="26"/>
      <c r="L299" s="55"/>
      <c r="M299" s="59"/>
      <c r="N299" s="71"/>
      <c r="O299" s="39"/>
      <c r="P299" s="40"/>
      <c r="Q299" s="12"/>
      <c r="R299" s="28"/>
      <c r="S299" s="10"/>
      <c r="T299" s="32"/>
      <c r="U299" s="10"/>
      <c r="V299" s="35"/>
      <c r="W299" s="11"/>
      <c r="X299" s="35"/>
    </row>
    <row r="300" spans="1:24" ht="30.75" thickBot="1" x14ac:dyDescent="0.3">
      <c r="A300" s="188"/>
      <c r="B300" s="186"/>
      <c r="C300" s="5" t="s">
        <v>22</v>
      </c>
      <c r="D300" s="14">
        <v>6</v>
      </c>
      <c r="E300" s="22">
        <v>21</v>
      </c>
      <c r="F300" s="51"/>
      <c r="G300" s="75"/>
      <c r="H300" s="52"/>
      <c r="I300" s="48"/>
      <c r="J300" s="15"/>
      <c r="K300" s="27"/>
      <c r="L300" s="56"/>
      <c r="M300" s="60"/>
      <c r="N300" s="72"/>
      <c r="O300" s="42"/>
      <c r="P300" s="43"/>
      <c r="Q300" s="17"/>
      <c r="R300" s="29"/>
      <c r="S300" s="16"/>
      <c r="T300" s="33"/>
      <c r="U300" s="16"/>
      <c r="V300" s="36"/>
      <c r="W300" s="18"/>
      <c r="X300" s="36"/>
    </row>
    <row r="301" spans="1:24" ht="15" customHeight="1" x14ac:dyDescent="0.25">
      <c r="A301" s="188"/>
      <c r="B301" s="184" t="s">
        <v>79</v>
      </c>
      <c r="C301" s="3" t="s">
        <v>18</v>
      </c>
      <c r="D301" s="142">
        <v>1</v>
      </c>
      <c r="E301" s="20">
        <v>7</v>
      </c>
      <c r="F301" s="44">
        <v>6</v>
      </c>
      <c r="G301" s="73">
        <f>(F301/E301)</f>
        <v>0.8571428571428571</v>
      </c>
      <c r="H301" s="49"/>
      <c r="I301" s="45">
        <f>H301/E301</f>
        <v>0</v>
      </c>
      <c r="J301" s="1">
        <v>6</v>
      </c>
      <c r="K301" s="24">
        <v>5</v>
      </c>
      <c r="L301" s="53">
        <f>K301/E301</f>
        <v>0.7142857142857143</v>
      </c>
      <c r="M301" s="57">
        <v>3</v>
      </c>
      <c r="N301" s="69">
        <f>(M301/K301)</f>
        <v>0.6</v>
      </c>
      <c r="O301" s="37"/>
      <c r="P301" s="38">
        <f>O301/K301</f>
        <v>0</v>
      </c>
      <c r="Q301" s="9"/>
      <c r="R301" s="30">
        <f>Q301/E301</f>
        <v>0</v>
      </c>
      <c r="S301" s="7"/>
      <c r="T301" s="31">
        <f>S301/E301</f>
        <v>0</v>
      </c>
      <c r="U301" s="7">
        <v>1</v>
      </c>
      <c r="V301" s="109">
        <f>U301/E301</f>
        <v>0.14285714285714285</v>
      </c>
      <c r="W301" s="8">
        <v>1</v>
      </c>
      <c r="X301" s="19">
        <f>W301/E301</f>
        <v>0.14285714285714285</v>
      </c>
    </row>
    <row r="302" spans="1:24" ht="18.75" customHeight="1" x14ac:dyDescent="0.25">
      <c r="A302" s="188"/>
      <c r="B302" s="185"/>
      <c r="C302" s="4" t="s">
        <v>19</v>
      </c>
      <c r="D302" s="13">
        <v>2</v>
      </c>
      <c r="E302" s="21"/>
      <c r="F302" s="46"/>
      <c r="G302" s="76"/>
      <c r="H302" s="50"/>
      <c r="I302" s="47"/>
      <c r="J302" s="6"/>
      <c r="K302" s="25"/>
      <c r="L302" s="54"/>
      <c r="M302" s="58"/>
      <c r="N302" s="70"/>
      <c r="O302" s="39"/>
      <c r="P302" s="40"/>
      <c r="Q302" s="12"/>
      <c r="R302" s="28"/>
      <c r="S302" s="10"/>
      <c r="T302" s="32"/>
      <c r="U302" s="10"/>
      <c r="V302" s="35"/>
      <c r="W302" s="11"/>
      <c r="X302" s="35"/>
    </row>
    <row r="303" spans="1:24" ht="15" customHeight="1" x14ac:dyDescent="0.25">
      <c r="A303" s="188"/>
      <c r="B303" s="185"/>
      <c r="C303" s="93" t="s">
        <v>20</v>
      </c>
      <c r="D303" s="13">
        <v>3</v>
      </c>
      <c r="E303" s="21"/>
      <c r="F303" s="46"/>
      <c r="G303" s="76"/>
      <c r="H303" s="50"/>
      <c r="I303" s="47"/>
      <c r="J303" s="6"/>
      <c r="K303" s="25"/>
      <c r="L303" s="65" t="e">
        <f>K303/E303</f>
        <v>#DIV/0!</v>
      </c>
      <c r="M303" s="77"/>
      <c r="N303" s="71"/>
      <c r="O303" s="145"/>
      <c r="P303" s="102" t="e">
        <f>O303/K303</f>
        <v>#DIV/0!</v>
      </c>
      <c r="Q303" s="12"/>
      <c r="R303" s="28"/>
      <c r="S303" s="10"/>
      <c r="T303" s="34"/>
      <c r="U303" s="10"/>
      <c r="V303" s="35"/>
      <c r="W303" s="11"/>
      <c r="X303" s="35"/>
    </row>
    <row r="304" spans="1:24" ht="15" customHeight="1" x14ac:dyDescent="0.25">
      <c r="A304" s="188"/>
      <c r="B304" s="185"/>
      <c r="C304" s="82" t="s">
        <v>23</v>
      </c>
      <c r="D304" s="83">
        <v>4</v>
      </c>
      <c r="E304" s="84">
        <f>E301+E303</f>
        <v>7</v>
      </c>
      <c r="F304" s="83">
        <f t="shared" ref="F304" si="236">F301+F303</f>
        <v>6</v>
      </c>
      <c r="G304" s="79">
        <f>(F304/E304)</f>
        <v>0.8571428571428571</v>
      </c>
      <c r="H304" s="85">
        <f t="shared" ref="H304" si="237">H301+H303</f>
        <v>0</v>
      </c>
      <c r="I304" s="86">
        <f>H304/E304</f>
        <v>0</v>
      </c>
      <c r="J304" s="85">
        <f t="shared" ref="J304:K304" si="238">J301+J303</f>
        <v>6</v>
      </c>
      <c r="K304" s="83">
        <f t="shared" si="238"/>
        <v>5</v>
      </c>
      <c r="L304" s="80">
        <f>K304/E304</f>
        <v>0.7142857142857143</v>
      </c>
      <c r="M304" s="84">
        <f t="shared" ref="M304" si="239">M301+M303</f>
        <v>3</v>
      </c>
      <c r="N304" s="81">
        <f>(M304/K304)</f>
        <v>0.6</v>
      </c>
      <c r="O304" s="85">
        <f t="shared" ref="O304" si="240">O301+O303</f>
        <v>0</v>
      </c>
      <c r="P304" s="87">
        <f>O304/K304</f>
        <v>0</v>
      </c>
      <c r="Q304" s="88"/>
      <c r="R304" s="89">
        <f>Q304/E304</f>
        <v>0</v>
      </c>
      <c r="S304" s="90"/>
      <c r="T304" s="91">
        <f>S304/E304</f>
        <v>0</v>
      </c>
      <c r="U304" s="90">
        <v>1</v>
      </c>
      <c r="V304" s="110">
        <f>U304/E304</f>
        <v>0.14285714285714285</v>
      </c>
      <c r="W304" s="92">
        <v>1</v>
      </c>
      <c r="X304" s="87">
        <f>W304/E304</f>
        <v>0.14285714285714285</v>
      </c>
    </row>
    <row r="305" spans="1:24" ht="30" x14ac:dyDescent="0.25">
      <c r="A305" s="188"/>
      <c r="B305" s="185"/>
      <c r="C305" s="4" t="s">
        <v>21</v>
      </c>
      <c r="D305" s="13">
        <v>5</v>
      </c>
      <c r="E305" s="21"/>
      <c r="F305" s="46"/>
      <c r="G305" s="74"/>
      <c r="H305" s="50"/>
      <c r="I305" s="47"/>
      <c r="J305" s="6"/>
      <c r="K305" s="26"/>
      <c r="L305" s="55"/>
      <c r="M305" s="59"/>
      <c r="N305" s="71"/>
      <c r="O305" s="39"/>
      <c r="P305" s="40"/>
      <c r="Q305" s="12"/>
      <c r="R305" s="28"/>
      <c r="S305" s="10"/>
      <c r="T305" s="32"/>
      <c r="U305" s="10"/>
      <c r="V305" s="35"/>
      <c r="W305" s="11"/>
      <c r="X305" s="35"/>
    </row>
    <row r="306" spans="1:24" ht="30.75" thickBot="1" x14ac:dyDescent="0.3">
      <c r="A306" s="188"/>
      <c r="B306" s="186"/>
      <c r="C306" s="5" t="s">
        <v>22</v>
      </c>
      <c r="D306" s="14">
        <v>6</v>
      </c>
      <c r="E306" s="22">
        <v>7</v>
      </c>
      <c r="F306" s="51"/>
      <c r="G306" s="75"/>
      <c r="H306" s="52"/>
      <c r="I306" s="48"/>
      <c r="J306" s="15"/>
      <c r="K306" s="27"/>
      <c r="L306" s="56"/>
      <c r="M306" s="60"/>
      <c r="N306" s="72"/>
      <c r="O306" s="42"/>
      <c r="P306" s="43"/>
      <c r="Q306" s="17"/>
      <c r="R306" s="29"/>
      <c r="S306" s="16"/>
      <c r="T306" s="33"/>
      <c r="U306" s="16"/>
      <c r="V306" s="36"/>
      <c r="W306" s="18"/>
      <c r="X306" s="36"/>
    </row>
    <row r="307" spans="1:24" ht="15" customHeight="1" x14ac:dyDescent="0.25">
      <c r="A307" s="188"/>
      <c r="B307" s="184" t="s">
        <v>39</v>
      </c>
      <c r="C307" s="3" t="s">
        <v>18</v>
      </c>
      <c r="D307" s="142">
        <v>1</v>
      </c>
      <c r="E307" s="20">
        <v>2</v>
      </c>
      <c r="F307" s="44"/>
      <c r="G307" s="73">
        <f>(F307/E307)</f>
        <v>0</v>
      </c>
      <c r="H307" s="49"/>
      <c r="I307" s="45">
        <f>H307/E307</f>
        <v>0</v>
      </c>
      <c r="J307" s="1">
        <v>2</v>
      </c>
      <c r="K307" s="24">
        <v>2</v>
      </c>
      <c r="L307" s="53">
        <f>K307/E307</f>
        <v>1</v>
      </c>
      <c r="M307" s="57">
        <v>2</v>
      </c>
      <c r="N307" s="69">
        <f>(M307/K307)</f>
        <v>1</v>
      </c>
      <c r="O307" s="37"/>
      <c r="P307" s="38">
        <f>O307/K307</f>
        <v>0</v>
      </c>
      <c r="Q307" s="9"/>
      <c r="R307" s="30">
        <f>Q307/E307</f>
        <v>0</v>
      </c>
      <c r="S307" s="7"/>
      <c r="T307" s="31">
        <f>S307/E307</f>
        <v>0</v>
      </c>
      <c r="U307" s="7"/>
      <c r="V307" s="109">
        <f>U307/E307</f>
        <v>0</v>
      </c>
      <c r="W307" s="8"/>
      <c r="X307" s="19">
        <f>W307/E307</f>
        <v>0</v>
      </c>
    </row>
    <row r="308" spans="1:24" ht="18.75" customHeight="1" x14ac:dyDescent="0.25">
      <c r="A308" s="188"/>
      <c r="B308" s="185"/>
      <c r="C308" s="4" t="s">
        <v>19</v>
      </c>
      <c r="D308" s="13">
        <v>2</v>
      </c>
      <c r="E308" s="21"/>
      <c r="F308" s="46"/>
      <c r="G308" s="76"/>
      <c r="H308" s="50"/>
      <c r="I308" s="47"/>
      <c r="J308" s="6"/>
      <c r="K308" s="25"/>
      <c r="L308" s="54"/>
      <c r="M308" s="58"/>
      <c r="N308" s="70"/>
      <c r="O308" s="39"/>
      <c r="P308" s="40"/>
      <c r="Q308" s="12"/>
      <c r="R308" s="28"/>
      <c r="S308" s="10"/>
      <c r="T308" s="32"/>
      <c r="U308" s="10"/>
      <c r="V308" s="35"/>
      <c r="W308" s="11"/>
      <c r="X308" s="35"/>
    </row>
    <row r="309" spans="1:24" ht="15" customHeight="1" x14ac:dyDescent="0.25">
      <c r="A309" s="188"/>
      <c r="B309" s="185"/>
      <c r="C309" s="93" t="s">
        <v>20</v>
      </c>
      <c r="D309" s="13">
        <v>3</v>
      </c>
      <c r="E309" s="21"/>
      <c r="F309" s="46"/>
      <c r="G309" s="76"/>
      <c r="H309" s="50"/>
      <c r="I309" s="47"/>
      <c r="J309" s="6"/>
      <c r="K309" s="25"/>
      <c r="L309" s="55"/>
      <c r="M309" s="58"/>
      <c r="N309" s="71"/>
      <c r="O309" s="39"/>
      <c r="P309" s="41"/>
      <c r="Q309" s="12"/>
      <c r="R309" s="28"/>
      <c r="S309" s="10"/>
      <c r="T309" s="34"/>
      <c r="U309" s="10"/>
      <c r="V309" s="35"/>
      <c r="W309" s="11"/>
      <c r="X309" s="35"/>
    </row>
    <row r="310" spans="1:24" ht="15" customHeight="1" x14ac:dyDescent="0.25">
      <c r="A310" s="188"/>
      <c r="B310" s="185"/>
      <c r="C310" s="82" t="s">
        <v>23</v>
      </c>
      <c r="D310" s="83">
        <v>4</v>
      </c>
      <c r="E310" s="84">
        <f>E307+E309</f>
        <v>2</v>
      </c>
      <c r="F310" s="83">
        <f t="shared" ref="F310" si="241">F307+F309</f>
        <v>0</v>
      </c>
      <c r="G310" s="79">
        <f>(F310/E310)</f>
        <v>0</v>
      </c>
      <c r="H310" s="85">
        <f t="shared" ref="H310" si="242">H307+H309</f>
        <v>0</v>
      </c>
      <c r="I310" s="86">
        <f>H310/E310</f>
        <v>0</v>
      </c>
      <c r="J310" s="84">
        <f>J307+J309</f>
        <v>2</v>
      </c>
      <c r="K310" s="84">
        <f>K307+K309</f>
        <v>2</v>
      </c>
      <c r="L310" s="80">
        <f>K310/E310</f>
        <v>1</v>
      </c>
      <c r="M310" s="84">
        <f>M307+M309</f>
        <v>2</v>
      </c>
      <c r="N310" s="81">
        <f>(M310/K310)</f>
        <v>1</v>
      </c>
      <c r="O310" s="85">
        <f t="shared" ref="O310" si="243">O307+O309</f>
        <v>0</v>
      </c>
      <c r="P310" s="87">
        <f>O310/K310</f>
        <v>0</v>
      </c>
      <c r="Q310" s="88"/>
      <c r="R310" s="89">
        <f>Q310/E310</f>
        <v>0</v>
      </c>
      <c r="S310" s="90"/>
      <c r="T310" s="91">
        <f>S310/E310</f>
        <v>0</v>
      </c>
      <c r="U310" s="90"/>
      <c r="V310" s="110">
        <f>U310/E310</f>
        <v>0</v>
      </c>
      <c r="W310" s="92"/>
      <c r="X310" s="87">
        <f>W310/E310</f>
        <v>0</v>
      </c>
    </row>
    <row r="311" spans="1:24" ht="30" x14ac:dyDescent="0.25">
      <c r="A311" s="188"/>
      <c r="B311" s="185"/>
      <c r="C311" s="4" t="s">
        <v>21</v>
      </c>
      <c r="D311" s="13">
        <v>5</v>
      </c>
      <c r="E311" s="21"/>
      <c r="F311" s="46"/>
      <c r="G311" s="74"/>
      <c r="H311" s="50"/>
      <c r="I311" s="47"/>
      <c r="J311" s="6"/>
      <c r="K311" s="26"/>
      <c r="L311" s="55"/>
      <c r="M311" s="59"/>
      <c r="N311" s="71"/>
      <c r="O311" s="39"/>
      <c r="P311" s="40"/>
      <c r="Q311" s="12"/>
      <c r="R311" s="28"/>
      <c r="S311" s="10"/>
      <c r="T311" s="32"/>
      <c r="U311" s="10"/>
      <c r="V311" s="35"/>
      <c r="W311" s="11"/>
      <c r="X311" s="35"/>
    </row>
    <row r="312" spans="1:24" ht="30.75" thickBot="1" x14ac:dyDescent="0.3">
      <c r="A312" s="188"/>
      <c r="B312" s="186"/>
      <c r="C312" s="5" t="s">
        <v>22</v>
      </c>
      <c r="D312" s="14">
        <v>6</v>
      </c>
      <c r="E312" s="22">
        <v>2</v>
      </c>
      <c r="F312" s="51"/>
      <c r="G312" s="75"/>
      <c r="H312" s="52"/>
      <c r="I312" s="48"/>
      <c r="J312" s="15"/>
      <c r="K312" s="27"/>
      <c r="L312" s="56"/>
      <c r="M312" s="60"/>
      <c r="N312" s="72"/>
      <c r="O312" s="42"/>
      <c r="P312" s="43"/>
      <c r="Q312" s="17"/>
      <c r="R312" s="29"/>
      <c r="S312" s="16"/>
      <c r="T312" s="33"/>
      <c r="U312" s="16"/>
      <c r="V312" s="36"/>
      <c r="W312" s="18"/>
      <c r="X312" s="36"/>
    </row>
    <row r="313" spans="1:24" ht="15" customHeight="1" x14ac:dyDescent="0.25">
      <c r="A313" s="188"/>
      <c r="B313" s="184" t="s">
        <v>32</v>
      </c>
      <c r="C313" s="3" t="s">
        <v>18</v>
      </c>
      <c r="D313" s="142">
        <v>1</v>
      </c>
      <c r="E313" s="20">
        <v>1</v>
      </c>
      <c r="F313" s="44"/>
      <c r="G313" s="73">
        <f>(F313/E313)</f>
        <v>0</v>
      </c>
      <c r="H313" s="49"/>
      <c r="I313" s="45">
        <f>H313/E313</f>
        <v>0</v>
      </c>
      <c r="J313" s="1">
        <v>1</v>
      </c>
      <c r="K313" s="24"/>
      <c r="L313" s="53">
        <f>K313/E313</f>
        <v>0</v>
      </c>
      <c r="M313" s="57"/>
      <c r="N313" s="69" t="e">
        <f>(M313/K313)</f>
        <v>#DIV/0!</v>
      </c>
      <c r="O313" s="37"/>
      <c r="P313" s="38" t="e">
        <f>O313/K313</f>
        <v>#DIV/0!</v>
      </c>
      <c r="Q313" s="9">
        <v>1</v>
      </c>
      <c r="R313" s="30">
        <f>Q313/E313</f>
        <v>1</v>
      </c>
      <c r="S313" s="7"/>
      <c r="T313" s="31">
        <f>S313/E313</f>
        <v>0</v>
      </c>
      <c r="U313" s="7"/>
      <c r="V313" s="109">
        <f>U313/E313</f>
        <v>0</v>
      </c>
      <c r="W313" s="8"/>
      <c r="X313" s="19">
        <f>W313/E313</f>
        <v>0</v>
      </c>
    </row>
    <row r="314" spans="1:24" ht="18.75" customHeight="1" x14ac:dyDescent="0.25">
      <c r="A314" s="188"/>
      <c r="B314" s="185"/>
      <c r="C314" s="4" t="s">
        <v>19</v>
      </c>
      <c r="D314" s="13">
        <v>2</v>
      </c>
      <c r="E314" s="21"/>
      <c r="F314" s="46"/>
      <c r="G314" s="76"/>
      <c r="H314" s="50"/>
      <c r="I314" s="47"/>
      <c r="J314" s="6"/>
      <c r="K314" s="25"/>
      <c r="L314" s="66"/>
      <c r="M314" s="58"/>
      <c r="N314" s="70"/>
      <c r="O314" s="39"/>
      <c r="P314" s="40"/>
      <c r="Q314" s="12"/>
      <c r="R314" s="28"/>
      <c r="S314" s="10"/>
      <c r="T314" s="32"/>
      <c r="U314" s="10"/>
      <c r="V314" s="35"/>
      <c r="W314" s="11"/>
      <c r="X314" s="35"/>
    </row>
    <row r="315" spans="1:24" ht="15" customHeight="1" x14ac:dyDescent="0.25">
      <c r="A315" s="188"/>
      <c r="B315" s="185"/>
      <c r="C315" s="93" t="s">
        <v>20</v>
      </c>
      <c r="D315" s="13">
        <v>3</v>
      </c>
      <c r="E315" s="21"/>
      <c r="F315" s="46"/>
      <c r="G315" s="74"/>
      <c r="H315" s="50"/>
      <c r="I315" s="47"/>
      <c r="J315" s="6"/>
      <c r="K315" s="25"/>
      <c r="L315" s="65"/>
      <c r="M315" s="58"/>
      <c r="N315" s="71"/>
      <c r="O315" s="39"/>
      <c r="P315" s="41"/>
      <c r="Q315" s="12"/>
      <c r="R315" s="28"/>
      <c r="S315" s="10"/>
      <c r="T315" s="34"/>
      <c r="U315" s="10"/>
      <c r="V315" s="131"/>
      <c r="W315" s="11"/>
      <c r="X315" s="35"/>
    </row>
    <row r="316" spans="1:24" ht="15" customHeight="1" x14ac:dyDescent="0.25">
      <c r="A316" s="188"/>
      <c r="B316" s="185"/>
      <c r="C316" s="82" t="s">
        <v>23</v>
      </c>
      <c r="D316" s="83">
        <v>4</v>
      </c>
      <c r="E316" s="84">
        <f>E313+E315</f>
        <v>1</v>
      </c>
      <c r="F316" s="83">
        <f t="shared" ref="F316" si="244">F313+F315</f>
        <v>0</v>
      </c>
      <c r="G316" s="79">
        <f>(F316/E316)</f>
        <v>0</v>
      </c>
      <c r="H316" s="85">
        <f t="shared" ref="H316" si="245">H313+H315</f>
        <v>0</v>
      </c>
      <c r="I316" s="86">
        <f>H316/E316</f>
        <v>0</v>
      </c>
      <c r="J316" s="85">
        <f t="shared" ref="J316:K316" si="246">J313+J315</f>
        <v>1</v>
      </c>
      <c r="K316" s="83">
        <f t="shared" si="246"/>
        <v>0</v>
      </c>
      <c r="L316" s="80">
        <f>K316/E316</f>
        <v>0</v>
      </c>
      <c r="M316" s="84">
        <f t="shared" ref="M316" si="247">M313+M315</f>
        <v>0</v>
      </c>
      <c r="N316" s="81" t="e">
        <f>(M316/K316)</f>
        <v>#DIV/0!</v>
      </c>
      <c r="O316" s="85">
        <f t="shared" ref="O316" si="248">O313+O315</f>
        <v>0</v>
      </c>
      <c r="P316" s="87" t="e">
        <f>O316/K316</f>
        <v>#DIV/0!</v>
      </c>
      <c r="Q316" s="88">
        <v>1</v>
      </c>
      <c r="R316" s="89">
        <f>Q316/E316</f>
        <v>1</v>
      </c>
      <c r="S316" s="90"/>
      <c r="T316" s="91">
        <f>S316/E316</f>
        <v>0</v>
      </c>
      <c r="U316" s="90"/>
      <c r="V316" s="110">
        <f>U316/E316</f>
        <v>0</v>
      </c>
      <c r="W316" s="92"/>
      <c r="X316" s="87">
        <f>W316/E316</f>
        <v>0</v>
      </c>
    </row>
    <row r="317" spans="1:24" ht="30" x14ac:dyDescent="0.25">
      <c r="A317" s="188"/>
      <c r="B317" s="185"/>
      <c r="C317" s="4" t="s">
        <v>21</v>
      </c>
      <c r="D317" s="13">
        <v>5</v>
      </c>
      <c r="E317" s="21"/>
      <c r="F317" s="46"/>
      <c r="G317" s="74"/>
      <c r="H317" s="50"/>
      <c r="I317" s="47"/>
      <c r="J317" s="6"/>
      <c r="K317" s="26"/>
      <c r="L317" s="55"/>
      <c r="M317" s="59"/>
      <c r="N317" s="71"/>
      <c r="O317" s="39"/>
      <c r="P317" s="40"/>
      <c r="Q317" s="12"/>
      <c r="R317" s="28"/>
      <c r="S317" s="10"/>
      <c r="T317" s="32"/>
      <c r="U317" s="10"/>
      <c r="V317" s="35"/>
      <c r="W317" s="11"/>
      <c r="X317" s="35"/>
    </row>
    <row r="318" spans="1:24" ht="30.75" thickBot="1" x14ac:dyDescent="0.3">
      <c r="A318" s="188"/>
      <c r="B318" s="186"/>
      <c r="C318" s="5" t="s">
        <v>22</v>
      </c>
      <c r="D318" s="14">
        <v>6</v>
      </c>
      <c r="E318" s="22">
        <v>1</v>
      </c>
      <c r="F318" s="51"/>
      <c r="G318" s="75"/>
      <c r="H318" s="52"/>
      <c r="I318" s="48"/>
      <c r="J318" s="15"/>
      <c r="K318" s="27"/>
      <c r="L318" s="56"/>
      <c r="M318" s="60"/>
      <c r="N318" s="72"/>
      <c r="O318" s="42"/>
      <c r="P318" s="43"/>
      <c r="Q318" s="17"/>
      <c r="R318" s="29"/>
      <c r="S318" s="16"/>
      <c r="T318" s="33"/>
      <c r="U318" s="16"/>
      <c r="V318" s="36"/>
      <c r="W318" s="18"/>
      <c r="X318" s="36"/>
    </row>
    <row r="319" spans="1:24" ht="15" customHeight="1" x14ac:dyDescent="0.25">
      <c r="A319" s="188"/>
      <c r="B319" s="184" t="s">
        <v>47</v>
      </c>
      <c r="C319" s="3" t="s">
        <v>18</v>
      </c>
      <c r="D319" s="142">
        <v>1</v>
      </c>
      <c r="E319" s="20">
        <v>2</v>
      </c>
      <c r="F319" s="44"/>
      <c r="G319" s="73">
        <f>(F319/E319)</f>
        <v>0</v>
      </c>
      <c r="H319" s="49"/>
      <c r="I319" s="45">
        <f>H319/E319</f>
        <v>0</v>
      </c>
      <c r="J319" s="1">
        <v>2</v>
      </c>
      <c r="K319" s="24">
        <v>2</v>
      </c>
      <c r="L319" s="53">
        <f>K319/E319</f>
        <v>1</v>
      </c>
      <c r="M319" s="57">
        <v>1</v>
      </c>
      <c r="N319" s="69">
        <f>(M319/K319)</f>
        <v>0.5</v>
      </c>
      <c r="O319" s="37"/>
      <c r="P319" s="38">
        <f>O319/K319</f>
        <v>0</v>
      </c>
      <c r="Q319" s="9"/>
      <c r="R319" s="30">
        <f>Q319/E319</f>
        <v>0</v>
      </c>
      <c r="S319" s="7"/>
      <c r="T319" s="31">
        <f>S319/E319</f>
        <v>0</v>
      </c>
      <c r="U319" s="7"/>
      <c r="V319" s="109">
        <f>U319/E319</f>
        <v>0</v>
      </c>
      <c r="W319" s="8"/>
      <c r="X319" s="19">
        <f>W319/E319</f>
        <v>0</v>
      </c>
    </row>
    <row r="320" spans="1:24" ht="18.75" customHeight="1" x14ac:dyDescent="0.25">
      <c r="A320" s="188"/>
      <c r="B320" s="185"/>
      <c r="C320" s="4" t="s">
        <v>19</v>
      </c>
      <c r="D320" s="13">
        <v>2</v>
      </c>
      <c r="E320" s="21"/>
      <c r="F320" s="46"/>
      <c r="G320" s="76"/>
      <c r="H320" s="50"/>
      <c r="I320" s="47"/>
      <c r="J320" s="6"/>
      <c r="K320" s="25"/>
      <c r="L320" s="66"/>
      <c r="M320" s="58"/>
      <c r="N320" s="70"/>
      <c r="O320" s="39"/>
      <c r="P320" s="40"/>
      <c r="Q320" s="12"/>
      <c r="R320" s="28"/>
      <c r="S320" s="10"/>
      <c r="T320" s="32"/>
      <c r="U320" s="10"/>
      <c r="V320" s="35"/>
      <c r="W320" s="11"/>
      <c r="X320" s="35"/>
    </row>
    <row r="321" spans="1:24" ht="15" customHeight="1" x14ac:dyDescent="0.25">
      <c r="A321" s="188"/>
      <c r="B321" s="185"/>
      <c r="C321" s="93" t="s">
        <v>20</v>
      </c>
      <c r="D321" s="13">
        <v>3</v>
      </c>
      <c r="E321" s="21"/>
      <c r="F321" s="46"/>
      <c r="G321" s="74"/>
      <c r="H321" s="50"/>
      <c r="I321" s="47"/>
      <c r="J321" s="6"/>
      <c r="K321" s="25"/>
      <c r="L321" s="65"/>
      <c r="M321" s="58"/>
      <c r="N321" s="71"/>
      <c r="O321" s="39"/>
      <c r="P321" s="41"/>
      <c r="Q321" s="12"/>
      <c r="R321" s="28"/>
      <c r="S321" s="10"/>
      <c r="T321" s="34"/>
      <c r="U321" s="10"/>
      <c r="V321" s="131"/>
      <c r="W321" s="11"/>
      <c r="X321" s="108"/>
    </row>
    <row r="322" spans="1:24" ht="15" customHeight="1" x14ac:dyDescent="0.25">
      <c r="A322" s="188"/>
      <c r="B322" s="185"/>
      <c r="C322" s="82" t="s">
        <v>23</v>
      </c>
      <c r="D322" s="83">
        <v>4</v>
      </c>
      <c r="E322" s="84">
        <f>E319+E321</f>
        <v>2</v>
      </c>
      <c r="F322" s="83">
        <f t="shared" ref="F322" si="249">F319+F321</f>
        <v>0</v>
      </c>
      <c r="G322" s="79">
        <f>(F322/E322)</f>
        <v>0</v>
      </c>
      <c r="H322" s="85">
        <f t="shared" ref="H322" si="250">H319+H321</f>
        <v>0</v>
      </c>
      <c r="I322" s="86">
        <f>H322/E322</f>
        <v>0</v>
      </c>
      <c r="J322" s="85">
        <f t="shared" ref="J322:K322" si="251">J319+J321</f>
        <v>2</v>
      </c>
      <c r="K322" s="83">
        <f t="shared" si="251"/>
        <v>2</v>
      </c>
      <c r="L322" s="80">
        <f>K322/E322</f>
        <v>1</v>
      </c>
      <c r="M322" s="84">
        <f t="shared" ref="M322" si="252">M319+M321</f>
        <v>1</v>
      </c>
      <c r="N322" s="81">
        <f>(M322/K322)</f>
        <v>0.5</v>
      </c>
      <c r="O322" s="85">
        <f t="shared" ref="O322" si="253">O319+O321</f>
        <v>0</v>
      </c>
      <c r="P322" s="87">
        <f>O322/K322</f>
        <v>0</v>
      </c>
      <c r="Q322" s="88"/>
      <c r="R322" s="89">
        <f>Q322/E322</f>
        <v>0</v>
      </c>
      <c r="S322" s="90"/>
      <c r="T322" s="91">
        <f>S322/E322</f>
        <v>0</v>
      </c>
      <c r="U322" s="90"/>
      <c r="V322" s="110">
        <f>U322/E322</f>
        <v>0</v>
      </c>
      <c r="W322" s="147"/>
      <c r="X322" s="87">
        <f>W322/E322</f>
        <v>0</v>
      </c>
    </row>
    <row r="323" spans="1:24" ht="30" x14ac:dyDescent="0.25">
      <c r="A323" s="188"/>
      <c r="B323" s="185"/>
      <c r="C323" s="4" t="s">
        <v>21</v>
      </c>
      <c r="D323" s="13">
        <v>5</v>
      </c>
      <c r="E323" s="21"/>
      <c r="F323" s="46"/>
      <c r="G323" s="74"/>
      <c r="H323" s="50"/>
      <c r="I323" s="47"/>
      <c r="J323" s="6"/>
      <c r="K323" s="26"/>
      <c r="L323" s="55"/>
      <c r="M323" s="59"/>
      <c r="N323" s="71"/>
      <c r="O323" s="39"/>
      <c r="P323" s="40"/>
      <c r="Q323" s="12"/>
      <c r="R323" s="28"/>
      <c r="S323" s="10"/>
      <c r="T323" s="32"/>
      <c r="U323" s="10"/>
      <c r="V323" s="35"/>
      <c r="W323" s="11"/>
      <c r="X323" s="35"/>
    </row>
    <row r="324" spans="1:24" ht="30.75" thickBot="1" x14ac:dyDescent="0.3">
      <c r="A324" s="188"/>
      <c r="B324" s="186"/>
      <c r="C324" s="5" t="s">
        <v>22</v>
      </c>
      <c r="D324" s="14">
        <v>6</v>
      </c>
      <c r="E324" s="22">
        <v>2</v>
      </c>
      <c r="F324" s="51"/>
      <c r="G324" s="75"/>
      <c r="H324" s="52"/>
      <c r="I324" s="48"/>
      <c r="J324" s="15"/>
      <c r="K324" s="27"/>
      <c r="L324" s="56"/>
      <c r="M324" s="60"/>
      <c r="N324" s="72"/>
      <c r="O324" s="42"/>
      <c r="P324" s="43"/>
      <c r="Q324" s="17"/>
      <c r="R324" s="29"/>
      <c r="S324" s="16"/>
      <c r="T324" s="33"/>
      <c r="U324" s="16"/>
      <c r="V324" s="36"/>
      <c r="W324" s="18"/>
      <c r="X324" s="36"/>
    </row>
    <row r="325" spans="1:24" ht="15" customHeight="1" x14ac:dyDescent="0.25">
      <c r="A325" s="188"/>
      <c r="B325" s="184" t="s">
        <v>25</v>
      </c>
      <c r="C325" s="3" t="s">
        <v>18</v>
      </c>
      <c r="D325" s="142">
        <v>1</v>
      </c>
      <c r="E325" s="20">
        <v>2</v>
      </c>
      <c r="F325" s="44"/>
      <c r="G325" s="73">
        <f>(F325/E325)</f>
        <v>0</v>
      </c>
      <c r="H325" s="49"/>
      <c r="I325" s="45">
        <f>H325/E325</f>
        <v>0</v>
      </c>
      <c r="J325" s="1">
        <v>1</v>
      </c>
      <c r="K325" s="24"/>
      <c r="L325" s="53">
        <f>K325/E325</f>
        <v>0</v>
      </c>
      <c r="M325" s="57"/>
      <c r="N325" s="69" t="e">
        <f>(M325/K325)</f>
        <v>#DIV/0!</v>
      </c>
      <c r="O325" s="37"/>
      <c r="P325" s="38" t="e">
        <f>O325/K325</f>
        <v>#DIV/0!</v>
      </c>
      <c r="Q325" s="9">
        <v>1</v>
      </c>
      <c r="R325" s="30">
        <f>Q325/E325</f>
        <v>0.5</v>
      </c>
      <c r="S325" s="7"/>
      <c r="T325" s="31">
        <f>S325/E325</f>
        <v>0</v>
      </c>
      <c r="U325" s="7"/>
      <c r="V325" s="109">
        <f>U325/E325</f>
        <v>0</v>
      </c>
      <c r="W325" s="8">
        <v>1</v>
      </c>
      <c r="X325" s="19">
        <f>W325/E325</f>
        <v>0.5</v>
      </c>
    </row>
    <row r="326" spans="1:24" ht="18.75" customHeight="1" x14ac:dyDescent="0.25">
      <c r="A326" s="188"/>
      <c r="B326" s="185"/>
      <c r="C326" s="4" t="s">
        <v>19</v>
      </c>
      <c r="D326" s="13">
        <v>2</v>
      </c>
      <c r="E326" s="21"/>
      <c r="F326" s="46"/>
      <c r="G326" s="76"/>
      <c r="H326" s="50"/>
      <c r="I326" s="47"/>
      <c r="J326" s="6"/>
      <c r="K326" s="25"/>
      <c r="L326" s="66"/>
      <c r="M326" s="58"/>
      <c r="N326" s="70"/>
      <c r="O326" s="39"/>
      <c r="P326" s="40"/>
      <c r="Q326" s="12"/>
      <c r="R326" s="28"/>
      <c r="S326" s="10"/>
      <c r="T326" s="32"/>
      <c r="U326" s="10"/>
      <c r="V326" s="35"/>
      <c r="W326" s="11"/>
      <c r="X326" s="35"/>
    </row>
    <row r="327" spans="1:24" ht="15" customHeight="1" x14ac:dyDescent="0.25">
      <c r="A327" s="188"/>
      <c r="B327" s="185"/>
      <c r="C327" s="93" t="s">
        <v>20</v>
      </c>
      <c r="D327" s="13">
        <v>3</v>
      </c>
      <c r="E327" s="21"/>
      <c r="F327" s="46"/>
      <c r="G327" s="74"/>
      <c r="H327" s="50"/>
      <c r="I327" s="47"/>
      <c r="J327" s="6"/>
      <c r="K327" s="25"/>
      <c r="L327" s="65"/>
      <c r="M327" s="58"/>
      <c r="N327" s="71"/>
      <c r="O327" s="39"/>
      <c r="P327" s="41"/>
      <c r="Q327" s="12"/>
      <c r="R327" s="28"/>
      <c r="S327" s="10"/>
      <c r="T327" s="34"/>
      <c r="U327" s="10"/>
      <c r="V327" s="131"/>
      <c r="W327" s="11"/>
      <c r="X327" s="35"/>
    </row>
    <row r="328" spans="1:24" ht="15" customHeight="1" x14ac:dyDescent="0.25">
      <c r="A328" s="188"/>
      <c r="B328" s="185"/>
      <c r="C328" s="82" t="s">
        <v>23</v>
      </c>
      <c r="D328" s="83">
        <v>4</v>
      </c>
      <c r="E328" s="84">
        <f>E325+E327</f>
        <v>2</v>
      </c>
      <c r="F328" s="83">
        <f t="shared" ref="F328" si="254">F325+F327</f>
        <v>0</v>
      </c>
      <c r="G328" s="79">
        <f>(F328/E328)</f>
        <v>0</v>
      </c>
      <c r="H328" s="85">
        <f t="shared" ref="H328" si="255">H325+H327</f>
        <v>0</v>
      </c>
      <c r="I328" s="86">
        <f>H328/E328</f>
        <v>0</v>
      </c>
      <c r="J328" s="85">
        <f t="shared" ref="J328:K328" si="256">J325+J327</f>
        <v>1</v>
      </c>
      <c r="K328" s="83">
        <f t="shared" si="256"/>
        <v>0</v>
      </c>
      <c r="L328" s="80">
        <f>K328/E328</f>
        <v>0</v>
      </c>
      <c r="M328" s="84">
        <f t="shared" ref="M328" si="257">M325+M327</f>
        <v>0</v>
      </c>
      <c r="N328" s="81" t="e">
        <f>(M328/K328)</f>
        <v>#DIV/0!</v>
      </c>
      <c r="O328" s="85">
        <f t="shared" ref="O328" si="258">O325+O327</f>
        <v>0</v>
      </c>
      <c r="P328" s="87" t="e">
        <f>O328/K328</f>
        <v>#DIV/0!</v>
      </c>
      <c r="Q328" s="88">
        <v>1</v>
      </c>
      <c r="R328" s="89">
        <f>Q328/E328</f>
        <v>0.5</v>
      </c>
      <c r="S328" s="90"/>
      <c r="T328" s="91">
        <f>S328/E328</f>
        <v>0</v>
      </c>
      <c r="U328" s="90"/>
      <c r="V328" s="110">
        <f>U328/E328</f>
        <v>0</v>
      </c>
      <c r="W328" s="92">
        <v>1</v>
      </c>
      <c r="X328" s="87">
        <f>W328/E328</f>
        <v>0.5</v>
      </c>
    </row>
    <row r="329" spans="1:24" ht="30" x14ac:dyDescent="0.25">
      <c r="A329" s="188"/>
      <c r="B329" s="185"/>
      <c r="C329" s="4" t="s">
        <v>21</v>
      </c>
      <c r="D329" s="13">
        <v>5</v>
      </c>
      <c r="E329" s="21"/>
      <c r="F329" s="46"/>
      <c r="G329" s="74"/>
      <c r="H329" s="50"/>
      <c r="I329" s="47"/>
      <c r="J329" s="6"/>
      <c r="K329" s="26"/>
      <c r="L329" s="55"/>
      <c r="M329" s="59"/>
      <c r="N329" s="71"/>
      <c r="O329" s="39"/>
      <c r="P329" s="40"/>
      <c r="Q329" s="12"/>
      <c r="R329" s="28"/>
      <c r="S329" s="10"/>
      <c r="T329" s="32"/>
      <c r="U329" s="10"/>
      <c r="V329" s="35"/>
      <c r="W329" s="11"/>
      <c r="X329" s="35"/>
    </row>
    <row r="330" spans="1:24" ht="30.75" thickBot="1" x14ac:dyDescent="0.3">
      <c r="A330" s="188"/>
      <c r="B330" s="186"/>
      <c r="C330" s="5" t="s">
        <v>22</v>
      </c>
      <c r="D330" s="14">
        <v>6</v>
      </c>
      <c r="E330" s="22">
        <v>2</v>
      </c>
      <c r="F330" s="51"/>
      <c r="G330" s="75"/>
      <c r="H330" s="52"/>
      <c r="I330" s="48"/>
      <c r="J330" s="15"/>
      <c r="K330" s="27"/>
      <c r="L330" s="56"/>
      <c r="M330" s="60"/>
      <c r="N330" s="72"/>
      <c r="O330" s="42"/>
      <c r="P330" s="43"/>
      <c r="Q330" s="17"/>
      <c r="R330" s="29"/>
      <c r="S330" s="16"/>
      <c r="T330" s="33"/>
      <c r="U330" s="16"/>
      <c r="V330" s="36"/>
      <c r="W330" s="18"/>
      <c r="X330" s="36"/>
    </row>
    <row r="331" spans="1:24" ht="15" customHeight="1" x14ac:dyDescent="0.25">
      <c r="A331" s="188"/>
      <c r="B331" s="184" t="s">
        <v>80</v>
      </c>
      <c r="C331" s="3" t="s">
        <v>18</v>
      </c>
      <c r="D331" s="142">
        <v>1</v>
      </c>
      <c r="E331" s="20">
        <v>13</v>
      </c>
      <c r="F331" s="44"/>
      <c r="G331" s="73">
        <f>(F331/E331)</f>
        <v>0</v>
      </c>
      <c r="H331" s="49"/>
      <c r="I331" s="45">
        <f>H331/E331</f>
        <v>0</v>
      </c>
      <c r="J331" s="1">
        <v>12</v>
      </c>
      <c r="K331" s="24">
        <v>7</v>
      </c>
      <c r="L331" s="53">
        <f>K331/E331</f>
        <v>0.53846153846153844</v>
      </c>
      <c r="M331" s="57">
        <v>1</v>
      </c>
      <c r="N331" s="69">
        <f>(M331/K331)</f>
        <v>0.14285714285714285</v>
      </c>
      <c r="O331" s="37"/>
      <c r="P331" s="38">
        <f>O331/K331</f>
        <v>0</v>
      </c>
      <c r="Q331" s="9">
        <v>3</v>
      </c>
      <c r="R331" s="30">
        <f>Q331/E331</f>
        <v>0.23076923076923078</v>
      </c>
      <c r="S331" s="7">
        <v>1</v>
      </c>
      <c r="T331" s="31">
        <f>S331/E331</f>
        <v>7.6923076923076927E-2</v>
      </c>
      <c r="U331" s="7"/>
      <c r="V331" s="109">
        <f>U331/E331</f>
        <v>0</v>
      </c>
      <c r="W331" s="8">
        <v>2</v>
      </c>
      <c r="X331" s="19">
        <f>W331/E331</f>
        <v>0.15384615384615385</v>
      </c>
    </row>
    <row r="332" spans="1:24" ht="18.75" customHeight="1" x14ac:dyDescent="0.25">
      <c r="A332" s="188"/>
      <c r="B332" s="185"/>
      <c r="C332" s="4" t="s">
        <v>19</v>
      </c>
      <c r="D332" s="13">
        <v>2</v>
      </c>
      <c r="E332" s="21"/>
      <c r="F332" s="46"/>
      <c r="G332" s="76"/>
      <c r="H332" s="50"/>
      <c r="I332" s="47"/>
      <c r="J332" s="6"/>
      <c r="K332" s="25"/>
      <c r="L332" s="66"/>
      <c r="M332" s="58"/>
      <c r="N332" s="70"/>
      <c r="O332" s="39"/>
      <c r="P332" s="40"/>
      <c r="Q332" s="12"/>
      <c r="R332" s="28"/>
      <c r="S332" s="10"/>
      <c r="T332" s="32"/>
      <c r="U332" s="10"/>
      <c r="V332" s="35"/>
      <c r="W332" s="11"/>
      <c r="X332" s="35"/>
    </row>
    <row r="333" spans="1:24" ht="15" customHeight="1" x14ac:dyDescent="0.25">
      <c r="A333" s="188"/>
      <c r="B333" s="185"/>
      <c r="C333" s="93" t="s">
        <v>20</v>
      </c>
      <c r="D333" s="13">
        <v>3</v>
      </c>
      <c r="E333" s="21"/>
      <c r="F333" s="46"/>
      <c r="G333" s="74"/>
      <c r="H333" s="50"/>
      <c r="I333" s="47"/>
      <c r="J333" s="6"/>
      <c r="K333" s="25"/>
      <c r="L333" s="65"/>
      <c r="M333" s="58"/>
      <c r="N333" s="71"/>
      <c r="O333" s="39"/>
      <c r="P333" s="41"/>
      <c r="Q333" s="10"/>
      <c r="R333" s="28"/>
      <c r="S333" s="10"/>
      <c r="T333" s="34"/>
      <c r="U333" s="10"/>
      <c r="V333" s="165"/>
      <c r="W333" s="11"/>
      <c r="X333" s="165"/>
    </row>
    <row r="334" spans="1:24" ht="15" customHeight="1" x14ac:dyDescent="0.25">
      <c r="A334" s="188"/>
      <c r="B334" s="185"/>
      <c r="C334" s="82" t="s">
        <v>23</v>
      </c>
      <c r="D334" s="83">
        <v>4</v>
      </c>
      <c r="E334" s="84">
        <f>E331+E333</f>
        <v>13</v>
      </c>
      <c r="F334" s="83">
        <f t="shared" ref="F334" si="259">F331+F333</f>
        <v>0</v>
      </c>
      <c r="G334" s="79">
        <f>(F334/E334)</f>
        <v>0</v>
      </c>
      <c r="H334" s="85">
        <f t="shared" ref="H334" si="260">H331+H333</f>
        <v>0</v>
      </c>
      <c r="I334" s="86">
        <f>H334/E334</f>
        <v>0</v>
      </c>
      <c r="J334" s="85">
        <f t="shared" ref="J334:K334" si="261">J331+J333</f>
        <v>12</v>
      </c>
      <c r="K334" s="83">
        <f t="shared" si="261"/>
        <v>7</v>
      </c>
      <c r="L334" s="80">
        <f>K334/E334</f>
        <v>0.53846153846153844</v>
      </c>
      <c r="M334" s="84">
        <f t="shared" ref="M334" si="262">M331+M333</f>
        <v>1</v>
      </c>
      <c r="N334" s="81">
        <f>(M334/K334)</f>
        <v>0.14285714285714285</v>
      </c>
      <c r="O334" s="85">
        <f t="shared" ref="O334" si="263">O331+O333</f>
        <v>0</v>
      </c>
      <c r="P334" s="87">
        <f>O334/K334</f>
        <v>0</v>
      </c>
      <c r="Q334" s="88">
        <v>3</v>
      </c>
      <c r="R334" s="89">
        <f>Q334/E334</f>
        <v>0.23076923076923078</v>
      </c>
      <c r="S334" s="90">
        <v>1</v>
      </c>
      <c r="T334" s="91">
        <f>S334/E334</f>
        <v>7.6923076923076927E-2</v>
      </c>
      <c r="U334" s="90"/>
      <c r="V334" s="110">
        <f>U334/E334</f>
        <v>0</v>
      </c>
      <c r="W334" s="164">
        <v>2</v>
      </c>
      <c r="X334" s="87">
        <f>W334/E334</f>
        <v>0.15384615384615385</v>
      </c>
    </row>
    <row r="335" spans="1:24" ht="30" x14ac:dyDescent="0.25">
      <c r="A335" s="188"/>
      <c r="B335" s="185"/>
      <c r="C335" s="4" t="s">
        <v>21</v>
      </c>
      <c r="D335" s="13">
        <v>5</v>
      </c>
      <c r="E335" s="21"/>
      <c r="F335" s="46"/>
      <c r="G335" s="74"/>
      <c r="H335" s="50"/>
      <c r="I335" s="47"/>
      <c r="J335" s="6"/>
      <c r="K335" s="26"/>
      <c r="L335" s="55"/>
      <c r="M335" s="59"/>
      <c r="N335" s="71"/>
      <c r="O335" s="39"/>
      <c r="P335" s="40"/>
      <c r="Q335" s="12"/>
      <c r="R335" s="28"/>
      <c r="S335" s="10"/>
      <c r="T335" s="32"/>
      <c r="U335" s="10"/>
      <c r="V335" s="35"/>
      <c r="W335" s="11"/>
      <c r="X335" s="35"/>
    </row>
    <row r="336" spans="1:24" ht="30.75" thickBot="1" x14ac:dyDescent="0.3">
      <c r="A336" s="189"/>
      <c r="B336" s="186"/>
      <c r="C336" s="5" t="s">
        <v>22</v>
      </c>
      <c r="D336" s="14">
        <v>6</v>
      </c>
      <c r="E336" s="22">
        <v>13</v>
      </c>
      <c r="F336" s="51"/>
      <c r="G336" s="75"/>
      <c r="H336" s="52"/>
      <c r="I336" s="48"/>
      <c r="J336" s="15"/>
      <c r="K336" s="27"/>
      <c r="L336" s="56"/>
      <c r="M336" s="60"/>
      <c r="N336" s="72"/>
      <c r="O336" s="42"/>
      <c r="P336" s="43"/>
      <c r="Q336" s="17"/>
      <c r="R336" s="29"/>
      <c r="S336" s="16"/>
      <c r="T336" s="33"/>
      <c r="U336" s="16"/>
      <c r="V336" s="36"/>
      <c r="W336" s="18"/>
      <c r="X336" s="36"/>
    </row>
    <row r="337" spans="1:24" ht="20.25" thickBot="1" x14ac:dyDescent="0.4">
      <c r="A337" s="181" t="s">
        <v>77</v>
      </c>
      <c r="B337" s="182"/>
      <c r="C337" s="183"/>
      <c r="D337" s="132"/>
      <c r="E337" s="133">
        <f>E286+E292+E298+E304+E310+E316+E322+E328+E334</f>
        <v>52</v>
      </c>
      <c r="F337" s="133">
        <f>F286+F292+F298+F304+F310+F316+F322+F328+F334</f>
        <v>10</v>
      </c>
      <c r="G337" s="134">
        <f>(F337/E337)</f>
        <v>0.19230769230769232</v>
      </c>
      <c r="H337" s="133">
        <f>H286+H292+H298+H304+H310+H316+H322+H328+H334</f>
        <v>0</v>
      </c>
      <c r="I337" s="135">
        <f>H337/E337</f>
        <v>0</v>
      </c>
      <c r="J337" s="133">
        <f>J286+J292+J298+J304+J310+J316+J322+J328+J334</f>
        <v>47</v>
      </c>
      <c r="K337" s="133">
        <f>K286+K292+K298+K304+K310+K316+K322+K328+K334</f>
        <v>35</v>
      </c>
      <c r="L337" s="136">
        <f>K337/E337</f>
        <v>0.67307692307692313</v>
      </c>
      <c r="M337" s="133">
        <f>M286+M292+M298+M304+M310+M316+M322+M328+M334</f>
        <v>21</v>
      </c>
      <c r="N337" s="137">
        <f>(M337/K337)</f>
        <v>0.6</v>
      </c>
      <c r="O337" s="133">
        <f>O286+O292+O298+O304+O310+O316+O322+O328+O334</f>
        <v>0</v>
      </c>
      <c r="P337" s="138">
        <f>O337/K337</f>
        <v>0</v>
      </c>
      <c r="Q337" s="133">
        <v>7</v>
      </c>
      <c r="R337" s="139">
        <f>Q337/E337</f>
        <v>0.13461538461538461</v>
      </c>
      <c r="S337" s="133">
        <f>S286+S292+S298+S304+S310+S316+S322+S328+S334</f>
        <v>2</v>
      </c>
      <c r="T337" s="140">
        <f>S337/E337</f>
        <v>3.8461538461538464E-2</v>
      </c>
      <c r="U337" s="133">
        <f>U286+U292+U298+U304+U310+U316+U322+U328+U334</f>
        <v>2</v>
      </c>
      <c r="V337" s="138">
        <f>U337/E337</f>
        <v>3.8461538461538464E-2</v>
      </c>
      <c r="W337" s="133">
        <f>W286+W292+W298+W304+W310+W316+W322+W328+W334</f>
        <v>6</v>
      </c>
      <c r="X337" s="138">
        <f>W337/E337</f>
        <v>0.11538461538461539</v>
      </c>
    </row>
    <row r="338" spans="1:24" x14ac:dyDescent="0.25">
      <c r="E338" s="2"/>
      <c r="F338" s="2"/>
      <c r="G338" s="2"/>
      <c r="H338" s="2"/>
      <c r="I338" s="2"/>
    </row>
    <row r="339" spans="1:24" x14ac:dyDescent="0.25">
      <c r="E339" s="2"/>
      <c r="F339" s="2"/>
      <c r="G339" s="2"/>
      <c r="H339" s="2"/>
      <c r="I339" s="2"/>
    </row>
    <row r="340" spans="1:24" ht="15.75" thickBot="1" x14ac:dyDescent="0.3">
      <c r="E340" s="2"/>
      <c r="F340" s="2"/>
      <c r="G340" s="2"/>
      <c r="H340" s="2"/>
      <c r="I340" s="2"/>
    </row>
    <row r="341" spans="1:24" ht="31.5" customHeight="1" thickBot="1" x14ac:dyDescent="0.3">
      <c r="A341" s="178" t="s">
        <v>89</v>
      </c>
      <c r="B341" s="179"/>
      <c r="C341" s="180"/>
      <c r="D341" s="173"/>
      <c r="E341" s="174">
        <f>E48+E73+E110+E171+E244+E269+E282+E337</f>
        <v>1149</v>
      </c>
      <c r="F341" s="174">
        <f>F48+F73+F110+F171+F244+F269+F282+F337</f>
        <v>368</v>
      </c>
      <c r="G341" s="175">
        <f>(F341/E341)</f>
        <v>0.32027850304612709</v>
      </c>
      <c r="H341" s="174">
        <f>H48+H73+H110+H171+H244+H269+H282+H337</f>
        <v>43</v>
      </c>
      <c r="I341" s="176">
        <f>H341/E341</f>
        <v>3.7423846823324627E-2</v>
      </c>
      <c r="J341" s="173">
        <f>J48+J73+J110+J171+J244+J269+J282+J337</f>
        <v>844</v>
      </c>
      <c r="K341" s="177">
        <f>K48+K73+K110+K171+K244+K269+K282+K337</f>
        <v>929</v>
      </c>
      <c r="L341" s="167">
        <f>K341/E341</f>
        <v>0.8085291557876414</v>
      </c>
      <c r="M341" s="177">
        <f>M48+M73+M110+M171+M244+M269+M282+M337</f>
        <v>589</v>
      </c>
      <c r="N341" s="168">
        <f>(M341/K341)</f>
        <v>0.63401506996770718</v>
      </c>
      <c r="O341" s="177">
        <f>O48+O73+O110+O171+O244+O269+O282+O337</f>
        <v>25</v>
      </c>
      <c r="P341" s="169">
        <f>O341/K341</f>
        <v>2.6910656620021529E-2</v>
      </c>
      <c r="Q341" s="173">
        <f>Q48+Q73+Q110+Q171+Q244+Q269+Q282+Q337</f>
        <v>94</v>
      </c>
      <c r="R341" s="172">
        <f>Q341/E341</f>
        <v>8.1810269799825933E-2</v>
      </c>
      <c r="S341" s="173">
        <f>S48+S73+S110+S171+S244+S269+S282+S337</f>
        <v>9</v>
      </c>
      <c r="T341" s="171">
        <f>S341/E341</f>
        <v>7.832898172323759E-3</v>
      </c>
      <c r="U341" s="173">
        <f>U48+U73+U110+U171+U244+U269+U282+U337</f>
        <v>27</v>
      </c>
      <c r="V341" s="170">
        <f>U341/E341</f>
        <v>2.3498694516971279E-2</v>
      </c>
      <c r="W341" s="173">
        <f>W48+W73+W110+W171+W244+W269+W282+W337</f>
        <v>90</v>
      </c>
      <c r="X341" s="170">
        <f>W341/E341</f>
        <v>7.8328981723237601E-2</v>
      </c>
    </row>
    <row r="342" spans="1:24" x14ac:dyDescent="0.25">
      <c r="E342" s="2"/>
      <c r="F342" s="2"/>
      <c r="G342" s="2"/>
      <c r="H342" s="2"/>
      <c r="I342" s="2"/>
    </row>
    <row r="343" spans="1:24" x14ac:dyDescent="0.25">
      <c r="E343" s="2"/>
      <c r="F343" s="2"/>
      <c r="G343" s="2"/>
      <c r="H343" s="2"/>
      <c r="I343" s="2"/>
    </row>
    <row r="344" spans="1:24" x14ac:dyDescent="0.25">
      <c r="E344" s="2"/>
      <c r="F344" s="2"/>
      <c r="G344" s="2"/>
      <c r="H344" s="2"/>
      <c r="I344" s="2"/>
      <c r="Q344" s="2" t="s">
        <v>26</v>
      </c>
    </row>
  </sheetData>
  <mergeCells count="91">
    <mergeCell ref="B123:B128"/>
    <mergeCell ref="B129:B134"/>
    <mergeCell ref="B135:B140"/>
    <mergeCell ref="B141:B146"/>
    <mergeCell ref="B147:B152"/>
    <mergeCell ref="E3:I3"/>
    <mergeCell ref="F4:I4"/>
    <mergeCell ref="B3:B5"/>
    <mergeCell ref="C3:C5"/>
    <mergeCell ref="B24:B29"/>
    <mergeCell ref="B18:B23"/>
    <mergeCell ref="B6:B11"/>
    <mergeCell ref="B12:B17"/>
    <mergeCell ref="Q3:R5"/>
    <mergeCell ref="S3:T5"/>
    <mergeCell ref="U3:V5"/>
    <mergeCell ref="W3:X5"/>
    <mergeCell ref="A1:X1"/>
    <mergeCell ref="K3:P3"/>
    <mergeCell ref="M4:P4"/>
    <mergeCell ref="F5:G5"/>
    <mergeCell ref="H5:I5"/>
    <mergeCell ref="K4:L5"/>
    <mergeCell ref="O5:P5"/>
    <mergeCell ref="D3:D5"/>
    <mergeCell ref="J3:J5"/>
    <mergeCell ref="A3:A5"/>
    <mergeCell ref="M5:N5"/>
    <mergeCell ref="E4:E5"/>
    <mergeCell ref="B36:B41"/>
    <mergeCell ref="A48:C48"/>
    <mergeCell ref="A6:A47"/>
    <mergeCell ref="A49:A72"/>
    <mergeCell ref="B49:B54"/>
    <mergeCell ref="B55:B60"/>
    <mergeCell ref="B61:B66"/>
    <mergeCell ref="B67:B72"/>
    <mergeCell ref="B30:B35"/>
    <mergeCell ref="B42:B47"/>
    <mergeCell ref="A110:C110"/>
    <mergeCell ref="B98:B103"/>
    <mergeCell ref="B104:B109"/>
    <mergeCell ref="A74:A109"/>
    <mergeCell ref="A73:C73"/>
    <mergeCell ref="B74:B79"/>
    <mergeCell ref="B80:B85"/>
    <mergeCell ref="B86:B91"/>
    <mergeCell ref="B92:B97"/>
    <mergeCell ref="B153:B158"/>
    <mergeCell ref="B159:B164"/>
    <mergeCell ref="B165:B170"/>
    <mergeCell ref="A111:A170"/>
    <mergeCell ref="A244:C244"/>
    <mergeCell ref="A172:A243"/>
    <mergeCell ref="B172:B177"/>
    <mergeCell ref="B178:B183"/>
    <mergeCell ref="B184:B189"/>
    <mergeCell ref="B190:B195"/>
    <mergeCell ref="B196:B201"/>
    <mergeCell ref="B202:B207"/>
    <mergeCell ref="B238:B243"/>
    <mergeCell ref="A171:C171"/>
    <mergeCell ref="B111:B116"/>
    <mergeCell ref="B117:B122"/>
    <mergeCell ref="B208:B213"/>
    <mergeCell ref="B214:B219"/>
    <mergeCell ref="B220:B225"/>
    <mergeCell ref="B232:B237"/>
    <mergeCell ref="A282:C282"/>
    <mergeCell ref="A270:A281"/>
    <mergeCell ref="B270:B275"/>
    <mergeCell ref="B276:B281"/>
    <mergeCell ref="A269:C269"/>
    <mergeCell ref="A245:A268"/>
    <mergeCell ref="B245:B250"/>
    <mergeCell ref="B251:B256"/>
    <mergeCell ref="B257:B262"/>
    <mergeCell ref="B263:B268"/>
    <mergeCell ref="A341:C341"/>
    <mergeCell ref="A337:C337"/>
    <mergeCell ref="B313:B318"/>
    <mergeCell ref="B319:B324"/>
    <mergeCell ref="B226:B231"/>
    <mergeCell ref="A283:A336"/>
    <mergeCell ref="B283:B288"/>
    <mergeCell ref="B289:B294"/>
    <mergeCell ref="B295:B300"/>
    <mergeCell ref="B301:B306"/>
    <mergeCell ref="B307:B312"/>
    <mergeCell ref="B325:B330"/>
    <mergeCell ref="B331:B336"/>
  </mergeCells>
  <printOptions horizontalCentered="1" verticalCentered="1"/>
  <pageMargins left="0" right="0" top="0.55118110236220474" bottom="0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Кампус 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Аксана</dc:creator>
  <cp:lastModifiedBy>Аксана</cp:lastModifiedBy>
  <cp:lastPrinted>2024-06-27T03:12:32Z</cp:lastPrinted>
  <dcterms:created xsi:type="dcterms:W3CDTF">2022-12-21T04:31:02Z</dcterms:created>
  <dcterms:modified xsi:type="dcterms:W3CDTF">2024-07-04T04:27:24Z</dcterms:modified>
</cp:coreProperties>
</file>