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xr:revisionPtr revIDLastSave="0" documentId="8_{35F33108-B849-A345-8537-9CCAE1CFF7BB}" xr6:coauthVersionLast="47" xr6:coauthVersionMax="47" xr10:uidLastSave="{00000000-0000-0000-0000-000000000000}"/>
  <bookViews>
    <workbookView xWindow="-216" yWindow="4452" windowWidth="16608" windowHeight="7500" activeTab="2" xr2:uid="{00000000-000D-0000-FFFF-FFFF00000000}"/>
  </bookViews>
  <sheets>
    <sheet name="PhD Информ.сист. и проц." sheetId="11" r:id="rId1"/>
    <sheet name="PhD Инф.сис.и пр БУП" sheetId="12" r:id="rId2"/>
    <sheet name="PhD Инф.сис.и пр (основн часть)" sheetId="7" r:id="rId3"/>
  </sheets>
  <definedNames>
    <definedName name="_xlnm.Print_Area" localSheetId="2">'PhD Инф.сис.и пр (основн часть)'!$A$1:$BI$56</definedName>
    <definedName name="_xlnm.Print_Area" localSheetId="1">'PhD Инф.сис.и пр БУП'!$A$1:$BI$52</definedName>
    <definedName name="_xlnm.Print_Area" localSheetId="0">'PhD Информ.сист. и проц.'!$A$1:$BF$41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43" i="7" l="1"/>
  <c r="AW30" i="12"/>
  <c r="AV32" i="12"/>
  <c r="AV33" i="12"/>
  <c r="AV41" i="12"/>
  <c r="AT30" i="12"/>
  <c r="AS32" i="12"/>
  <c r="AS33" i="12"/>
  <c r="AS41" i="12"/>
  <c r="AQ30" i="12"/>
  <c r="AQ31" i="12"/>
  <c r="AP32" i="12"/>
  <c r="AP33" i="12"/>
  <c r="AP21" i="12"/>
  <c r="AP23" i="12"/>
  <c r="AP41" i="12"/>
  <c r="AN30" i="12"/>
  <c r="AM32" i="12"/>
  <c r="AM33" i="12"/>
  <c r="AM21" i="12"/>
  <c r="AM15" i="12"/>
  <c r="AM23" i="12"/>
  <c r="AM41" i="12"/>
  <c r="AI21" i="12"/>
  <c r="AI15" i="12"/>
  <c r="AI23" i="12"/>
  <c r="AI41" i="12"/>
  <c r="Q17" i="12"/>
  <c r="Q21" i="12"/>
  <c r="Q10" i="12"/>
  <c r="Q15" i="12"/>
  <c r="Q23" i="12"/>
  <c r="Q30" i="12"/>
  <c r="Q33" i="12"/>
  <c r="Q38" i="12"/>
  <c r="Q41" i="12"/>
  <c r="AV40" i="12"/>
  <c r="AS40" i="12"/>
  <c r="AP20" i="12"/>
  <c r="AP22" i="12"/>
  <c r="AP40" i="12"/>
  <c r="AM20" i="12"/>
  <c r="AM14" i="12"/>
  <c r="AM22" i="12"/>
  <c r="AM40" i="12"/>
  <c r="AI20" i="12"/>
  <c r="AI14" i="12"/>
  <c r="AI22" i="12"/>
  <c r="AI40" i="12"/>
  <c r="AY38" i="12"/>
  <c r="AZ30" i="12"/>
  <c r="AY32" i="12"/>
  <c r="AY33" i="12"/>
  <c r="AY41" i="12"/>
  <c r="AY37" i="12"/>
  <c r="AY40" i="12"/>
  <c r="AA36" i="12"/>
  <c r="W36" i="12"/>
  <c r="T36" i="12"/>
  <c r="AE36" i="12"/>
  <c r="T37" i="12"/>
  <c r="T30" i="12"/>
  <c r="T31" i="12"/>
  <c r="T32" i="12"/>
  <c r="T18" i="12"/>
  <c r="T17" i="12"/>
  <c r="T20" i="12"/>
  <c r="T13" i="12"/>
  <c r="T11" i="12"/>
  <c r="T12" i="12"/>
  <c r="T10" i="12"/>
  <c r="T14" i="12"/>
  <c r="T22" i="12"/>
  <c r="T40" i="12"/>
  <c r="AY42" i="7"/>
  <c r="AZ34" i="7"/>
  <c r="AY36" i="7"/>
  <c r="AY37" i="7"/>
  <c r="AY45" i="7"/>
  <c r="AW34" i="7"/>
  <c r="AV36" i="7"/>
  <c r="T40" i="7"/>
  <c r="AY41" i="7"/>
  <c r="AA31" i="12"/>
  <c r="W31" i="12"/>
  <c r="AA18" i="12"/>
  <c r="Y18" i="12"/>
  <c r="AA17" i="12"/>
  <c r="AA12" i="12"/>
  <c r="Y12" i="12"/>
  <c r="AA11" i="12"/>
  <c r="AA10" i="12"/>
  <c r="Y11" i="12"/>
  <c r="W12" i="12"/>
  <c r="W18" i="12"/>
  <c r="W17" i="12"/>
  <c r="Y17" i="12"/>
  <c r="AA20" i="12"/>
  <c r="AA14" i="12"/>
  <c r="AE18" i="12"/>
  <c r="AE17" i="12"/>
  <c r="Y20" i="12"/>
  <c r="W11" i="12"/>
  <c r="W10" i="12"/>
  <c r="AE12" i="12"/>
  <c r="W20" i="12"/>
  <c r="AA30" i="12"/>
  <c r="W30" i="12"/>
  <c r="AE31" i="12"/>
  <c r="AE11" i="12"/>
  <c r="AE10" i="12"/>
  <c r="W14" i="12"/>
  <c r="W22" i="12"/>
  <c r="AE30" i="12"/>
  <c r="BL30" i="12"/>
  <c r="Y10" i="12"/>
  <c r="Y14" i="12"/>
  <c r="AA23" i="7"/>
  <c r="AA22" i="7"/>
  <c r="Y23" i="7"/>
  <c r="Y22" i="7"/>
  <c r="AA20" i="7"/>
  <c r="Y20" i="7"/>
  <c r="W20" i="7"/>
  <c r="W19" i="7"/>
  <c r="AM17" i="7"/>
  <c r="AI17" i="7"/>
  <c r="AM16" i="7"/>
  <c r="AI16" i="7"/>
  <c r="AA15" i="7"/>
  <c r="Y15" i="7"/>
  <c r="T14" i="7"/>
  <c r="AA14" i="7"/>
  <c r="Y14" i="7"/>
  <c r="AA11" i="7"/>
  <c r="Y11" i="7"/>
  <c r="W11" i="7"/>
  <c r="AA12" i="7"/>
  <c r="AA10" i="7"/>
  <c r="Y12" i="7"/>
  <c r="Y10" i="7"/>
  <c r="AE20" i="12"/>
  <c r="AE14" i="12"/>
  <c r="W14" i="7"/>
  <c r="W12" i="7"/>
  <c r="W10" i="7"/>
  <c r="T12" i="7"/>
  <c r="AE22" i="12"/>
  <c r="AE12" i="7"/>
  <c r="AQ35" i="7"/>
  <c r="AP25" i="7"/>
  <c r="AM25" i="7"/>
  <c r="AI25" i="7"/>
  <c r="AT34" i="7"/>
  <c r="AQ34" i="7"/>
  <c r="AN34" i="7"/>
  <c r="Q34" i="7"/>
  <c r="AO35" i="11"/>
  <c r="AO36" i="11"/>
  <c r="BC36" i="11"/>
  <c r="AO40" i="11"/>
  <c r="AK41" i="11"/>
  <c r="AE40" i="11"/>
  <c r="AE33" i="11"/>
  <c r="AE32" i="11"/>
  <c r="AE31" i="11"/>
  <c r="BC31" i="11"/>
  <c r="AU41" i="11"/>
  <c r="AR41" i="11"/>
  <c r="AH41" i="11"/>
  <c r="AA41" i="11"/>
  <c r="W41" i="11"/>
  <c r="AY40" i="11"/>
  <c r="AY39" i="11"/>
  <c r="BC39" i="11"/>
  <c r="AY38" i="11"/>
  <c r="BC38" i="11"/>
  <c r="AY37" i="11"/>
  <c r="BC37" i="11"/>
  <c r="AY35" i="11"/>
  <c r="AY33" i="11"/>
  <c r="AO33" i="11"/>
  <c r="AO32" i="11"/>
  <c r="AY41" i="11"/>
  <c r="BC32" i="11"/>
  <c r="AO41" i="11"/>
  <c r="BC35" i="11"/>
  <c r="BC40" i="11"/>
  <c r="BC33" i="11"/>
  <c r="AE41" i="11"/>
  <c r="Q42" i="7"/>
  <c r="Q37" i="7"/>
  <c r="AA35" i="7"/>
  <c r="W35" i="7"/>
  <c r="T35" i="7"/>
  <c r="AS36" i="7"/>
  <c r="T34" i="7"/>
  <c r="AP27" i="7"/>
  <c r="AP24" i="7"/>
  <c r="AP26" i="7"/>
  <c r="AM24" i="7"/>
  <c r="AI24" i="7"/>
  <c r="T23" i="7"/>
  <c r="T22" i="7"/>
  <c r="Q21" i="7"/>
  <c r="T20" i="7"/>
  <c r="AE20" i="7"/>
  <c r="Q19" i="7"/>
  <c r="T15" i="7"/>
  <c r="T13" i="7"/>
  <c r="AC13" i="7"/>
  <c r="Q13" i="7"/>
  <c r="T11" i="7"/>
  <c r="Q10" i="7"/>
  <c r="AE11" i="7"/>
  <c r="AE10" i="7"/>
  <c r="T10" i="7"/>
  <c r="T16" i="7"/>
  <c r="AS44" i="7"/>
  <c r="AS37" i="7"/>
  <c r="AV44" i="7"/>
  <c r="AV37" i="7"/>
  <c r="T41" i="7"/>
  <c r="BC41" i="11"/>
  <c r="Y13" i="7"/>
  <c r="Y16" i="7"/>
  <c r="W15" i="7"/>
  <c r="AE15" i="7"/>
  <c r="T19" i="7"/>
  <c r="AA19" i="7"/>
  <c r="AI26" i="7"/>
  <c r="AI44" i="7"/>
  <c r="W22" i="7"/>
  <c r="T21" i="7"/>
  <c r="T24" i="7"/>
  <c r="AM26" i="7"/>
  <c r="AI27" i="7"/>
  <c r="AI45" i="7"/>
  <c r="AA34" i="7"/>
  <c r="W34" i="7"/>
  <c r="AE34" i="7"/>
  <c r="AV45" i="7"/>
  <c r="AA40" i="7"/>
  <c r="W40" i="7"/>
  <c r="AE40" i="7"/>
  <c r="AY44" i="7"/>
  <c r="AA13" i="7"/>
  <c r="AA16" i="7"/>
  <c r="W23" i="7"/>
  <c r="AE23" i="7"/>
  <c r="AM27" i="7"/>
  <c r="T36" i="7"/>
  <c r="Q25" i="7"/>
  <c r="Q17" i="7"/>
  <c r="AA21" i="7"/>
  <c r="AA24" i="7"/>
  <c r="AP36" i="7"/>
  <c r="AE35" i="7"/>
  <c r="Y19" i="7"/>
  <c r="Y21" i="7"/>
  <c r="Y24" i="7"/>
  <c r="AM36" i="7"/>
  <c r="AM37" i="7"/>
  <c r="AS45" i="7"/>
  <c r="BL34" i="7"/>
  <c r="AE22" i="7"/>
  <c r="AE21" i="7"/>
  <c r="W21" i="7"/>
  <c r="AP37" i="7"/>
  <c r="AP45" i="7"/>
  <c r="W13" i="7"/>
  <c r="W16" i="7"/>
  <c r="AE14" i="7"/>
  <c r="AE13" i="7"/>
  <c r="AE19" i="7"/>
  <c r="T26" i="7"/>
  <c r="T44" i="7"/>
  <c r="Q27" i="7"/>
  <c r="Q45" i="7"/>
  <c r="AP44" i="7"/>
  <c r="AM44" i="7"/>
  <c r="AM45" i="7"/>
  <c r="W24" i="7"/>
  <c r="AE24" i="7"/>
  <c r="AE16" i="7"/>
  <c r="W26" i="7"/>
  <c r="AE26" i="7"/>
</calcChain>
</file>

<file path=xl/sharedStrings.xml><?xml version="1.0" encoding="utf-8"?>
<sst xmlns="http://schemas.openxmlformats.org/spreadsheetml/2006/main" count="573" uniqueCount="152">
  <si>
    <t>КЫРГЫЗСКИЙ   ГОСУДАРСТВЕННЫЙ   УНИВЕРСИТЕТ   СТРОИТЕЛЬСТВА,  ТРАНСПОРТА   И   АРХИТЕКТУРЫ им. Н.ИСАНОВА</t>
  </si>
  <si>
    <t>Э</t>
  </si>
  <si>
    <t>=</t>
  </si>
  <si>
    <t>№ п/п</t>
  </si>
  <si>
    <t>Наименование дисциплины</t>
  </si>
  <si>
    <t>Трудоемкость в кредитах</t>
  </si>
  <si>
    <t>Форма отчетности</t>
  </si>
  <si>
    <t>Распределение часов по курсам</t>
  </si>
  <si>
    <t>Всего часов</t>
  </si>
  <si>
    <t>Ауд.</t>
  </si>
  <si>
    <t>из них</t>
  </si>
  <si>
    <t>СРС</t>
  </si>
  <si>
    <t>1 курс</t>
  </si>
  <si>
    <t>2 курс</t>
  </si>
  <si>
    <t>лк</t>
  </si>
  <si>
    <t>пр</t>
  </si>
  <si>
    <t>лб</t>
  </si>
  <si>
    <t>1 сем</t>
  </si>
  <si>
    <t>16 недель</t>
  </si>
  <si>
    <t>Количество экзаменов</t>
  </si>
  <si>
    <t>Трудоемкость по видам работ,  в часах</t>
  </si>
  <si>
    <t>Наименование практики</t>
  </si>
  <si>
    <t>Всего недель</t>
  </si>
  <si>
    <t xml:space="preserve">1. Календарный график учебного процесса    </t>
  </si>
  <si>
    <t>Недели учебного года</t>
  </si>
  <si>
    <t>НИР</t>
  </si>
  <si>
    <t>•</t>
  </si>
  <si>
    <t>ЗД</t>
  </si>
  <si>
    <t>2. Сводные данные по бюджету времени в неделях</t>
  </si>
  <si>
    <t>Итого</t>
  </si>
  <si>
    <t>семестр 1</t>
  </si>
  <si>
    <t>семестр 2</t>
  </si>
  <si>
    <t>Всего</t>
  </si>
  <si>
    <t>семестр 3</t>
  </si>
  <si>
    <t>семестр 4</t>
  </si>
  <si>
    <t>ВЭ</t>
  </si>
  <si>
    <t>Вступительные экзамены</t>
  </si>
  <si>
    <t>∙</t>
  </si>
  <si>
    <t>Теоретическое обучение</t>
  </si>
  <si>
    <t>Каникулы</t>
  </si>
  <si>
    <t>3. ПЛАН УЧЕБНОГО ПРОЦЕССА</t>
  </si>
  <si>
    <t>4 семестр</t>
  </si>
  <si>
    <t>лк.</t>
  </si>
  <si>
    <t>3 семестр</t>
  </si>
  <si>
    <t>лб.</t>
  </si>
  <si>
    <t>2 семестр</t>
  </si>
  <si>
    <t>Трудоемкость по видам работ, в часах</t>
  </si>
  <si>
    <t>Экзамен</t>
  </si>
  <si>
    <t>пр.</t>
  </si>
  <si>
    <t>Распределение по семестрам, в кредитах</t>
  </si>
  <si>
    <t>Трудоем-кость в кредитах</t>
  </si>
  <si>
    <t>ИТОГО по 1 ЦИКЛУ (в часах)</t>
  </si>
  <si>
    <t>ИТОГО по 1 ЦИКЛУ (в кредитах)</t>
  </si>
  <si>
    <t>ИТОГО по 2 ЦИКЛУ (в часах)</t>
  </si>
  <si>
    <t>ИТОГО по 2 ЦИКЛУ (в кредитах)</t>
  </si>
  <si>
    <t>ИТОГО по БЛОКУ I  (в кредитах)</t>
  </si>
  <si>
    <t>БЛОК I</t>
  </si>
  <si>
    <t>БЛОК II</t>
  </si>
  <si>
    <t>БЛОК III</t>
  </si>
  <si>
    <t>3 курс</t>
  </si>
  <si>
    <t>семестр 5</t>
  </si>
  <si>
    <t>семестр 6</t>
  </si>
  <si>
    <t>I. ЦИКЛ ДИСЦИПЛИН НАПРАВЛЕНИЯ</t>
  </si>
  <si>
    <t>ОБЯЗАТЕЛЬНАЯ ЧАСТЬ</t>
  </si>
  <si>
    <t xml:space="preserve">ЭЛЕКТИВНАЯ ЧАСТЬ </t>
  </si>
  <si>
    <t>ЭЛЕКТИВНАЯ ЧАСТЬ</t>
  </si>
  <si>
    <t>5 семестр</t>
  </si>
  <si>
    <t>6семестр</t>
  </si>
  <si>
    <t>ПОДГОТОВКА И ЗАЩИТА ДИССЕРТАЦИИ</t>
  </si>
  <si>
    <t>НАУЧНО-ИССЛЕДОВАТЕЛЬСКАЯ СТАЖИРОВКА</t>
  </si>
  <si>
    <t>НИС</t>
  </si>
  <si>
    <t>6 семестр</t>
  </si>
  <si>
    <t>ИА</t>
  </si>
  <si>
    <t>Итоговая аттестация</t>
  </si>
  <si>
    <t xml:space="preserve">Научно-исследовательская работа (рассп.) </t>
  </si>
  <si>
    <t>ИТОГО по БЛОКУ I (в часах)</t>
  </si>
  <si>
    <t>НАУЧНО-ИССЛЕДОВАТЕЛЬСКАЯ РАБОТА</t>
  </si>
  <si>
    <t>Научно-исследовательская стажировка</t>
  </si>
  <si>
    <t>Защита диссертации</t>
  </si>
  <si>
    <t>Оформление диссертации</t>
  </si>
  <si>
    <t>ОД</t>
  </si>
  <si>
    <t>Нормативный срок: 3 года</t>
  </si>
  <si>
    <t>Форма обучения: ОЧНАЯ</t>
  </si>
  <si>
    <t xml:space="preserve"> "УТВЕРЖДАЮ"</t>
  </si>
  <si>
    <r>
      <t>НИР</t>
    </r>
    <r>
      <rPr>
        <b/>
        <vertAlign val="subscript"/>
        <sz val="14"/>
        <rFont val="Times New Roman"/>
        <family val="1"/>
        <charset val="204"/>
      </rPr>
      <t>Р</t>
    </r>
  </si>
  <si>
    <t>ПД</t>
  </si>
  <si>
    <t>16*</t>
  </si>
  <si>
    <t>Предзащита диссертации</t>
  </si>
  <si>
    <t>2-6</t>
  </si>
  <si>
    <t>ИТОГО по Блоку 2 (в часах)</t>
  </si>
  <si>
    <t>ИТОГО по Блоку 2 (в кредитах)</t>
  </si>
  <si>
    <t>ИТОГОВАЯ ГОСУДАРСТВЕННАЯ АТТЕСТАЦИЯ</t>
  </si>
  <si>
    <t>ИТОГО по Блоку 3 (в часах)</t>
  </si>
  <si>
    <t>ИТОГО по Блоку 3 (в кредитах)</t>
  </si>
  <si>
    <t>Перечень реализуемых компетенций согласно НРК</t>
  </si>
  <si>
    <t>8 уровень НРК</t>
  </si>
  <si>
    <t>ВСЕГО (часах)</t>
  </si>
  <si>
    <t>ВСЕГО (в кредитах)</t>
  </si>
  <si>
    <t>НАУЧНО-ИССЛЕДОВАТЕЛЬСКАЯ РАБОТА (ВКЛЮЧАЯ ВЫПОЛНЕНИЕ ДОКТОРСКОЙ ДИССЕРТАЦИИ), ПРАКТИКА И СТАЖИРОВКА</t>
  </si>
  <si>
    <t xml:space="preserve">Научно-исследовательская работа, вкл. выполнение докторской диссертации (конц.) 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</si>
  <si>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</si>
  <si>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</si>
  <si>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</si>
  <si>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</si>
  <si>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</si>
  <si>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</si>
  <si>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</si>
  <si>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</si>
  <si>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</si>
  <si>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</si>
  <si>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</si>
  <si>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</si>
  <si>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</si>
  <si>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Заведующий отделом аспирантуры и докторантуры  ___________________ к.т.н., доцент М.А.Джусупова</t>
  </si>
  <si>
    <t>ИТОГО</t>
  </si>
  <si>
    <t>32*</t>
  </si>
  <si>
    <t>Закр.  за инст.</t>
  </si>
  <si>
    <t>НИР. 1.</t>
  </si>
  <si>
    <t>НИР. 2.</t>
  </si>
  <si>
    <t>МЕТОДОЛОГИЯ И МЕТОДЫ НАУЧНОГО ИССЛЕДОВАНИЯ / НАУКОМЕТРИЯ</t>
  </si>
  <si>
    <t>РЕКТОР КГУСТА им. Н. ИСАНОВА</t>
  </si>
  <si>
    <t>д.т.н., проф. А.А. АБДЫКАЛЫКОВ</t>
  </si>
  <si>
    <t>" ______ " _______________________ 2021 г.</t>
  </si>
  <si>
    <t xml:space="preserve"> УЧЕБНЫЙ ПЛАН</t>
  </si>
  <si>
    <t>ФСГиН</t>
  </si>
  <si>
    <t>II. ЦИКЛ ДИСЦИПЛИН ОБРАЗОВАТЕЛЬНОЙ ПРОГРАММЫ</t>
  </si>
  <si>
    <t>Образовательная программа PhD: ИНФОРМАЦИОННЫЕ СИСТЕМЫ И ПРОЦЕССЫ</t>
  </si>
  <si>
    <t>Направление: 710100 КОМПЬЮТЕРНЫЕ И  ИНФОРМАЦИОННЫЕ ТЕХНОЛОГИИ</t>
  </si>
  <si>
    <t xml:space="preserve">МЕТОДЫ ИНФОРМАЦИОННЫХ ТЕХНОЛОГИЙ </t>
  </si>
  <si>
    <t>ОПТИМИЗАЦИОННЫЕ МЕТОДЫ В ИНФОРМАЦИОННЫХ СИСТЕМАХ</t>
  </si>
  <si>
    <t>Руководитель ОП PhD "Информационные системы и процессы" ___________________ к.ф.-м.н., доцент Жапаров М.Т.</t>
  </si>
  <si>
    <t xml:space="preserve">Директор Института Новых информационных технологий __________________к.ф.-м.н., доцент Жапаров М.Т. </t>
  </si>
  <si>
    <t>ИНИТ</t>
  </si>
  <si>
    <t>Квалификация: ДОКТОР ПО ПРОФИЛЮ (Phd)</t>
  </si>
  <si>
    <t>КОМПЬЮТЕРНЫЕ ТЕХНОЛОГИИ ДЛЯ РЕШЕНИЯ НАУЧНО-ИССЛЕДОВАТЕЛЬСКИХ ЗАДАЧ</t>
  </si>
  <si>
    <t>ИСТОРИЯ И ФИЛОСОФИЯ НАУКИ / АКАДЕМИЧЕСКАЯ КОММУНИКАЦИЯ</t>
  </si>
  <si>
    <t>МОДЕЛИ И МЕТОДЫ ОБРАБОТКИ ЗНАНИЙ В ИНТЕЛЛЕКТУАЛЬНЫХ СИСТЕМАХ/ МЕТОДЫ МАШИННОГО ОБУЧЕНИЯ</t>
  </si>
  <si>
    <t>ХРАНИЛИЩА ДАННЫХ И СЕМАНТИЧЕСКИЕ МОДЕЛИ / БОЛЬШИЕ ДАННЫЕ И ВИЗУАЛЬНАЯ АНАЛИТИКА</t>
  </si>
  <si>
    <t>Учебный план рассмотрен и принят на заседании Ученого Совета ИНИТ КГУСТА им. Н.Исанова  Протокол № 6 от  20  февраля  2021  г.</t>
  </si>
  <si>
    <t>Д.I.1.</t>
  </si>
  <si>
    <t>Д.I.1.1.</t>
  </si>
  <si>
    <t>Д.I.1.2.</t>
  </si>
  <si>
    <t>Д.I.2.</t>
  </si>
  <si>
    <t>Д.I.2.1</t>
  </si>
  <si>
    <t>Д.I.2.2.</t>
  </si>
  <si>
    <t>Д.II.1.</t>
  </si>
  <si>
    <t>Д.II.1.1.</t>
  </si>
  <si>
    <t>Д.II.2.1.</t>
  </si>
  <si>
    <t>Д.II.2.</t>
  </si>
  <si>
    <t>Д.II.2.2.</t>
  </si>
  <si>
    <t>Протокол № 6 от 26 февраля 2021 года Ученого совета КГУСТА им.Н.Исанова</t>
  </si>
  <si>
    <t>ИГА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</si>
</sst>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5" x14ac:knownFonts="1"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u/>
      <sz val="21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b/>
      <sz val="28"/>
      <name val="Times New Roman"/>
      <family val="1"/>
      <charset val="204"/>
    </font>
    <font>
      <b/>
      <u/>
      <sz val="28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8"/>
      <color indexed="8"/>
      <name val="Times New Roman"/>
      <family val="1"/>
      <charset val="204"/>
    </font>
    <font>
      <sz val="28"/>
      <name val="Times New Roman"/>
      <family val="1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b/>
      <sz val="72"/>
      <color indexed="8"/>
      <name val="Times New Roman"/>
      <family val="1"/>
      <charset val="204"/>
    </font>
    <font>
      <b/>
      <sz val="17"/>
      <name val="Times New Roman"/>
      <family val="1"/>
      <charset val="204"/>
    </font>
    <font>
      <b/>
      <u/>
      <sz val="28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7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/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0" fontId="9" fillId="0" borderId="0" xfId="0" applyFont="1" applyBorder="1" applyAlignment="1"/>
    <xf numFmtId="0" fontId="9" fillId="0" borderId="0" xfId="0" quotePrefix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1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9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/>
    <xf numFmtId="0" fontId="1" fillId="0" borderId="0" xfId="0" applyFont="1" applyFill="1" applyBorder="1" applyAlignment="1">
      <alignment vertical="center"/>
    </xf>
    <xf numFmtId="0" fontId="4" fillId="0" borderId="0" xfId="0" applyFont="1"/>
    <xf numFmtId="0" fontId="16" fillId="0" borderId="0" xfId="0" applyFont="1" applyAlignment="1">
      <alignment vertical="center"/>
    </xf>
    <xf numFmtId="0" fontId="13" fillId="0" borderId="0" xfId="0" applyFont="1"/>
    <xf numFmtId="0" fontId="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 textRotation="90" wrapText="1"/>
    </xf>
    <xf numFmtId="0" fontId="18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textRotation="90"/>
    </xf>
    <xf numFmtId="0" fontId="18" fillId="0" borderId="0" xfId="0" applyFont="1" applyFill="1" applyBorder="1" applyAlignment="1">
      <alignment horizontal="center" vertical="center" textRotation="90" wrapText="1"/>
    </xf>
    <xf numFmtId="0" fontId="18" fillId="0" borderId="0" xfId="0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20" fillId="0" borderId="0" xfId="0" applyFont="1" applyFill="1" applyBorder="1" applyAlignment="1"/>
    <xf numFmtId="0" fontId="20" fillId="0" borderId="0" xfId="0" applyFont="1" applyFill="1" applyBorder="1"/>
    <xf numFmtId="0" fontId="5" fillId="0" borderId="0" xfId="0" applyFont="1"/>
    <xf numFmtId="0" fontId="1" fillId="0" borderId="0" xfId="0" applyFont="1"/>
    <xf numFmtId="0" fontId="1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/>
    <xf numFmtId="0" fontId="22" fillId="0" borderId="0" xfId="0" applyFont="1"/>
    <xf numFmtId="0" fontId="22" fillId="0" borderId="0" xfId="0" applyFont="1" applyAlignment="1"/>
    <xf numFmtId="0" fontId="21" fillId="0" borderId="0" xfId="0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7" fillId="0" borderId="0" xfId="0" applyFont="1"/>
    <xf numFmtId="0" fontId="17" fillId="0" borderId="0" xfId="0" applyFont="1" applyFill="1" applyBorder="1" applyAlignment="1"/>
    <xf numFmtId="0" fontId="15" fillId="0" borderId="0" xfId="0" applyFont="1" applyAlignment="1"/>
    <xf numFmtId="0" fontId="17" fillId="0" borderId="0" xfId="0" applyFont="1" applyAlignment="1"/>
    <xf numFmtId="0" fontId="8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16" fontId="15" fillId="0" borderId="11" xfId="0" applyNumberFormat="1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21" fillId="0" borderId="44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5" fillId="0" borderId="48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 wrapText="1"/>
    </xf>
    <xf numFmtId="0" fontId="22" fillId="5" borderId="0" xfId="0" applyFont="1" applyFill="1"/>
    <xf numFmtId="16" fontId="15" fillId="0" borderId="76" xfId="0" applyNumberFormat="1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8" fillId="0" borderId="0" xfId="0" applyFont="1"/>
    <xf numFmtId="0" fontId="18" fillId="0" borderId="0" xfId="0" applyFont="1" applyFill="1" applyBorder="1" applyAlignment="1"/>
    <xf numFmtId="0" fontId="19" fillId="0" borderId="0" xfId="0" applyFont="1" applyAlignment="1"/>
    <xf numFmtId="0" fontId="18" fillId="0" borderId="0" xfId="0" applyFont="1" applyAlignment="1"/>
    <xf numFmtId="0" fontId="15" fillId="0" borderId="0" xfId="0" applyFont="1"/>
    <xf numFmtId="0" fontId="15" fillId="0" borderId="5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22" fillId="0" borderId="6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center" vertical="center"/>
    </xf>
    <xf numFmtId="0" fontId="22" fillId="6" borderId="24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22" fillId="6" borderId="0" xfId="0" applyFont="1" applyFill="1"/>
    <xf numFmtId="0" fontId="22" fillId="0" borderId="63" xfId="0" applyFont="1" applyFill="1" applyBorder="1"/>
    <xf numFmtId="0" fontId="22" fillId="0" borderId="70" xfId="0" applyFont="1" applyFill="1" applyBorder="1" applyAlignment="1">
      <alignment horizontal="center" vertical="center"/>
    </xf>
    <xf numFmtId="0" fontId="22" fillId="0" borderId="72" xfId="0" applyFont="1" applyFill="1" applyBorder="1" applyAlignment="1">
      <alignment horizontal="center" vertical="center"/>
    </xf>
    <xf numFmtId="0" fontId="22" fillId="0" borderId="36" xfId="0" applyFont="1" applyFill="1" applyBorder="1"/>
    <xf numFmtId="0" fontId="22" fillId="0" borderId="4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0" fontId="22" fillId="6" borderId="28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22" fillId="6" borderId="9" xfId="0" applyFont="1" applyFill="1" applyBorder="1"/>
    <xf numFmtId="0" fontId="22" fillId="6" borderId="10" xfId="0" applyFont="1" applyFill="1" applyBorder="1"/>
    <xf numFmtId="0" fontId="21" fillId="0" borderId="3" xfId="0" applyFont="1" applyFill="1" applyBorder="1" applyAlignment="1">
      <alignment wrapText="1"/>
    </xf>
    <xf numFmtId="0" fontId="22" fillId="0" borderId="57" xfId="0" applyFont="1" applyFill="1" applyBorder="1" applyAlignment="1">
      <alignment horizontal="center" vertical="center"/>
    </xf>
    <xf numFmtId="0" fontId="22" fillId="0" borderId="4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wrapText="1"/>
    </xf>
    <xf numFmtId="0" fontId="22" fillId="0" borderId="3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center" vertical="center"/>
    </xf>
    <xf numFmtId="0" fontId="17" fillId="6" borderId="43" xfId="0" applyFont="1" applyFill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5" fillId="0" borderId="24" xfId="0" applyFont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9" fillId="0" borderId="0" xfId="0" quotePrefix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12" fillId="3" borderId="49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12" fillId="0" borderId="49" xfId="0" quotePrefix="1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2" xfId="0" quotePrefix="1" applyFont="1" applyBorder="1" applyAlignment="1">
      <alignment horizontal="center" vertical="center"/>
    </xf>
    <xf numFmtId="0" fontId="12" fillId="0" borderId="46" xfId="0" quotePrefix="1" applyFont="1" applyBorder="1" applyAlignment="1">
      <alignment horizontal="center" vertical="center"/>
    </xf>
    <xf numFmtId="0" fontId="22" fillId="7" borderId="14" xfId="0" applyFont="1" applyFill="1" applyBorder="1"/>
    <xf numFmtId="0" fontId="22" fillId="7" borderId="60" xfId="0" applyFont="1" applyFill="1" applyBorder="1"/>
    <xf numFmtId="0" fontId="22" fillId="7" borderId="3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vertical="center" wrapText="1"/>
    </xf>
    <xf numFmtId="0" fontId="22" fillId="7" borderId="44" xfId="0" applyFont="1" applyFill="1" applyBorder="1" applyAlignment="1">
      <alignment horizontal="center" vertical="center"/>
    </xf>
    <xf numFmtId="0" fontId="22" fillId="7" borderId="73" xfId="0" applyFont="1" applyFill="1" applyBorder="1" applyAlignment="1">
      <alignment horizontal="center" vertical="center"/>
    </xf>
    <xf numFmtId="0" fontId="22" fillId="7" borderId="61" xfId="0" applyFont="1" applyFill="1" applyBorder="1" applyAlignment="1">
      <alignment vertical="center" wrapText="1"/>
    </xf>
    <xf numFmtId="0" fontId="22" fillId="7" borderId="60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21" fillId="7" borderId="44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2" fillId="7" borderId="8" xfId="0" applyFont="1" applyFill="1" applyBorder="1" applyAlignment="1">
      <alignment vertical="center"/>
    </xf>
    <xf numFmtId="0" fontId="22" fillId="7" borderId="36" xfId="0" applyFont="1" applyFill="1" applyBorder="1" applyAlignment="1">
      <alignment vertical="center"/>
    </xf>
    <xf numFmtId="0" fontId="22" fillId="7" borderId="20" xfId="0" applyFont="1" applyFill="1" applyBorder="1" applyAlignment="1">
      <alignment vertical="center"/>
    </xf>
    <xf numFmtId="0" fontId="22" fillId="7" borderId="6" xfId="0" applyFont="1" applyFill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17" fillId="6" borderId="44" xfId="0" applyFont="1" applyFill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21" fillId="7" borderId="44" xfId="0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22" fillId="7" borderId="44" xfId="0" applyFont="1" applyFill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3" fillId="3" borderId="72" xfId="0" applyFont="1" applyFill="1" applyBorder="1" applyAlignment="1">
      <alignment horizontal="center" vertical="center"/>
    </xf>
    <xf numFmtId="0" fontId="33" fillId="3" borderId="75" xfId="0" applyFont="1" applyFill="1" applyBorder="1" applyAlignment="1">
      <alignment horizontal="center" vertical="center"/>
    </xf>
    <xf numFmtId="0" fontId="12" fillId="0" borderId="10" xfId="0" quotePrefix="1" applyFont="1" applyBorder="1" applyAlignment="1">
      <alignment horizontal="center" vertical="center"/>
    </xf>
    <xf numFmtId="0" fontId="12" fillId="0" borderId="67" xfId="0" quotePrefix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27" fillId="0" borderId="57" xfId="0" applyNumberFormat="1" applyFont="1" applyFill="1" applyBorder="1" applyAlignment="1" applyProtection="1">
      <alignment horizontal="center" vertical="center"/>
      <protection locked="0"/>
    </xf>
    <xf numFmtId="0" fontId="27" fillId="0" borderId="49" xfId="0" applyNumberFormat="1" applyFont="1" applyFill="1" applyBorder="1" applyAlignment="1" applyProtection="1">
      <alignment horizontal="center" vertical="center"/>
      <protection locked="0"/>
    </xf>
    <xf numFmtId="0" fontId="27" fillId="0" borderId="50" xfId="0" applyNumberFormat="1" applyFont="1" applyFill="1" applyBorder="1" applyAlignment="1" applyProtection="1">
      <alignment horizontal="center" vertical="center"/>
      <protection locked="0"/>
    </xf>
    <xf numFmtId="0" fontId="27" fillId="0" borderId="28" xfId="0" applyNumberFormat="1" applyFont="1" applyFill="1" applyBorder="1" applyAlignment="1" applyProtection="1">
      <alignment horizontal="center" vertical="center"/>
      <protection locked="0"/>
    </xf>
    <xf numFmtId="0" fontId="27" fillId="0" borderId="29" xfId="0" applyNumberFormat="1" applyFont="1" applyFill="1" applyBorder="1" applyAlignment="1" applyProtection="1">
      <alignment horizontal="center" vertical="center"/>
      <protection locked="0"/>
    </xf>
    <xf numFmtId="0" fontId="27" fillId="0" borderId="20" xfId="0" applyNumberFormat="1" applyFont="1" applyFill="1" applyBorder="1" applyAlignment="1" applyProtection="1">
      <alignment horizontal="center" vertical="center"/>
      <protection locked="0"/>
    </xf>
    <xf numFmtId="0" fontId="27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58" xfId="0" applyFont="1" applyBorder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0" xfId="0" quotePrefix="1" applyFont="1" applyBorder="1" applyAlignment="1">
      <alignment horizontal="center" vertical="center"/>
    </xf>
    <xf numFmtId="0" fontId="12" fillId="0" borderId="7" xfId="0" quotePrefix="1" applyFont="1" applyBorder="1" applyAlignment="1">
      <alignment horizontal="center" vertical="center"/>
    </xf>
    <xf numFmtId="0" fontId="12" fillId="0" borderId="29" xfId="0" quotePrefix="1" applyFont="1" applyBorder="1" applyAlignment="1">
      <alignment horizontal="center" vertical="center"/>
    </xf>
    <xf numFmtId="0" fontId="12" fillId="0" borderId="5" xfId="0" quotePrefix="1" applyFont="1" applyBorder="1" applyAlignment="1">
      <alignment horizontal="center" vertical="center"/>
    </xf>
    <xf numFmtId="0" fontId="29" fillId="0" borderId="34" xfId="0" applyFont="1" applyFill="1" applyBorder="1" applyAlignment="1">
      <alignment horizontal="center" vertical="center" wrapText="1"/>
    </xf>
    <xf numFmtId="0" fontId="27" fillId="0" borderId="34" xfId="0" applyNumberFormat="1" applyFont="1" applyFill="1" applyBorder="1" applyAlignment="1" applyProtection="1">
      <alignment horizontal="center" vertical="center"/>
      <protection locked="0"/>
    </xf>
    <xf numFmtId="0" fontId="27" fillId="0" borderId="48" xfId="0" applyNumberFormat="1" applyFont="1" applyFill="1" applyBorder="1" applyAlignment="1" applyProtection="1">
      <alignment horizontal="center" vertical="center"/>
      <protection locked="0"/>
    </xf>
    <xf numFmtId="0" fontId="28" fillId="0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24" xfId="0" applyNumberFormat="1" applyFont="1" applyFill="1" applyBorder="1" applyAlignment="1" applyProtection="1">
      <alignment horizontal="center" vertical="center"/>
      <protection locked="0"/>
    </xf>
    <xf numFmtId="0" fontId="29" fillId="0" borderId="24" xfId="0" applyFont="1" applyFill="1" applyBorder="1" applyAlignment="1">
      <alignment horizontal="center" vertical="center" wrapText="1"/>
    </xf>
    <xf numFmtId="0" fontId="28" fillId="0" borderId="21" xfId="0" applyNumberFormat="1" applyFont="1" applyFill="1" applyBorder="1" applyAlignment="1" applyProtection="1">
      <alignment horizontal="center" vertical="center"/>
      <protection locked="0"/>
    </xf>
    <xf numFmtId="0" fontId="29" fillId="0" borderId="24" xfId="0" applyNumberFormat="1" applyFont="1" applyFill="1" applyBorder="1" applyAlignment="1">
      <alignment horizontal="center" vertical="center" wrapText="1"/>
    </xf>
    <xf numFmtId="0" fontId="27" fillId="0" borderId="71" xfId="0" applyNumberFormat="1" applyFont="1" applyFill="1" applyBorder="1" applyAlignment="1" applyProtection="1">
      <alignment horizontal="center" vertical="center"/>
      <protection locked="0"/>
    </xf>
    <xf numFmtId="0" fontId="27" fillId="0" borderId="75" xfId="0" applyNumberFormat="1" applyFont="1" applyFill="1" applyBorder="1" applyAlignment="1" applyProtection="1">
      <alignment horizontal="center" vertical="center"/>
      <protection locked="0"/>
    </xf>
    <xf numFmtId="0" fontId="27" fillId="0" borderId="68" xfId="0" applyNumberFormat="1" applyFont="1" applyFill="1" applyBorder="1" applyAlignment="1" applyProtection="1">
      <alignment horizontal="center" vertical="center"/>
      <protection locked="0"/>
    </xf>
    <xf numFmtId="0" fontId="27" fillId="0" borderId="43" xfId="0" applyNumberFormat="1" applyFont="1" applyFill="1" applyBorder="1" applyAlignment="1" applyProtection="1">
      <alignment horizontal="center" vertical="center"/>
      <protection locked="0"/>
    </xf>
    <xf numFmtId="0" fontId="27" fillId="0" borderId="74" xfId="0" applyNumberFormat="1" applyFont="1" applyFill="1" applyBorder="1" applyAlignment="1" applyProtection="1">
      <alignment horizontal="center" vertical="center"/>
      <protection locked="0"/>
    </xf>
    <xf numFmtId="0" fontId="27" fillId="0" borderId="4" xfId="0" applyNumberFormat="1" applyFont="1" applyFill="1" applyBorder="1" applyAlignment="1" applyProtection="1">
      <alignment horizontal="center" vertical="center"/>
      <protection locked="0"/>
    </xf>
    <xf numFmtId="0" fontId="27" fillId="0" borderId="5" xfId="0" applyNumberFormat="1" applyFont="1" applyFill="1" applyBorder="1" applyAlignment="1" applyProtection="1">
      <alignment horizontal="center" vertical="center"/>
      <protection locked="0"/>
    </xf>
    <xf numFmtId="0" fontId="28" fillId="0" borderId="5" xfId="0" applyNumberFormat="1" applyFont="1" applyFill="1" applyBorder="1" applyAlignment="1" applyProtection="1">
      <alignment horizontal="left" vertical="center" indent="1"/>
      <protection locked="0"/>
    </xf>
    <xf numFmtId="0" fontId="28" fillId="0" borderId="7" xfId="0" applyNumberFormat="1" applyFont="1" applyFill="1" applyBorder="1" applyAlignment="1" applyProtection="1">
      <alignment horizontal="left" vertical="center" indent="1"/>
      <protection locked="0"/>
    </xf>
    <xf numFmtId="0" fontId="28" fillId="0" borderId="47" xfId="0" applyNumberFormat="1" applyFont="1" applyFill="1" applyBorder="1" applyAlignment="1" applyProtection="1">
      <alignment horizontal="center" vertical="center"/>
      <protection locked="0"/>
    </xf>
    <xf numFmtId="0" fontId="28" fillId="0" borderId="34" xfId="0" applyNumberFormat="1" applyFont="1" applyFill="1" applyBorder="1" applyAlignment="1" applyProtection="1">
      <alignment horizontal="center" vertical="center"/>
      <protection locked="0"/>
    </xf>
    <xf numFmtId="0" fontId="27" fillId="0" borderId="19" xfId="0" applyNumberFormat="1" applyFont="1" applyFill="1" applyBorder="1" applyAlignment="1" applyProtection="1">
      <alignment horizontal="center" vertical="center"/>
      <protection locked="0"/>
    </xf>
    <xf numFmtId="0" fontId="27" fillId="0" borderId="26" xfId="0" applyNumberFormat="1" applyFont="1" applyFill="1" applyBorder="1" applyAlignment="1" applyProtection="1">
      <alignment horizontal="center" vertical="center"/>
      <protection locked="0"/>
    </xf>
    <xf numFmtId="0" fontId="28" fillId="0" borderId="4" xfId="0" applyNumberFormat="1" applyFont="1" applyFill="1" applyBorder="1" applyAlignment="1" applyProtection="1">
      <alignment horizontal="center" vertical="center"/>
      <protection locked="0"/>
    </xf>
    <xf numFmtId="0" fontId="28" fillId="0" borderId="5" xfId="0" applyNumberFormat="1" applyFont="1" applyFill="1" applyBorder="1" applyAlignment="1" applyProtection="1">
      <alignment horizontal="center" vertical="center"/>
      <protection locked="0"/>
    </xf>
    <xf numFmtId="0" fontId="29" fillId="0" borderId="5" xfId="0" applyNumberFormat="1" applyFont="1" applyFill="1" applyBorder="1" applyAlignment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/>
      <protection locked="0"/>
    </xf>
    <xf numFmtId="0" fontId="28" fillId="0" borderId="56" xfId="0" applyNumberFormat="1" applyFont="1" applyFill="1" applyBorder="1" applyAlignment="1" applyProtection="1">
      <alignment horizontal="center" vertical="center"/>
      <protection locked="0"/>
    </xf>
    <xf numFmtId="0" fontId="27" fillId="0" borderId="21" xfId="0" applyNumberFormat="1" applyFont="1" applyFill="1" applyBorder="1" applyAlignment="1" applyProtection="1">
      <alignment horizontal="center" vertical="center"/>
      <protection locked="0"/>
    </xf>
    <xf numFmtId="0" fontId="28" fillId="0" borderId="24" xfId="0" applyNumberFormat="1" applyFont="1" applyFill="1" applyBorder="1" applyAlignment="1" applyProtection="1">
      <alignment horizontal="left" vertical="center" indent="1"/>
      <protection locked="0"/>
    </xf>
    <xf numFmtId="0" fontId="28" fillId="0" borderId="25" xfId="0" applyNumberFormat="1" applyFont="1" applyFill="1" applyBorder="1" applyAlignment="1" applyProtection="1">
      <alignment horizontal="left" vertical="center" indent="1"/>
      <protection locked="0"/>
    </xf>
    <xf numFmtId="0" fontId="27" fillId="0" borderId="25" xfId="0" applyNumberFormat="1" applyFont="1" applyFill="1" applyBorder="1" applyAlignment="1" applyProtection="1">
      <alignment horizontal="center" vertical="center"/>
      <protection locked="0"/>
    </xf>
    <xf numFmtId="0" fontId="28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32" fillId="0" borderId="21" xfId="0" applyNumberFormat="1" applyFont="1" applyFill="1" applyBorder="1" applyAlignment="1" applyProtection="1">
      <alignment horizontal="center" vertical="center"/>
      <protection locked="0"/>
    </xf>
    <xf numFmtId="0" fontId="32" fillId="0" borderId="24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NumberFormat="1" applyFont="1" applyFill="1" applyBorder="1" applyAlignment="1">
      <alignment horizontal="center" vertical="center" wrapText="1"/>
    </xf>
    <xf numFmtId="0" fontId="28" fillId="0" borderId="18" xfId="0" applyNumberFormat="1" applyFont="1" applyFill="1" applyBorder="1" applyAlignment="1" applyProtection="1">
      <alignment horizontal="center" vertical="center"/>
      <protection locked="0"/>
    </xf>
    <xf numFmtId="0" fontId="28" fillId="0" borderId="19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>
      <alignment horizontal="center" vertical="center" wrapText="1"/>
    </xf>
    <xf numFmtId="0" fontId="27" fillId="0" borderId="33" xfId="0" applyNumberFormat="1" applyFont="1" applyFill="1" applyBorder="1" applyAlignment="1" applyProtection="1">
      <alignment horizontal="center" vertical="center"/>
      <protection locked="0"/>
    </xf>
    <xf numFmtId="0" fontId="27" fillId="0" borderId="31" xfId="0" applyNumberFormat="1" applyFont="1" applyFill="1" applyBorder="1" applyAlignment="1" applyProtection="1">
      <alignment horizontal="center" vertical="center"/>
      <protection locked="0"/>
    </xf>
    <xf numFmtId="0" fontId="28" fillId="0" borderId="29" xfId="0" applyNumberFormat="1" applyFont="1" applyFill="1" applyBorder="1" applyAlignment="1" applyProtection="1">
      <alignment horizontal="left" vertical="center" indent="1"/>
      <protection locked="0"/>
    </xf>
    <xf numFmtId="0" fontId="28" fillId="0" borderId="30" xfId="0" applyNumberFormat="1" applyFont="1" applyFill="1" applyBorder="1" applyAlignment="1" applyProtection="1">
      <alignment horizontal="left" vertical="center" indent="1"/>
      <protection locked="0"/>
    </xf>
    <xf numFmtId="0" fontId="28" fillId="0" borderId="32" xfId="0" applyNumberFormat="1" applyFont="1" applyFill="1" applyBorder="1" applyAlignment="1" applyProtection="1">
      <alignment horizontal="center" vertical="center"/>
      <protection locked="0"/>
    </xf>
    <xf numFmtId="0" fontId="27" fillId="0" borderId="69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locked="0"/>
    </xf>
    <xf numFmtId="0" fontId="23" fillId="0" borderId="31" xfId="0" applyFont="1" applyFill="1" applyBorder="1" applyAlignment="1">
      <alignment horizontal="center" vertical="center"/>
    </xf>
    <xf numFmtId="0" fontId="23" fillId="0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27" fillId="0" borderId="52" xfId="0" applyNumberFormat="1" applyFont="1" applyFill="1" applyBorder="1" applyAlignment="1" applyProtection="1">
      <alignment horizontal="center" vertical="center"/>
      <protection locked="0"/>
    </xf>
    <xf numFmtId="0" fontId="27" fillId="0" borderId="45" xfId="0" applyNumberFormat="1" applyFont="1" applyFill="1" applyBorder="1" applyAlignment="1" applyProtection="1">
      <alignment horizontal="center" vertical="center"/>
      <protection locked="0"/>
    </xf>
    <xf numFmtId="0" fontId="27" fillId="0" borderId="46" xfId="0" applyNumberFormat="1" applyFont="1" applyFill="1" applyBorder="1" applyAlignment="1" applyProtection="1">
      <alignment horizontal="center" vertical="center"/>
      <protection locked="0"/>
    </xf>
    <xf numFmtId="0" fontId="27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3" borderId="4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2" fillId="3" borderId="65" xfId="0" applyFont="1" applyFill="1" applyBorder="1" applyAlignment="1">
      <alignment horizontal="center" vertical="center"/>
    </xf>
    <xf numFmtId="0" fontId="12" fillId="3" borderId="68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5" xfId="0" applyFont="1" applyBorder="1" applyAlignment="1">
      <alignment horizontal="center" vertical="center"/>
    </xf>
    <xf numFmtId="0" fontId="33" fillId="3" borderId="58" xfId="0" applyFont="1" applyFill="1" applyBorder="1" applyAlignment="1">
      <alignment horizontal="center" vertical="center"/>
    </xf>
    <xf numFmtId="0" fontId="33" fillId="3" borderId="65" xfId="0" applyFont="1" applyFill="1" applyBorder="1" applyAlignment="1">
      <alignment horizontal="center" vertical="center"/>
    </xf>
    <xf numFmtId="0" fontId="33" fillId="3" borderId="68" xfId="0" applyFont="1" applyFill="1" applyBorder="1" applyAlignment="1">
      <alignment horizontal="center" vertical="center"/>
    </xf>
    <xf numFmtId="0" fontId="33" fillId="3" borderId="69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75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 vertical="center"/>
    </xf>
    <xf numFmtId="0" fontId="1" fillId="3" borderId="75" xfId="0" applyFont="1" applyFill="1" applyBorder="1" applyAlignment="1">
      <alignment horizontal="center" vertical="center"/>
    </xf>
    <xf numFmtId="0" fontId="1" fillId="3" borderId="58" xfId="0" applyFont="1" applyFill="1" applyBorder="1" applyAlignment="1">
      <alignment horizontal="center" vertical="center"/>
    </xf>
    <xf numFmtId="0" fontId="1" fillId="3" borderId="65" xfId="0" applyFont="1" applyFill="1" applyBorder="1" applyAlignment="1">
      <alignment horizontal="center" vertical="center"/>
    </xf>
    <xf numFmtId="0" fontId="1" fillId="3" borderId="68" xfId="0" applyFont="1" applyFill="1" applyBorder="1" applyAlignment="1">
      <alignment horizontal="center" vertical="center"/>
    </xf>
    <xf numFmtId="0" fontId="1" fillId="3" borderId="69" xfId="0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52" xfId="0" applyFont="1" applyFill="1" applyBorder="1" applyAlignment="1">
      <alignment horizontal="center" vertical="center"/>
    </xf>
    <xf numFmtId="0" fontId="21" fillId="0" borderId="57" xfId="0" applyFont="1" applyFill="1" applyBorder="1" applyAlignment="1">
      <alignment horizontal="center" vertical="center"/>
    </xf>
    <xf numFmtId="0" fontId="21" fillId="0" borderId="46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1" fontId="21" fillId="0" borderId="44" xfId="0" applyNumberFormat="1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45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/>
    </xf>
    <xf numFmtId="0" fontId="21" fillId="7" borderId="45" xfId="0" applyFont="1" applyFill="1" applyBorder="1" applyAlignment="1">
      <alignment horizontal="center" vertical="center"/>
    </xf>
    <xf numFmtId="0" fontId="21" fillId="7" borderId="46" xfId="0" applyFont="1" applyFill="1" applyBorder="1" applyAlignment="1">
      <alignment horizontal="center" vertical="center"/>
    </xf>
    <xf numFmtId="0" fontId="12" fillId="0" borderId="44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/>
    </xf>
    <xf numFmtId="0" fontId="13" fillId="0" borderId="61" xfId="0" applyFont="1" applyFill="1" applyBorder="1" applyAlignment="1">
      <alignment horizontal="center" vertical="center"/>
    </xf>
    <xf numFmtId="0" fontId="13" fillId="0" borderId="62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9" xfId="0" applyFont="1" applyFill="1" applyBorder="1" applyAlignment="1">
      <alignment horizontal="center" vertical="center"/>
    </xf>
    <xf numFmtId="0" fontId="21" fillId="7" borderId="52" xfId="0" applyFont="1" applyFill="1" applyBorder="1" applyAlignment="1">
      <alignment horizontal="center" vertical="center"/>
    </xf>
    <xf numFmtId="0" fontId="21" fillId="7" borderId="57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" fontId="15" fillId="3" borderId="14" xfId="0" applyNumberFormat="1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left" vertical="center" wrapText="1"/>
    </xf>
    <xf numFmtId="0" fontId="15" fillId="0" borderId="53" xfId="0" applyFont="1" applyFill="1" applyBorder="1" applyAlignment="1">
      <alignment horizontal="left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1" fontId="15" fillId="3" borderId="32" xfId="0" applyNumberFormat="1" applyFont="1" applyFill="1" applyBorder="1" applyAlignment="1">
      <alignment horizontal="center" vertical="center" wrapText="1"/>
    </xf>
    <xf numFmtId="1" fontId="15" fillId="3" borderId="33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22" fillId="7" borderId="60" xfId="0" applyFont="1" applyFill="1" applyBorder="1" applyAlignment="1">
      <alignment horizontal="center"/>
    </xf>
    <xf numFmtId="0" fontId="22" fillId="7" borderId="61" xfId="0" applyFont="1" applyFill="1" applyBorder="1" applyAlignment="1">
      <alignment horizontal="center"/>
    </xf>
    <xf numFmtId="0" fontId="22" fillId="7" borderId="62" xfId="0" applyFont="1" applyFill="1" applyBorder="1" applyAlignment="1">
      <alignment horizontal="center"/>
    </xf>
    <xf numFmtId="0" fontId="21" fillId="4" borderId="63" xfId="0" applyFont="1" applyFill="1" applyBorder="1" applyAlignment="1">
      <alignment horizontal="center"/>
    </xf>
    <xf numFmtId="0" fontId="21" fillId="4" borderId="64" xfId="0" applyFont="1" applyFill="1" applyBorder="1" applyAlignment="1">
      <alignment horizontal="center"/>
    </xf>
    <xf numFmtId="0" fontId="21" fillId="4" borderId="0" xfId="0" applyFont="1" applyFill="1" applyBorder="1" applyAlignment="1">
      <alignment horizontal="center"/>
    </xf>
    <xf numFmtId="0" fontId="21" fillId="4" borderId="59" xfId="0" applyFont="1" applyFill="1" applyBorder="1" applyAlignment="1">
      <alignment horizontal="center"/>
    </xf>
    <xf numFmtId="0" fontId="22" fillId="7" borderId="75" xfId="0" applyFont="1" applyFill="1" applyBorder="1" applyAlignment="1">
      <alignment horizontal="center" vertical="center" wrapText="1"/>
    </xf>
    <xf numFmtId="0" fontId="22" fillId="7" borderId="68" xfId="0" applyFont="1" applyFill="1" applyBorder="1" applyAlignment="1">
      <alignment horizontal="center" vertical="center" wrapText="1"/>
    </xf>
    <xf numFmtId="0" fontId="22" fillId="7" borderId="60" xfId="0" applyFont="1" applyFill="1" applyBorder="1" applyAlignment="1">
      <alignment horizontal="center" vertical="center" wrapText="1"/>
    </xf>
    <xf numFmtId="0" fontId="22" fillId="7" borderId="62" xfId="0" applyFont="1" applyFill="1" applyBorder="1" applyAlignment="1">
      <alignment horizontal="center" vertical="center" wrapText="1"/>
    </xf>
    <xf numFmtId="1" fontId="21" fillId="7" borderId="44" xfId="0" applyNumberFormat="1" applyFont="1" applyFill="1" applyBorder="1" applyAlignment="1">
      <alignment horizontal="center" vertical="center"/>
    </xf>
    <xf numFmtId="1" fontId="21" fillId="7" borderId="45" xfId="0" applyNumberFormat="1" applyFont="1" applyFill="1" applyBorder="1" applyAlignment="1">
      <alignment horizontal="center" vertical="center"/>
    </xf>
    <xf numFmtId="1" fontId="21" fillId="7" borderId="46" xfId="0" applyNumberFormat="1" applyFont="1" applyFill="1" applyBorder="1" applyAlignment="1">
      <alignment horizontal="center" vertical="center"/>
    </xf>
    <xf numFmtId="1" fontId="21" fillId="7" borderId="14" xfId="0" applyNumberFormat="1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vertical="center"/>
    </xf>
    <xf numFmtId="0" fontId="21" fillId="7" borderId="13" xfId="0" applyFont="1" applyFill="1" applyBorder="1" applyAlignment="1">
      <alignment horizontal="center" vertical="center"/>
    </xf>
    <xf numFmtId="0" fontId="21" fillId="7" borderId="60" xfId="0" applyFont="1" applyFill="1" applyBorder="1" applyAlignment="1">
      <alignment horizontal="center" vertical="center" wrapText="1"/>
    </xf>
    <xf numFmtId="0" fontId="21" fillId="7" borderId="61" xfId="0" applyFont="1" applyFill="1" applyBorder="1" applyAlignment="1">
      <alignment horizontal="center" vertical="center" wrapText="1"/>
    </xf>
    <xf numFmtId="0" fontId="21" fillId="7" borderId="60" xfId="0" applyFont="1" applyFill="1" applyBorder="1" applyAlignment="1">
      <alignment horizontal="center" vertical="center"/>
    </xf>
    <xf numFmtId="0" fontId="21" fillId="7" borderId="61" xfId="0" applyFont="1" applyFill="1" applyBorder="1" applyAlignment="1">
      <alignment horizontal="center" vertical="center"/>
    </xf>
    <xf numFmtId="0" fontId="21" fillId="7" borderId="62" xfId="0" applyFont="1" applyFill="1" applyBorder="1" applyAlignment="1">
      <alignment horizontal="center" vertical="center"/>
    </xf>
    <xf numFmtId="0" fontId="21" fillId="7" borderId="71" xfId="0" applyFont="1" applyFill="1" applyBorder="1" applyAlignment="1">
      <alignment horizontal="center" vertical="center" wrapText="1"/>
    </xf>
    <xf numFmtId="0" fontId="21" fillId="7" borderId="75" xfId="0" applyFont="1" applyFill="1" applyBorder="1" applyAlignment="1">
      <alignment horizontal="center" vertical="center" wrapText="1"/>
    </xf>
    <xf numFmtId="0" fontId="21" fillId="7" borderId="68" xfId="0" applyFont="1" applyFill="1" applyBorder="1" applyAlignment="1">
      <alignment horizontal="center" vertical="center" wrapText="1"/>
    </xf>
    <xf numFmtId="0" fontId="22" fillId="7" borderId="71" xfId="0" applyFont="1" applyFill="1" applyBorder="1" applyAlignment="1">
      <alignment horizontal="center" vertical="center" wrapText="1"/>
    </xf>
    <xf numFmtId="0" fontId="22" fillId="7" borderId="74" xfId="0" applyFont="1" applyFill="1" applyBorder="1" applyAlignment="1">
      <alignment horizontal="center" vertical="center" wrapText="1"/>
    </xf>
    <xf numFmtId="0" fontId="22" fillId="7" borderId="69" xfId="0" applyFont="1" applyFill="1" applyBorder="1" applyAlignment="1">
      <alignment horizontal="center" vertical="center" wrapText="1"/>
    </xf>
    <xf numFmtId="0" fontId="21" fillId="7" borderId="44" xfId="0" applyFont="1" applyFill="1" applyBorder="1" applyAlignment="1">
      <alignment horizontal="center" vertical="center" wrapText="1"/>
    </xf>
    <xf numFmtId="0" fontId="21" fillId="7" borderId="45" xfId="0" applyFont="1" applyFill="1" applyBorder="1" applyAlignment="1">
      <alignment horizontal="center" vertical="center" wrapText="1"/>
    </xf>
    <xf numFmtId="0" fontId="21" fillId="7" borderId="43" xfId="0" applyFont="1" applyFill="1" applyBorder="1" applyAlignment="1">
      <alignment horizontal="center" vertical="center" wrapText="1"/>
    </xf>
    <xf numFmtId="0" fontId="21" fillId="7" borderId="49" xfId="0" applyFont="1" applyFill="1" applyBorder="1" applyAlignment="1">
      <alignment horizontal="center" vertical="center" wrapText="1"/>
    </xf>
    <xf numFmtId="0" fontId="21" fillId="7" borderId="52" xfId="0" applyFont="1" applyFill="1" applyBorder="1" applyAlignment="1">
      <alignment horizontal="center" vertical="center" wrapText="1"/>
    </xf>
    <xf numFmtId="1" fontId="21" fillId="7" borderId="43" xfId="0" applyNumberFormat="1" applyFont="1" applyFill="1" applyBorder="1" applyAlignment="1">
      <alignment horizontal="center" vertical="center" wrapText="1"/>
    </xf>
    <xf numFmtId="0" fontId="21" fillId="7" borderId="50" xfId="0" applyFont="1" applyFill="1" applyBorder="1" applyAlignment="1">
      <alignment horizontal="center" vertical="center" wrapText="1"/>
    </xf>
    <xf numFmtId="0" fontId="22" fillId="7" borderId="57" xfId="0" applyFont="1" applyFill="1" applyBorder="1" applyAlignment="1">
      <alignment horizontal="center" vertical="center" wrapText="1"/>
    </xf>
    <xf numFmtId="0" fontId="22" fillId="7" borderId="49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" fontId="17" fillId="3" borderId="14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2" fillId="7" borderId="44" xfId="0" applyFont="1" applyFill="1" applyBorder="1" applyAlignment="1">
      <alignment horizontal="center" vertical="center"/>
    </xf>
    <xf numFmtId="0" fontId="22" fillId="7" borderId="45" xfId="0" applyFont="1" applyFill="1" applyBorder="1" applyAlignment="1">
      <alignment horizontal="center" vertical="center"/>
    </xf>
    <xf numFmtId="0" fontId="22" fillId="7" borderId="46" xfId="0" applyFont="1" applyFill="1" applyBorder="1" applyAlignment="1">
      <alignment horizontal="center" vertical="center"/>
    </xf>
    <xf numFmtId="0" fontId="22" fillId="7" borderId="44" xfId="0" applyFont="1" applyFill="1" applyBorder="1" applyAlignment="1">
      <alignment horizontal="center"/>
    </xf>
    <xf numFmtId="0" fontId="22" fillId="7" borderId="45" xfId="0" applyFont="1" applyFill="1" applyBorder="1" applyAlignment="1">
      <alignment horizontal="center"/>
    </xf>
    <xf numFmtId="0" fontId="22" fillId="7" borderId="46" xfId="0" applyFont="1" applyFill="1" applyBorder="1" applyAlignment="1">
      <alignment horizontal="center"/>
    </xf>
    <xf numFmtId="0" fontId="22" fillId="7" borderId="52" xfId="0" applyFont="1" applyFill="1" applyBorder="1" applyAlignment="1">
      <alignment horizontal="center" vertical="center" wrapText="1"/>
    </xf>
    <xf numFmtId="0" fontId="15" fillId="0" borderId="54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4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1" fontId="15" fillId="3" borderId="47" xfId="0" applyNumberFormat="1" applyFont="1" applyFill="1" applyBorder="1" applyAlignment="1">
      <alignment horizontal="center" vertical="center" wrapText="1"/>
    </xf>
    <xf numFmtId="1" fontId="15" fillId="3" borderId="48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62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 wrapText="1"/>
    </xf>
    <xf numFmtId="0" fontId="15" fillId="3" borderId="41" xfId="0" applyFont="1" applyFill="1" applyBorder="1" applyAlignment="1">
      <alignment horizontal="center" vertical="center"/>
    </xf>
    <xf numFmtId="0" fontId="15" fillId="3" borderId="40" xfId="0" applyFont="1" applyFill="1" applyBorder="1" applyAlignment="1">
      <alignment horizontal="center" vertical="center"/>
    </xf>
    <xf numFmtId="0" fontId="15" fillId="3" borderId="73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 wrapText="1"/>
    </xf>
    <xf numFmtId="0" fontId="15" fillId="3" borderId="2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21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2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61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61" xfId="0" applyFont="1" applyBorder="1" applyAlignment="1">
      <alignment horizontal="center" vertical="center" textRotation="90"/>
    </xf>
    <xf numFmtId="0" fontId="3" fillId="3" borderId="41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73" xfId="0" applyFont="1" applyFill="1" applyBorder="1" applyAlignment="1">
      <alignment horizontal="center" vertical="center" wrapText="1"/>
    </xf>
    <xf numFmtId="0" fontId="13" fillId="3" borderId="45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0" xfId="0" applyFont="1" applyFill="1" applyBorder="1" applyAlignment="1">
      <alignment horizontal="center" vertical="center" wrapText="1"/>
    </xf>
    <xf numFmtId="0" fontId="3" fillId="3" borderId="6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" fontId="21" fillId="7" borderId="36" xfId="0" applyNumberFormat="1" applyFont="1" applyFill="1" applyBorder="1" applyAlignment="1">
      <alignment horizontal="center" vertical="center"/>
    </xf>
    <xf numFmtId="0" fontId="21" fillId="7" borderId="66" xfId="0" applyFont="1" applyFill="1" applyBorder="1" applyAlignment="1">
      <alignment horizontal="center" vertical="center"/>
    </xf>
    <xf numFmtId="0" fontId="21" fillId="7" borderId="67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/>
    </xf>
    <xf numFmtId="0" fontId="22" fillId="7" borderId="36" xfId="0" applyFont="1" applyFill="1" applyBorder="1" applyAlignment="1">
      <alignment horizontal="center"/>
    </xf>
    <xf numFmtId="0" fontId="22" fillId="7" borderId="66" xfId="0" applyFont="1" applyFill="1" applyBorder="1" applyAlignment="1">
      <alignment horizontal="center"/>
    </xf>
    <xf numFmtId="0" fontId="22" fillId="7" borderId="67" xfId="0" applyFont="1" applyFill="1" applyBorder="1" applyAlignment="1">
      <alignment horizontal="center"/>
    </xf>
    <xf numFmtId="0" fontId="21" fillId="4" borderId="44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21" fillId="7" borderId="7" xfId="0" applyFont="1" applyFill="1" applyBorder="1" applyAlignment="1">
      <alignment horizontal="center" vertical="center"/>
    </xf>
    <xf numFmtId="0" fontId="21" fillId="7" borderId="27" xfId="0" applyFont="1" applyFill="1" applyBorder="1" applyAlignment="1">
      <alignment horizontal="center" vertical="center"/>
    </xf>
    <xf numFmtId="0" fontId="21" fillId="7" borderId="36" xfId="0" applyFont="1" applyFill="1" applyBorder="1" applyAlignment="1">
      <alignment horizontal="center" vertical="center" wrapText="1"/>
    </xf>
    <xf numFmtId="0" fontId="21" fillId="7" borderId="66" xfId="0" applyFont="1" applyFill="1" applyBorder="1" applyAlignment="1">
      <alignment horizontal="center" vertical="center" wrapText="1"/>
    </xf>
    <xf numFmtId="0" fontId="21" fillId="7" borderId="67" xfId="0" applyFont="1" applyFill="1" applyBorder="1" applyAlignment="1">
      <alignment horizontal="center" vertical="center" wrapText="1"/>
    </xf>
    <xf numFmtId="164" fontId="21" fillId="7" borderId="26" xfId="0" applyNumberFormat="1" applyFont="1" applyFill="1" applyBorder="1" applyAlignment="1">
      <alignment horizontal="center" vertical="center"/>
    </xf>
    <xf numFmtId="164" fontId="21" fillId="7" borderId="18" xfId="0" applyNumberFormat="1" applyFont="1" applyFill="1" applyBorder="1" applyAlignment="1">
      <alignment horizontal="center" vertical="center"/>
    </xf>
    <xf numFmtId="164" fontId="21" fillId="7" borderId="12" xfId="0" applyNumberFormat="1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1" fontId="21" fillId="7" borderId="8" xfId="0" applyNumberFormat="1" applyFont="1" applyFill="1" applyBorder="1" applyAlignment="1">
      <alignment horizontal="center" vertical="center"/>
    </xf>
    <xf numFmtId="1" fontId="21" fillId="7" borderId="9" xfId="0" applyNumberFormat="1" applyFont="1" applyFill="1" applyBorder="1" applyAlignment="1">
      <alignment horizontal="center" vertical="center"/>
    </xf>
    <xf numFmtId="1" fontId="21" fillId="7" borderId="10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21" fillId="0" borderId="67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/>
    </xf>
    <xf numFmtId="0" fontId="22" fillId="0" borderId="66" xfId="0" applyFont="1" applyFill="1" applyBorder="1" applyAlignment="1">
      <alignment horizontal="center"/>
    </xf>
    <xf numFmtId="0" fontId="22" fillId="0" borderId="67" xfId="0" applyFont="1" applyFill="1" applyBorder="1" applyAlignment="1">
      <alignment horizontal="center"/>
    </xf>
    <xf numFmtId="0" fontId="21" fillId="7" borderId="14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0" fontId="21" fillId="7" borderId="13" xfId="0" applyFont="1" applyFill="1" applyBorder="1" applyAlignment="1">
      <alignment horizontal="center" vertical="center" wrapText="1"/>
    </xf>
    <xf numFmtId="164" fontId="21" fillId="0" borderId="5" xfId="0" applyNumberFormat="1" applyFont="1" applyFill="1" applyBorder="1" applyAlignment="1">
      <alignment horizontal="center" vertical="center"/>
    </xf>
    <xf numFmtId="164" fontId="21" fillId="0" borderId="27" xfId="0" applyNumberFormat="1" applyFont="1" applyFill="1" applyBorder="1" applyAlignment="1">
      <alignment horizontal="center" vertical="center"/>
    </xf>
    <xf numFmtId="164" fontId="21" fillId="0" borderId="7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" fontId="21" fillId="0" borderId="60" xfId="0" applyNumberFormat="1" applyFont="1" applyFill="1" applyBorder="1" applyAlignment="1">
      <alignment horizontal="center" vertical="center"/>
    </xf>
    <xf numFmtId="1" fontId="21" fillId="0" borderId="61" xfId="0" applyNumberFormat="1" applyFont="1" applyFill="1" applyBorder="1" applyAlignment="1">
      <alignment horizontal="center" vertical="center"/>
    </xf>
    <xf numFmtId="1" fontId="21" fillId="0" borderId="62" xfId="0" applyNumberFormat="1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/>
    </xf>
    <xf numFmtId="0" fontId="22" fillId="7" borderId="12" xfId="0" applyFont="1" applyFill="1" applyBorder="1" applyAlignment="1">
      <alignment horizontal="center"/>
    </xf>
    <xf numFmtId="0" fontId="22" fillId="7" borderId="13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/>
    </xf>
    <xf numFmtId="0" fontId="22" fillId="0" borderId="9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7" xfId="0" applyFont="1" applyFill="1" applyBorder="1" applyAlignment="1">
      <alignment horizontal="center" vertical="center"/>
    </xf>
    <xf numFmtId="1" fontId="21" fillId="0" borderId="58" xfId="0" applyNumberFormat="1" applyFont="1" applyFill="1" applyBorder="1" applyAlignment="1">
      <alignment horizontal="center" vertical="center"/>
    </xf>
    <xf numFmtId="1" fontId="21" fillId="0" borderId="65" xfId="0" applyNumberFormat="1" applyFont="1" applyFill="1" applyBorder="1" applyAlignment="1">
      <alignment horizontal="center" vertical="center"/>
    </xf>
    <xf numFmtId="164" fontId="21" fillId="0" borderId="64" xfId="0" applyNumberFormat="1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 wrapText="1"/>
    </xf>
    <xf numFmtId="0" fontId="21" fillId="6" borderId="17" xfId="0" applyFont="1" applyFill="1" applyBorder="1" applyAlignment="1">
      <alignment horizontal="center" vertical="center" wrapText="1"/>
    </xf>
    <xf numFmtId="0" fontId="21" fillId="6" borderId="16" xfId="0" applyFont="1" applyFill="1" applyBorder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25" xfId="0" applyFont="1" applyFill="1" applyBorder="1" applyAlignment="1">
      <alignment horizontal="center" vertical="center"/>
    </xf>
    <xf numFmtId="0" fontId="21" fillId="6" borderId="23" xfId="0" applyFont="1" applyFill="1" applyBorder="1" applyAlignment="1">
      <alignment horizontal="center" vertical="center"/>
    </xf>
    <xf numFmtId="0" fontId="22" fillId="6" borderId="15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center" vertical="center"/>
    </xf>
    <xf numFmtId="0" fontId="22" fillId="6" borderId="1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2" fillId="6" borderId="9" xfId="0" applyFont="1" applyFill="1" applyBorder="1" applyAlignment="1">
      <alignment horizontal="center" vertical="center"/>
    </xf>
    <xf numFmtId="0" fontId="22" fillId="6" borderId="10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/>
    </xf>
    <xf numFmtId="0" fontId="22" fillId="6" borderId="9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7" fillId="0" borderId="16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164" fontId="21" fillId="6" borderId="9" xfId="0" applyNumberFormat="1" applyFont="1" applyFill="1" applyBorder="1" applyAlignment="1">
      <alignment horizontal="center" vertical="center"/>
    </xf>
    <xf numFmtId="164" fontId="21" fillId="6" borderId="10" xfId="0" applyNumberFormat="1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1" fillId="6" borderId="8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center" vertical="center" wrapText="1"/>
    </xf>
    <xf numFmtId="0" fontId="21" fillId="6" borderId="9" xfId="0" applyFont="1" applyFill="1" applyBorder="1" applyAlignment="1">
      <alignment horizontal="center" vertical="center"/>
    </xf>
    <xf numFmtId="1" fontId="21" fillId="6" borderId="30" xfId="0" applyNumberFormat="1" applyFont="1" applyFill="1" applyBorder="1" applyAlignment="1">
      <alignment horizontal="center" vertical="center"/>
    </xf>
    <xf numFmtId="1" fontId="21" fillId="6" borderId="28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1" fontId="21" fillId="0" borderId="45" xfId="0" applyNumberFormat="1" applyFont="1" applyFill="1" applyBorder="1" applyAlignment="1">
      <alignment horizontal="center" vertical="center"/>
    </xf>
    <xf numFmtId="1" fontId="21" fillId="0" borderId="46" xfId="0" applyNumberFormat="1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horizontal="center"/>
    </xf>
    <xf numFmtId="0" fontId="22" fillId="0" borderId="45" xfId="0" applyFont="1" applyFill="1" applyBorder="1" applyAlignment="1">
      <alignment horizontal="center"/>
    </xf>
    <xf numFmtId="0" fontId="22" fillId="0" borderId="46" xfId="0" applyFont="1" applyFill="1" applyBorder="1" applyAlignment="1">
      <alignment horizont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68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/>
    </xf>
    <xf numFmtId="0" fontId="21" fillId="0" borderId="6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17" fillId="6" borderId="45" xfId="0" applyFont="1" applyFill="1" applyBorder="1" applyAlignment="1">
      <alignment horizontal="center" vertical="center"/>
    </xf>
    <xf numFmtId="0" fontId="17" fillId="6" borderId="46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15" fillId="6" borderId="46" xfId="0" applyFont="1" applyFill="1" applyBorder="1" applyAlignment="1">
      <alignment horizontal="center" vertical="center"/>
    </xf>
    <xf numFmtId="0" fontId="15" fillId="6" borderId="45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 wrapText="1"/>
    </xf>
    <xf numFmtId="0" fontId="15" fillId="6" borderId="45" xfId="0" applyFont="1" applyFill="1" applyBorder="1" applyAlignment="1">
      <alignment horizontal="center" vertical="center" wrapText="1"/>
    </xf>
    <xf numFmtId="0" fontId="15" fillId="6" borderId="46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0" fontId="15" fillId="6" borderId="16" xfId="0" applyFont="1" applyFill="1" applyBorder="1" applyAlignment="1">
      <alignment horizontal="center" vertical="center"/>
    </xf>
    <xf numFmtId="0" fontId="15" fillId="6" borderId="17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3" xfId="0" applyFont="1" applyFill="1" applyBorder="1" applyAlignment="1">
      <alignment horizontal="center" vertical="center"/>
    </xf>
    <xf numFmtId="0" fontId="15" fillId="6" borderId="23" xfId="0" applyFont="1" applyFill="1" applyBorder="1" applyAlignment="1">
      <alignment horizontal="center" vertical="center"/>
    </xf>
    <xf numFmtId="0" fontId="15" fillId="6" borderId="25" xfId="0" applyFont="1" applyFill="1" applyBorder="1" applyAlignment="1">
      <alignment horizontal="center" vertical="center"/>
    </xf>
    <xf numFmtId="0" fontId="15" fillId="6" borderId="52" xfId="0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7" fillId="0" borderId="54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horizontal="center" vertical="center"/>
    </xf>
    <xf numFmtId="0" fontId="17" fillId="0" borderId="55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21" fillId="4" borderId="44" xfId="0" applyFont="1" applyFill="1" applyBorder="1" applyAlignment="1">
      <alignment horizontal="center" vertical="center" wrapText="1"/>
    </xf>
    <xf numFmtId="0" fontId="21" fillId="4" borderId="45" xfId="0" applyFont="1" applyFill="1" applyBorder="1" applyAlignment="1">
      <alignment horizontal="center" vertical="center" wrapText="1"/>
    </xf>
    <xf numFmtId="0" fontId="21" fillId="4" borderId="46" xfId="0" applyFont="1" applyFill="1" applyBorder="1" applyAlignment="1">
      <alignment horizontal="center" vertical="center" wrapText="1"/>
    </xf>
    <xf numFmtId="0" fontId="21" fillId="2" borderId="44" xfId="0" applyFont="1" applyFill="1" applyBorder="1" applyAlignment="1">
      <alignment horizontal="center" vertical="center" wrapText="1"/>
    </xf>
    <xf numFmtId="0" fontId="21" fillId="2" borderId="45" xfId="0" applyFont="1" applyFill="1" applyBorder="1" applyAlignment="1">
      <alignment horizontal="center" vertical="center" wrapText="1"/>
    </xf>
    <xf numFmtId="0" fontId="21" fillId="2" borderId="64" xfId="0" applyFont="1" applyFill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15" fillId="6" borderId="57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73" xfId="0" applyFont="1" applyFill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6" fillId="0" borderId="36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5" fillId="0" borderId="8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42"/>
  <sheetViews>
    <sheetView view="pageBreakPreview" topLeftCell="D16" zoomScale="33" zoomScaleSheetLayoutView="33" zoomScalePageLayoutView="22" workbookViewId="0">
      <selection activeCell="AD5" sqref="AD5"/>
    </sheetView>
  </sheetViews>
  <sheetFormatPr defaultColWidth="9.16796875" defaultRowHeight="13.5" x14ac:dyDescent="0.15"/>
  <cols>
    <col min="1" max="1" width="11.0546875" style="4" customWidth="1"/>
    <col min="2" max="3" width="7.01171875" style="4" customWidth="1"/>
    <col min="4" max="4" width="7.14453125" style="4" customWidth="1"/>
    <col min="5" max="5" width="6.60546875" style="4" customWidth="1"/>
    <col min="6" max="6" width="7.14453125" style="4" customWidth="1"/>
    <col min="7" max="7" width="3.50390625" style="4" customWidth="1"/>
    <col min="8" max="8" width="4.04296875" style="4" customWidth="1"/>
    <col min="9" max="9" width="7.4140625" style="4" customWidth="1"/>
    <col min="10" max="10" width="3.1015625" style="4" customWidth="1"/>
    <col min="11" max="11" width="5.390625" style="4" customWidth="1"/>
    <col min="12" max="12" width="8.4921875" style="4" customWidth="1"/>
    <col min="13" max="13" width="8.62890625" style="4" customWidth="1"/>
    <col min="14" max="14" width="4.8515625" style="4" customWidth="1"/>
    <col min="15" max="15" width="4.04296875" style="4" customWidth="1"/>
    <col min="16" max="16" width="8.08984375" style="4" customWidth="1"/>
    <col min="17" max="17" width="7.28125" style="4" customWidth="1"/>
    <col min="18" max="18" width="8.359375" style="4" customWidth="1"/>
    <col min="19" max="19" width="8.08984375" style="4" customWidth="1"/>
    <col min="20" max="21" width="8.359375" style="4" customWidth="1"/>
    <col min="22" max="22" width="8.4921875" style="4" customWidth="1"/>
    <col min="23" max="23" width="5.66015625" style="4" customWidth="1"/>
    <col min="24" max="24" width="4.04296875" style="4" customWidth="1"/>
    <col min="25" max="25" width="7.4140625" style="4" customWidth="1"/>
    <col min="26" max="26" width="7.14453125" style="4" customWidth="1"/>
    <col min="27" max="27" width="6.875" style="4" customWidth="1"/>
    <col min="28" max="28" width="6.3359375" style="4" customWidth="1"/>
    <col min="29" max="29" width="7.68359375" style="4" customWidth="1"/>
    <col min="30" max="30" width="8.4921875" style="4" customWidth="1"/>
    <col min="31" max="31" width="7.4140625" style="4" customWidth="1"/>
    <col min="32" max="33" width="8.359375" style="4" customWidth="1"/>
    <col min="34" max="34" width="9.9765625" style="4" customWidth="1"/>
    <col min="35" max="35" width="8.08984375" style="4" customWidth="1"/>
    <col min="36" max="36" width="7.68359375" style="4" customWidth="1"/>
    <col min="37" max="37" width="8.62890625" style="4" customWidth="1"/>
    <col min="38" max="38" width="8.359375" style="4" customWidth="1"/>
    <col min="39" max="39" width="7.68359375" style="4" customWidth="1"/>
    <col min="40" max="40" width="6.60546875" style="4" customWidth="1"/>
    <col min="41" max="41" width="6.875" style="4" customWidth="1"/>
    <col min="42" max="42" width="7.8203125" style="4" customWidth="1"/>
    <col min="43" max="43" width="7.28125" style="4" customWidth="1"/>
    <col min="44" max="44" width="8.62890625" style="4" customWidth="1"/>
    <col min="45" max="45" width="9.70703125" style="4" customWidth="1"/>
    <col min="46" max="46" width="8.08984375" style="4" customWidth="1"/>
    <col min="47" max="47" width="6.3359375" style="4" customWidth="1"/>
    <col min="48" max="48" width="2.42578125" style="4" customWidth="1"/>
    <col min="49" max="50" width="8.4921875" style="4" customWidth="1"/>
    <col min="51" max="52" width="9.3046875" style="4" customWidth="1"/>
    <col min="53" max="53" width="9.57421875" style="4" customWidth="1"/>
    <col min="54" max="54" width="7.4140625" style="4" customWidth="1"/>
    <col min="55" max="55" width="7.28125" style="4" customWidth="1"/>
    <col min="56" max="56" width="6.60546875" style="4" customWidth="1"/>
    <col min="57" max="58" width="9.16796875" style="4" customWidth="1"/>
    <col min="59" max="59" width="7.01171875" style="4" customWidth="1"/>
    <col min="60" max="60" width="21.7109375" style="4" customWidth="1"/>
    <col min="61" max="61" width="18.87890625" style="4" customWidth="1"/>
    <col min="62" max="62" width="175.578125" style="4" customWidth="1"/>
    <col min="63" max="16384" width="9.16796875" style="4"/>
  </cols>
  <sheetData>
    <row r="1" spans="1:60" ht="50.45" customHeight="1" x14ac:dyDescent="0.15">
      <c r="A1" s="394" t="s">
        <v>0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  <c r="AB1" s="394"/>
      <c r="AC1" s="394"/>
      <c r="AD1" s="394"/>
      <c r="AE1" s="394"/>
      <c r="AF1" s="394"/>
      <c r="AG1" s="394"/>
      <c r="AH1" s="394"/>
      <c r="AI1" s="394"/>
      <c r="AJ1" s="394"/>
      <c r="AK1" s="394"/>
      <c r="AL1" s="394"/>
      <c r="AM1" s="394"/>
      <c r="AN1" s="394"/>
      <c r="AO1" s="394"/>
      <c r="AP1" s="394"/>
      <c r="AQ1" s="394"/>
      <c r="AR1" s="394"/>
      <c r="AS1" s="394"/>
      <c r="AT1" s="394"/>
      <c r="AU1" s="394"/>
      <c r="AV1" s="394"/>
      <c r="AW1" s="394"/>
      <c r="AX1" s="394"/>
      <c r="AY1" s="394"/>
      <c r="AZ1" s="394"/>
      <c r="BA1" s="394"/>
      <c r="BB1" s="394"/>
      <c r="BC1" s="394"/>
      <c r="BD1" s="394"/>
      <c r="BE1" s="394"/>
      <c r="BF1" s="394"/>
      <c r="BG1" s="394"/>
    </row>
    <row r="2" spans="1:60" ht="30" customHeight="1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</row>
    <row r="3" spans="1:60" ht="59.25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W3" s="2"/>
      <c r="X3" s="2"/>
      <c r="Y3" s="2"/>
      <c r="AB3" s="2" t="s">
        <v>123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19"/>
      <c r="AR3" s="392"/>
      <c r="AS3" s="392"/>
      <c r="AT3" s="392"/>
      <c r="AU3" s="392"/>
      <c r="AV3" s="392"/>
      <c r="AW3" s="392"/>
      <c r="AX3" s="392"/>
      <c r="AY3" s="392"/>
      <c r="AZ3" s="392"/>
      <c r="BA3" s="392"/>
      <c r="BB3" s="392"/>
      <c r="BC3" s="392"/>
      <c r="BD3" s="71"/>
      <c r="BE3" s="71"/>
      <c r="BF3" s="71"/>
    </row>
    <row r="4" spans="1:60" ht="21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9"/>
      <c r="AR4" s="16"/>
      <c r="AS4" s="16"/>
      <c r="AT4" s="16"/>
      <c r="AU4" s="67"/>
      <c r="AV4" s="67"/>
      <c r="AW4" s="67"/>
      <c r="AX4" s="67"/>
      <c r="AY4" s="67"/>
      <c r="AZ4" s="67"/>
      <c r="BA4" s="67"/>
      <c r="BB4" s="67"/>
      <c r="BC4" s="68"/>
    </row>
    <row r="5" spans="1:60" s="3" customFormat="1" ht="42" customHeight="1" x14ac:dyDescent="0.15">
      <c r="B5" s="2"/>
      <c r="C5" s="239" t="s">
        <v>127</v>
      </c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2"/>
      <c r="AF5" s="2"/>
      <c r="AG5" s="2"/>
      <c r="AH5" s="2"/>
      <c r="AI5" s="2"/>
      <c r="AJ5" s="2"/>
      <c r="AK5" s="2"/>
      <c r="AL5" s="2"/>
      <c r="AN5" s="71"/>
      <c r="AP5" s="71"/>
      <c r="AQ5" s="71"/>
      <c r="AR5" s="71"/>
      <c r="AS5" s="392" t="s">
        <v>83</v>
      </c>
      <c r="AT5" s="392"/>
      <c r="AU5" s="392"/>
      <c r="AV5" s="392"/>
      <c r="AW5" s="392"/>
      <c r="AX5" s="392"/>
      <c r="AY5" s="392"/>
      <c r="AZ5" s="392"/>
      <c r="BA5" s="392"/>
      <c r="BB5" s="71"/>
      <c r="BC5" s="71"/>
      <c r="BD5" s="71"/>
      <c r="BE5" s="71"/>
      <c r="BF5" s="71"/>
      <c r="BG5" s="71"/>
      <c r="BH5" s="71"/>
    </row>
    <row r="6" spans="1:60" s="3" customFormat="1" ht="16.5" customHeight="1" x14ac:dyDescent="0.15">
      <c r="A6" s="1"/>
      <c r="B6" s="1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36"/>
      <c r="AR6" s="158"/>
      <c r="AS6" s="158"/>
      <c r="AT6" s="158"/>
      <c r="AU6" s="204"/>
      <c r="AV6" s="204"/>
      <c r="AW6" s="204"/>
      <c r="AX6" s="204"/>
      <c r="AY6" s="204"/>
      <c r="AZ6" s="204"/>
      <c r="BA6" s="204"/>
      <c r="BB6" s="204"/>
      <c r="BC6" s="71"/>
    </row>
    <row r="7" spans="1:60" s="3" customFormat="1" ht="33" customHeight="1" x14ac:dyDescent="0.15">
      <c r="A7" s="1"/>
      <c r="C7" s="239" t="s">
        <v>126</v>
      </c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98"/>
      <c r="U7" s="198"/>
      <c r="V7" s="198"/>
      <c r="W7" s="198"/>
      <c r="X7" s="198"/>
      <c r="Y7" s="198"/>
      <c r="Z7" s="198"/>
      <c r="AA7" s="156"/>
      <c r="AB7" s="156"/>
      <c r="AC7" s="156"/>
      <c r="AD7" s="198"/>
      <c r="AE7" s="12"/>
      <c r="AF7" s="12"/>
      <c r="AG7" s="12"/>
      <c r="AH7" s="12"/>
      <c r="AI7" s="12"/>
      <c r="AJ7" s="12"/>
      <c r="AK7" s="12"/>
      <c r="AL7" s="1"/>
      <c r="AN7" s="1"/>
      <c r="AP7" s="195"/>
      <c r="AQ7" s="195"/>
      <c r="AR7" s="405" t="s">
        <v>120</v>
      </c>
      <c r="AS7" s="405"/>
      <c r="AT7" s="405"/>
      <c r="AU7" s="405"/>
      <c r="AV7" s="405"/>
      <c r="AW7" s="405"/>
      <c r="AX7" s="405"/>
      <c r="AY7" s="405"/>
      <c r="AZ7" s="405"/>
      <c r="BA7" s="405"/>
      <c r="BD7" s="195"/>
      <c r="BE7" s="195"/>
    </row>
    <row r="8" spans="1:60" s="3" customFormat="1" ht="19.5" customHeight="1" x14ac:dyDescent="0.15">
      <c r="A8" s="1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2"/>
      <c r="AF8" s="12"/>
      <c r="AG8" s="12"/>
      <c r="AH8" s="12"/>
      <c r="AI8" s="12"/>
      <c r="AJ8" s="12"/>
      <c r="AK8" s="12"/>
      <c r="AL8" s="1"/>
      <c r="AM8" s="1"/>
      <c r="AN8" s="1"/>
      <c r="AO8" s="1"/>
      <c r="AU8" s="72"/>
      <c r="AV8" s="72"/>
      <c r="AW8" s="72"/>
      <c r="AX8" s="72"/>
      <c r="AY8" s="72"/>
      <c r="AZ8" s="72"/>
      <c r="BA8" s="72"/>
      <c r="BB8" s="72"/>
      <c r="BC8" s="72"/>
    </row>
    <row r="9" spans="1:60" s="3" customFormat="1" ht="33" customHeight="1" thickBot="1" x14ac:dyDescent="0.2">
      <c r="B9" s="12"/>
      <c r="C9" s="155" t="s">
        <v>133</v>
      </c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2"/>
      <c r="AF9" s="12"/>
      <c r="AG9" s="12"/>
      <c r="AH9" s="12"/>
      <c r="AI9" s="12"/>
      <c r="AJ9" s="12"/>
      <c r="AK9" s="12"/>
      <c r="AL9" s="1"/>
      <c r="AM9" s="1"/>
      <c r="AN9" s="1"/>
      <c r="AO9" s="36"/>
      <c r="AP9" s="161"/>
      <c r="AQ9" s="159"/>
      <c r="AR9" s="160"/>
      <c r="AS9" s="159"/>
      <c r="AT9" s="160"/>
      <c r="AU9" s="240"/>
      <c r="AV9" s="268" t="s">
        <v>121</v>
      </c>
      <c r="AW9" s="86"/>
      <c r="AX9" s="86"/>
      <c r="AY9" s="86"/>
      <c r="AZ9" s="86"/>
      <c r="BA9" s="161"/>
      <c r="BB9" s="161"/>
      <c r="BE9" s="161"/>
      <c r="BF9" s="161"/>
    </row>
    <row r="10" spans="1:60" s="3" customFormat="1" ht="15" customHeight="1" x14ac:dyDescent="0.15">
      <c r="A10" s="1"/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56"/>
      <c r="AB10" s="156"/>
      <c r="AC10" s="156"/>
      <c r="AD10" s="198"/>
      <c r="AE10" s="12"/>
      <c r="AF10" s="12"/>
      <c r="AG10" s="12"/>
      <c r="AH10" s="12"/>
      <c r="AI10" s="12"/>
      <c r="AJ10" s="12"/>
      <c r="AK10" s="12"/>
      <c r="AL10" s="1"/>
      <c r="AM10" s="1"/>
      <c r="AN10" s="1"/>
      <c r="AO10" s="1"/>
      <c r="AU10" s="72"/>
      <c r="AV10" s="72"/>
      <c r="AW10" s="72"/>
      <c r="AX10" s="72"/>
      <c r="AY10" s="72"/>
      <c r="AZ10" s="72"/>
      <c r="BA10" s="72"/>
      <c r="BB10" s="72"/>
      <c r="BC10" s="72"/>
    </row>
    <row r="11" spans="1:60" s="3" customFormat="1" ht="33" customHeight="1" x14ac:dyDescent="0.15">
      <c r="B11" s="12"/>
      <c r="C11" s="157" t="s">
        <v>81</v>
      </c>
      <c r="AE11" s="12"/>
      <c r="AF11" s="12"/>
      <c r="AG11" s="12"/>
      <c r="AH11" s="12"/>
      <c r="AI11" s="12"/>
      <c r="AJ11" s="12"/>
      <c r="AK11" s="12"/>
      <c r="AL11" s="1"/>
      <c r="AM11" s="1"/>
      <c r="AN11" s="267" t="s">
        <v>150</v>
      </c>
      <c r="AO11" s="267"/>
      <c r="AP11" s="267"/>
      <c r="AQ11" s="267"/>
      <c r="AR11" s="267"/>
      <c r="AS11" s="267"/>
      <c r="AT11" s="267"/>
      <c r="AU11" s="267"/>
      <c r="AV11" s="267"/>
      <c r="AW11" s="267"/>
      <c r="AX11" s="267"/>
      <c r="AY11" s="267"/>
      <c r="AZ11" s="267"/>
      <c r="BA11" s="267"/>
      <c r="BB11" s="267"/>
      <c r="BC11" s="267"/>
      <c r="BD11" s="267"/>
      <c r="BE11" s="267"/>
    </row>
    <row r="12" spans="1:60" ht="9.75" customHeight="1" x14ac:dyDescent="0.3">
      <c r="B12" s="12"/>
      <c r="AE12" s="12"/>
      <c r="AF12" s="12"/>
      <c r="AG12" s="12"/>
      <c r="AH12" s="12"/>
      <c r="AI12" s="12"/>
      <c r="AJ12" s="12"/>
      <c r="AK12" s="12"/>
      <c r="AL12" s="1"/>
      <c r="AM12" s="1"/>
      <c r="AN12" s="1"/>
      <c r="AO12" s="81"/>
      <c r="AP12" s="81"/>
      <c r="AQ12" s="78"/>
      <c r="AR12" s="78"/>
      <c r="AS12" s="81"/>
      <c r="AT12" s="81"/>
      <c r="AU12" s="81"/>
      <c r="AV12" s="81"/>
      <c r="AW12" s="81"/>
      <c r="AX12" s="81"/>
      <c r="AY12" s="81"/>
      <c r="AZ12" s="81"/>
      <c r="BA12" s="81"/>
      <c r="BB12" s="70"/>
      <c r="BC12" s="70"/>
    </row>
    <row r="13" spans="1:60" ht="31.9" customHeight="1" x14ac:dyDescent="0.15">
      <c r="A13" s="2"/>
      <c r="B13" s="2"/>
      <c r="C13" s="395" t="s">
        <v>82</v>
      </c>
      <c r="D13" s="395"/>
      <c r="E13" s="395"/>
      <c r="F13" s="395"/>
      <c r="G13" s="395"/>
      <c r="H13" s="395"/>
      <c r="I13" s="395"/>
      <c r="J13" s="395"/>
      <c r="K13" s="395"/>
      <c r="L13" s="395"/>
      <c r="M13" s="395"/>
      <c r="N13" s="395"/>
      <c r="O13" s="395"/>
      <c r="P13" s="395"/>
      <c r="Q13" s="395"/>
      <c r="R13" s="395"/>
      <c r="S13" s="395"/>
      <c r="T13" s="395"/>
      <c r="U13" s="395"/>
      <c r="V13" s="395"/>
      <c r="W13" s="395"/>
      <c r="X13" s="395"/>
      <c r="Y13" s="395"/>
      <c r="Z13" s="395"/>
      <c r="AA13" s="395"/>
      <c r="AB13" s="395"/>
      <c r="AC13" s="395"/>
      <c r="AD13" s="395"/>
      <c r="AE13" s="2"/>
      <c r="AF13" s="2"/>
      <c r="AG13" s="2"/>
      <c r="AH13" s="2"/>
      <c r="AI13" s="2"/>
      <c r="AJ13" s="2"/>
      <c r="AM13" s="20"/>
      <c r="AN13" s="20"/>
      <c r="AQ13" s="393" t="s">
        <v>122</v>
      </c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20"/>
      <c r="BF13" s="20"/>
      <c r="BG13" s="20"/>
    </row>
    <row r="14" spans="1:60" ht="9" customHeight="1" x14ac:dyDescent="0.15">
      <c r="A14" s="2"/>
      <c r="B14" s="2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2"/>
      <c r="AF14" s="2"/>
      <c r="AG14" s="2"/>
      <c r="AH14" s="2"/>
      <c r="AI14" s="2"/>
      <c r="AJ14" s="2"/>
      <c r="AM14" s="20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</row>
    <row r="15" spans="1:60" ht="37.15" customHeight="1" x14ac:dyDescent="0.15">
      <c r="A15" s="2"/>
      <c r="B15" s="2"/>
      <c r="AE15" s="2"/>
      <c r="AF15" s="2"/>
      <c r="AG15" s="2"/>
      <c r="AH15" s="2"/>
      <c r="AI15" s="2"/>
      <c r="AJ15" s="2"/>
      <c r="AM15" s="20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</row>
    <row r="16" spans="1:60" s="3" customFormat="1" ht="36.6" customHeight="1" x14ac:dyDescent="0.15">
      <c r="A16" s="396" t="s">
        <v>23</v>
      </c>
      <c r="B16" s="396"/>
      <c r="C16" s="396"/>
      <c r="D16" s="396"/>
      <c r="E16" s="396"/>
      <c r="F16" s="396"/>
      <c r="G16" s="396"/>
      <c r="H16" s="396"/>
      <c r="I16" s="396"/>
      <c r="J16" s="396"/>
      <c r="K16" s="396"/>
      <c r="L16" s="396"/>
      <c r="M16" s="396"/>
      <c r="N16" s="396"/>
      <c r="O16" s="396"/>
      <c r="P16" s="396"/>
      <c r="Q16" s="396"/>
      <c r="R16" s="396"/>
      <c r="S16" s="396"/>
      <c r="T16" s="396"/>
      <c r="U16" s="396"/>
      <c r="V16" s="396"/>
      <c r="W16" s="396"/>
      <c r="X16" s="396"/>
      <c r="Y16" s="396"/>
      <c r="Z16" s="396"/>
      <c r="AA16" s="396"/>
      <c r="AB16" s="396"/>
      <c r="AC16" s="396"/>
      <c r="AD16" s="396"/>
      <c r="AE16" s="396"/>
      <c r="AF16" s="396"/>
      <c r="AG16" s="396"/>
      <c r="AH16" s="396"/>
      <c r="AI16" s="396"/>
      <c r="AJ16" s="396"/>
      <c r="AK16" s="396"/>
      <c r="AL16" s="396"/>
      <c r="AM16" s="396"/>
      <c r="AN16" s="396"/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6"/>
    </row>
    <row r="17" spans="1:89" s="3" customFormat="1" ht="24" customHeight="1" thickBo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</row>
    <row r="18" spans="1:89" s="37" customFormat="1" ht="39.75" customHeight="1" x14ac:dyDescent="0.15">
      <c r="A18" s="374" t="s">
        <v>112</v>
      </c>
      <c r="B18" s="399" t="s">
        <v>24</v>
      </c>
      <c r="C18" s="400"/>
      <c r="D18" s="400"/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0"/>
      <c r="AQ18" s="400"/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400"/>
      <c r="BF18" s="401"/>
      <c r="BG18" s="66"/>
    </row>
    <row r="19" spans="1:89" s="65" customFormat="1" ht="33.75" customHeight="1" x14ac:dyDescent="0.25">
      <c r="A19" s="397"/>
      <c r="B19" s="273" t="s">
        <v>100</v>
      </c>
      <c r="C19" s="274"/>
      <c r="D19" s="274"/>
      <c r="E19" s="274"/>
      <c r="F19" s="275" t="s">
        <v>101</v>
      </c>
      <c r="G19" s="276"/>
      <c r="H19" s="276"/>
      <c r="I19" s="276"/>
      <c r="J19" s="276"/>
      <c r="K19" s="276"/>
      <c r="L19" s="402"/>
      <c r="M19" s="273" t="s">
        <v>102</v>
      </c>
      <c r="N19" s="274"/>
      <c r="O19" s="274"/>
      <c r="P19" s="274"/>
      <c r="Q19" s="403"/>
      <c r="R19" s="273" t="s">
        <v>103</v>
      </c>
      <c r="S19" s="274"/>
      <c r="T19" s="274"/>
      <c r="U19" s="274"/>
      <c r="V19" s="403"/>
      <c r="W19" s="273" t="s">
        <v>104</v>
      </c>
      <c r="X19" s="274"/>
      <c r="Y19" s="274"/>
      <c r="Z19" s="274"/>
      <c r="AA19" s="403"/>
      <c r="AB19" s="273" t="s">
        <v>105</v>
      </c>
      <c r="AC19" s="274"/>
      <c r="AD19" s="274"/>
      <c r="AE19" s="403"/>
      <c r="AF19" s="273" t="s">
        <v>106</v>
      </c>
      <c r="AG19" s="274"/>
      <c r="AH19" s="274"/>
      <c r="AI19" s="274"/>
      <c r="AJ19" s="403"/>
      <c r="AK19" s="273" t="s">
        <v>107</v>
      </c>
      <c r="AL19" s="274"/>
      <c r="AM19" s="274"/>
      <c r="AN19" s="403"/>
      <c r="AO19" s="273" t="s">
        <v>108</v>
      </c>
      <c r="AP19" s="274"/>
      <c r="AQ19" s="274"/>
      <c r="AR19" s="274"/>
      <c r="AS19" s="274"/>
      <c r="AT19" s="273" t="s">
        <v>109</v>
      </c>
      <c r="AU19" s="274"/>
      <c r="AV19" s="274"/>
      <c r="AW19" s="274"/>
      <c r="AX19" s="274"/>
      <c r="AY19" s="275" t="s">
        <v>110</v>
      </c>
      <c r="AZ19" s="276"/>
      <c r="BA19" s="276"/>
      <c r="BB19" s="276"/>
      <c r="BC19" s="275" t="s">
        <v>111</v>
      </c>
      <c r="BD19" s="276"/>
      <c r="BE19" s="276"/>
      <c r="BF19" s="277"/>
      <c r="BG19" s="118"/>
    </row>
    <row r="20" spans="1:89" s="112" customFormat="1" ht="27.75" customHeight="1" thickBot="1" x14ac:dyDescent="0.35">
      <c r="A20" s="398"/>
      <c r="B20" s="196">
        <v>1</v>
      </c>
      <c r="C20" s="196">
        <v>2</v>
      </c>
      <c r="D20" s="196">
        <v>3</v>
      </c>
      <c r="E20" s="196">
        <v>4</v>
      </c>
      <c r="F20" s="196">
        <v>5</v>
      </c>
      <c r="G20" s="404">
        <v>6</v>
      </c>
      <c r="H20" s="404"/>
      <c r="I20" s="196">
        <v>7</v>
      </c>
      <c r="J20" s="404">
        <v>8</v>
      </c>
      <c r="K20" s="404"/>
      <c r="L20" s="196">
        <v>9</v>
      </c>
      <c r="M20" s="196">
        <v>10</v>
      </c>
      <c r="N20" s="404">
        <v>11</v>
      </c>
      <c r="O20" s="404"/>
      <c r="P20" s="196">
        <v>12</v>
      </c>
      <c r="Q20" s="196">
        <v>13</v>
      </c>
      <c r="R20" s="196">
        <v>14</v>
      </c>
      <c r="S20" s="196">
        <v>15</v>
      </c>
      <c r="T20" s="196">
        <v>16</v>
      </c>
      <c r="U20" s="196">
        <v>17</v>
      </c>
      <c r="V20" s="196">
        <v>18</v>
      </c>
      <c r="W20" s="404">
        <v>19</v>
      </c>
      <c r="X20" s="404"/>
      <c r="Y20" s="196">
        <v>20</v>
      </c>
      <c r="Z20" s="196">
        <v>21</v>
      </c>
      <c r="AA20" s="196">
        <v>22</v>
      </c>
      <c r="AB20" s="196">
        <v>23</v>
      </c>
      <c r="AC20" s="196">
        <v>24</v>
      </c>
      <c r="AD20" s="196">
        <v>25</v>
      </c>
      <c r="AE20" s="196">
        <v>26</v>
      </c>
      <c r="AF20" s="196">
        <v>27</v>
      </c>
      <c r="AG20" s="196">
        <v>28</v>
      </c>
      <c r="AH20" s="196">
        <v>29</v>
      </c>
      <c r="AI20" s="196">
        <v>30</v>
      </c>
      <c r="AJ20" s="196">
        <v>31</v>
      </c>
      <c r="AK20" s="196">
        <v>32</v>
      </c>
      <c r="AL20" s="196">
        <v>33</v>
      </c>
      <c r="AM20" s="196">
        <v>34</v>
      </c>
      <c r="AN20" s="196">
        <v>35</v>
      </c>
      <c r="AO20" s="196">
        <v>36</v>
      </c>
      <c r="AP20" s="196">
        <v>37</v>
      </c>
      <c r="AQ20" s="196">
        <v>38</v>
      </c>
      <c r="AR20" s="208">
        <v>39</v>
      </c>
      <c r="AS20" s="196">
        <v>40</v>
      </c>
      <c r="AT20" s="196">
        <v>41</v>
      </c>
      <c r="AU20" s="404">
        <v>42</v>
      </c>
      <c r="AV20" s="404"/>
      <c r="AW20" s="196">
        <v>43</v>
      </c>
      <c r="AX20" s="196">
        <v>44</v>
      </c>
      <c r="AY20" s="196">
        <v>45</v>
      </c>
      <c r="AZ20" s="196">
        <v>46</v>
      </c>
      <c r="BA20" s="196">
        <v>47</v>
      </c>
      <c r="BB20" s="196">
        <v>48</v>
      </c>
      <c r="BC20" s="207">
        <v>49</v>
      </c>
      <c r="BD20" s="162">
        <v>50</v>
      </c>
      <c r="BE20" s="163">
        <v>51</v>
      </c>
      <c r="BF20" s="206">
        <v>52</v>
      </c>
      <c r="BG20" s="164"/>
    </row>
    <row r="21" spans="1:89" s="65" customFormat="1" ht="34.9" customHeight="1" x14ac:dyDescent="0.25">
      <c r="A21" s="374">
        <v>1</v>
      </c>
      <c r="B21" s="386" t="s">
        <v>35</v>
      </c>
      <c r="C21" s="387"/>
      <c r="D21" s="387"/>
      <c r="E21" s="387"/>
      <c r="F21" s="388"/>
      <c r="G21" s="382" t="s">
        <v>26</v>
      </c>
      <c r="H21" s="383"/>
      <c r="I21" s="380" t="s">
        <v>26</v>
      </c>
      <c r="J21" s="382" t="s">
        <v>26</v>
      </c>
      <c r="K21" s="383"/>
      <c r="L21" s="380" t="s">
        <v>26</v>
      </c>
      <c r="M21" s="380" t="s">
        <v>26</v>
      </c>
      <c r="N21" s="382" t="s">
        <v>26</v>
      </c>
      <c r="O21" s="383"/>
      <c r="P21" s="380" t="s">
        <v>26</v>
      </c>
      <c r="Q21" s="380" t="s">
        <v>26</v>
      </c>
      <c r="R21" s="380" t="s">
        <v>26</v>
      </c>
      <c r="S21" s="380" t="s">
        <v>26</v>
      </c>
      <c r="T21" s="380" t="s">
        <v>26</v>
      </c>
      <c r="U21" s="380" t="s">
        <v>26</v>
      </c>
      <c r="V21" s="380" t="s">
        <v>26</v>
      </c>
      <c r="W21" s="382" t="s">
        <v>26</v>
      </c>
      <c r="X21" s="383"/>
      <c r="Y21" s="382" t="s">
        <v>26</v>
      </c>
      <c r="Z21" s="380" t="s">
        <v>26</v>
      </c>
      <c r="AA21" s="271" t="s">
        <v>72</v>
      </c>
      <c r="AB21" s="271" t="s">
        <v>72</v>
      </c>
      <c r="AC21" s="271" t="s">
        <v>2</v>
      </c>
      <c r="AD21" s="271" t="s">
        <v>2</v>
      </c>
      <c r="AE21" s="197" t="s">
        <v>26</v>
      </c>
      <c r="AF21" s="197" t="s">
        <v>26</v>
      </c>
      <c r="AG21" s="197" t="s">
        <v>26</v>
      </c>
      <c r="AH21" s="197" t="s">
        <v>26</v>
      </c>
      <c r="AI21" s="197" t="s">
        <v>26</v>
      </c>
      <c r="AJ21" s="197" t="s">
        <v>26</v>
      </c>
      <c r="AK21" s="197" t="s">
        <v>26</v>
      </c>
      <c r="AL21" s="197" t="s">
        <v>26</v>
      </c>
      <c r="AM21" s="197" t="s">
        <v>26</v>
      </c>
      <c r="AN21" s="197" t="s">
        <v>26</v>
      </c>
      <c r="AO21" s="197" t="s">
        <v>26</v>
      </c>
      <c r="AP21" s="197" t="s">
        <v>26</v>
      </c>
      <c r="AQ21" s="197" t="s">
        <v>26</v>
      </c>
      <c r="AR21" s="197" t="s">
        <v>26</v>
      </c>
      <c r="AS21" s="197" t="s">
        <v>26</v>
      </c>
      <c r="AT21" s="197" t="s">
        <v>26</v>
      </c>
      <c r="AU21" s="364" t="s">
        <v>72</v>
      </c>
      <c r="AV21" s="365"/>
      <c r="AW21" s="271" t="s">
        <v>72</v>
      </c>
      <c r="AX21" s="271" t="s">
        <v>2</v>
      </c>
      <c r="AY21" s="271" t="s">
        <v>2</v>
      </c>
      <c r="AZ21" s="271" t="s">
        <v>2</v>
      </c>
      <c r="BA21" s="271" t="s">
        <v>2</v>
      </c>
      <c r="BB21" s="271" t="s">
        <v>2</v>
      </c>
      <c r="BC21" s="292" t="s">
        <v>2</v>
      </c>
      <c r="BD21" s="269" t="s">
        <v>2</v>
      </c>
      <c r="BE21" s="271" t="s">
        <v>2</v>
      </c>
      <c r="BF21" s="282" t="s">
        <v>2</v>
      </c>
      <c r="BG21" s="358"/>
    </row>
    <row r="22" spans="1:89" s="64" customFormat="1" ht="52.9" customHeight="1" thickBot="1" x14ac:dyDescent="0.2">
      <c r="A22" s="375"/>
      <c r="B22" s="389"/>
      <c r="C22" s="390"/>
      <c r="D22" s="390"/>
      <c r="E22" s="390"/>
      <c r="F22" s="391"/>
      <c r="G22" s="384"/>
      <c r="H22" s="385"/>
      <c r="I22" s="381"/>
      <c r="J22" s="384"/>
      <c r="K22" s="385"/>
      <c r="L22" s="381"/>
      <c r="M22" s="381"/>
      <c r="N22" s="384"/>
      <c r="O22" s="385"/>
      <c r="P22" s="381"/>
      <c r="Q22" s="381"/>
      <c r="R22" s="381"/>
      <c r="S22" s="381"/>
      <c r="T22" s="381"/>
      <c r="U22" s="381"/>
      <c r="V22" s="381"/>
      <c r="W22" s="384"/>
      <c r="X22" s="385"/>
      <c r="Y22" s="384"/>
      <c r="Z22" s="381"/>
      <c r="AA22" s="272"/>
      <c r="AB22" s="272"/>
      <c r="AC22" s="272"/>
      <c r="AD22" s="272"/>
      <c r="AE22" s="199" t="s">
        <v>84</v>
      </c>
      <c r="AF22" s="199" t="s">
        <v>84</v>
      </c>
      <c r="AG22" s="199" t="s">
        <v>84</v>
      </c>
      <c r="AH22" s="199" t="s">
        <v>84</v>
      </c>
      <c r="AI22" s="199" t="s">
        <v>84</v>
      </c>
      <c r="AJ22" s="199" t="s">
        <v>84</v>
      </c>
      <c r="AK22" s="199" t="s">
        <v>84</v>
      </c>
      <c r="AL22" s="199" t="s">
        <v>84</v>
      </c>
      <c r="AM22" s="199" t="s">
        <v>84</v>
      </c>
      <c r="AN22" s="199" t="s">
        <v>84</v>
      </c>
      <c r="AO22" s="199" t="s">
        <v>84</v>
      </c>
      <c r="AP22" s="199" t="s">
        <v>84</v>
      </c>
      <c r="AQ22" s="199" t="s">
        <v>84</v>
      </c>
      <c r="AR22" s="199" t="s">
        <v>84</v>
      </c>
      <c r="AS22" s="199" t="s">
        <v>84</v>
      </c>
      <c r="AT22" s="199" t="s">
        <v>84</v>
      </c>
      <c r="AU22" s="366"/>
      <c r="AV22" s="367"/>
      <c r="AW22" s="272"/>
      <c r="AX22" s="272"/>
      <c r="AY22" s="272"/>
      <c r="AZ22" s="272"/>
      <c r="BA22" s="272"/>
      <c r="BB22" s="272"/>
      <c r="BC22" s="293"/>
      <c r="BD22" s="270"/>
      <c r="BE22" s="272"/>
      <c r="BF22" s="283"/>
      <c r="BG22" s="358"/>
    </row>
    <row r="23" spans="1:89" s="65" customFormat="1" ht="32.25" customHeight="1" x14ac:dyDescent="0.25">
      <c r="A23" s="374">
        <v>2</v>
      </c>
      <c r="B23" s="376" t="s">
        <v>2</v>
      </c>
      <c r="C23" s="197" t="s">
        <v>26</v>
      </c>
      <c r="D23" s="197" t="s">
        <v>26</v>
      </c>
      <c r="E23" s="197" t="s">
        <v>26</v>
      </c>
      <c r="F23" s="197" t="s">
        <v>26</v>
      </c>
      <c r="G23" s="378" t="s">
        <v>26</v>
      </c>
      <c r="H23" s="379"/>
      <c r="I23" s="197" t="s">
        <v>26</v>
      </c>
      <c r="J23" s="378" t="s">
        <v>26</v>
      </c>
      <c r="K23" s="379"/>
      <c r="L23" s="197" t="s">
        <v>26</v>
      </c>
      <c r="M23" s="197" t="s">
        <v>70</v>
      </c>
      <c r="N23" s="378" t="s">
        <v>70</v>
      </c>
      <c r="O23" s="379"/>
      <c r="P23" s="197" t="s">
        <v>70</v>
      </c>
      <c r="Q23" s="197" t="s">
        <v>70</v>
      </c>
      <c r="R23" s="197" t="s">
        <v>70</v>
      </c>
      <c r="S23" s="197" t="s">
        <v>70</v>
      </c>
      <c r="T23" s="197" t="s">
        <v>70</v>
      </c>
      <c r="U23" s="197" t="s">
        <v>70</v>
      </c>
      <c r="V23" s="376" t="s">
        <v>72</v>
      </c>
      <c r="W23" s="364" t="s">
        <v>72</v>
      </c>
      <c r="X23" s="365"/>
      <c r="Y23" s="364" t="s">
        <v>2</v>
      </c>
      <c r="Z23" s="271" t="s">
        <v>2</v>
      </c>
      <c r="AA23" s="271" t="s">
        <v>2</v>
      </c>
      <c r="AB23" s="368" t="s">
        <v>2</v>
      </c>
      <c r="AC23" s="278" t="s">
        <v>25</v>
      </c>
      <c r="AD23" s="278" t="s">
        <v>25</v>
      </c>
      <c r="AE23" s="278" t="s">
        <v>25</v>
      </c>
      <c r="AF23" s="278" t="s">
        <v>25</v>
      </c>
      <c r="AG23" s="278" t="s">
        <v>25</v>
      </c>
      <c r="AH23" s="278" t="s">
        <v>25</v>
      </c>
      <c r="AI23" s="278" t="s">
        <v>25</v>
      </c>
      <c r="AJ23" s="278" t="s">
        <v>25</v>
      </c>
      <c r="AK23" s="278" t="s">
        <v>25</v>
      </c>
      <c r="AL23" s="278" t="s">
        <v>25</v>
      </c>
      <c r="AM23" s="278" t="s">
        <v>25</v>
      </c>
      <c r="AN23" s="278" t="s">
        <v>25</v>
      </c>
      <c r="AO23" s="278" t="s">
        <v>25</v>
      </c>
      <c r="AP23" s="278" t="s">
        <v>25</v>
      </c>
      <c r="AQ23" s="278" t="s">
        <v>25</v>
      </c>
      <c r="AR23" s="278" t="s">
        <v>25</v>
      </c>
      <c r="AS23" s="278" t="s">
        <v>25</v>
      </c>
      <c r="AT23" s="278" t="s">
        <v>25</v>
      </c>
      <c r="AU23" s="370" t="s">
        <v>25</v>
      </c>
      <c r="AV23" s="371"/>
      <c r="AW23" s="271" t="s">
        <v>72</v>
      </c>
      <c r="AX23" s="363" t="s">
        <v>2</v>
      </c>
      <c r="AY23" s="363" t="s">
        <v>2</v>
      </c>
      <c r="AZ23" s="363" t="s">
        <v>2</v>
      </c>
      <c r="BA23" s="363" t="s">
        <v>2</v>
      </c>
      <c r="BB23" s="271" t="s">
        <v>2</v>
      </c>
      <c r="BC23" s="292" t="s">
        <v>2</v>
      </c>
      <c r="BD23" s="294" t="s">
        <v>2</v>
      </c>
      <c r="BE23" s="296" t="s">
        <v>2</v>
      </c>
      <c r="BF23" s="280" t="s">
        <v>2</v>
      </c>
      <c r="BG23" s="358"/>
    </row>
    <row r="24" spans="1:89" s="64" customFormat="1" ht="38.25" customHeight="1" thickBot="1" x14ac:dyDescent="0.2">
      <c r="A24" s="375"/>
      <c r="B24" s="377"/>
      <c r="C24" s="199" t="s">
        <v>84</v>
      </c>
      <c r="D24" s="199" t="s">
        <v>84</v>
      </c>
      <c r="E24" s="199" t="s">
        <v>84</v>
      </c>
      <c r="F24" s="199" t="s">
        <v>84</v>
      </c>
      <c r="G24" s="359" t="s">
        <v>84</v>
      </c>
      <c r="H24" s="360"/>
      <c r="I24" s="199" t="s">
        <v>84</v>
      </c>
      <c r="J24" s="359" t="s">
        <v>84</v>
      </c>
      <c r="K24" s="360"/>
      <c r="L24" s="199" t="s">
        <v>84</v>
      </c>
      <c r="M24" s="199" t="s">
        <v>84</v>
      </c>
      <c r="N24" s="361" t="s">
        <v>84</v>
      </c>
      <c r="O24" s="362"/>
      <c r="P24" s="199" t="s">
        <v>84</v>
      </c>
      <c r="Q24" s="199" t="s">
        <v>84</v>
      </c>
      <c r="R24" s="199" t="s">
        <v>84</v>
      </c>
      <c r="S24" s="199" t="s">
        <v>84</v>
      </c>
      <c r="T24" s="199" t="s">
        <v>84</v>
      </c>
      <c r="U24" s="199" t="s">
        <v>84</v>
      </c>
      <c r="V24" s="377"/>
      <c r="W24" s="366"/>
      <c r="X24" s="367"/>
      <c r="Y24" s="366"/>
      <c r="Z24" s="272"/>
      <c r="AA24" s="272"/>
      <c r="AB24" s="36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372"/>
      <c r="AV24" s="373"/>
      <c r="AW24" s="297"/>
      <c r="AX24" s="297"/>
      <c r="AY24" s="297"/>
      <c r="AZ24" s="297"/>
      <c r="BA24" s="297"/>
      <c r="BB24" s="272"/>
      <c r="BC24" s="293"/>
      <c r="BD24" s="295"/>
      <c r="BE24" s="297"/>
      <c r="BF24" s="281"/>
      <c r="BG24" s="358"/>
    </row>
    <row r="25" spans="1:89" s="64" customFormat="1" ht="50.25" customHeight="1" thickBot="1" x14ac:dyDescent="0.2">
      <c r="A25" s="214">
        <v>3</v>
      </c>
      <c r="B25" s="215" t="s">
        <v>2</v>
      </c>
      <c r="C25" s="216" t="s">
        <v>25</v>
      </c>
      <c r="D25" s="216" t="s">
        <v>25</v>
      </c>
      <c r="E25" s="216" t="s">
        <v>25</v>
      </c>
      <c r="F25" s="217" t="s">
        <v>25</v>
      </c>
      <c r="G25" s="352" t="s">
        <v>25</v>
      </c>
      <c r="H25" s="352"/>
      <c r="I25" s="217" t="s">
        <v>25</v>
      </c>
      <c r="J25" s="352" t="s">
        <v>25</v>
      </c>
      <c r="K25" s="352"/>
      <c r="L25" s="217" t="s">
        <v>25</v>
      </c>
      <c r="M25" s="217" t="s">
        <v>25</v>
      </c>
      <c r="N25" s="352" t="s">
        <v>25</v>
      </c>
      <c r="O25" s="352"/>
      <c r="P25" s="217" t="s">
        <v>25</v>
      </c>
      <c r="Q25" s="217" t="s">
        <v>25</v>
      </c>
      <c r="R25" s="217" t="s">
        <v>25</v>
      </c>
      <c r="S25" s="217" t="s">
        <v>25</v>
      </c>
      <c r="T25" s="217" t="s">
        <v>25</v>
      </c>
      <c r="U25" s="217" t="s">
        <v>25</v>
      </c>
      <c r="V25" s="217" t="s">
        <v>25</v>
      </c>
      <c r="W25" s="356" t="s">
        <v>25</v>
      </c>
      <c r="X25" s="357"/>
      <c r="Y25" s="217" t="s">
        <v>25</v>
      </c>
      <c r="Z25" s="218" t="s">
        <v>72</v>
      </c>
      <c r="AA25" s="218" t="s">
        <v>2</v>
      </c>
      <c r="AB25" s="213" t="s">
        <v>2</v>
      </c>
      <c r="AC25" s="216" t="s">
        <v>25</v>
      </c>
      <c r="AD25" s="216" t="s">
        <v>25</v>
      </c>
      <c r="AE25" s="216" t="s">
        <v>25</v>
      </c>
      <c r="AF25" s="216" t="s">
        <v>25</v>
      </c>
      <c r="AG25" s="217" t="s">
        <v>25</v>
      </c>
      <c r="AH25" s="217" t="s">
        <v>25</v>
      </c>
      <c r="AI25" s="217" t="s">
        <v>25</v>
      </c>
      <c r="AJ25" s="217" t="s">
        <v>25</v>
      </c>
      <c r="AK25" s="217" t="s">
        <v>25</v>
      </c>
      <c r="AL25" s="217" t="s">
        <v>25</v>
      </c>
      <c r="AM25" s="217" t="s">
        <v>25</v>
      </c>
      <c r="AN25" s="217" t="s">
        <v>25</v>
      </c>
      <c r="AO25" s="219" t="s">
        <v>25</v>
      </c>
      <c r="AP25" s="219" t="s">
        <v>25</v>
      </c>
      <c r="AQ25" s="218" t="s">
        <v>85</v>
      </c>
      <c r="AR25" s="217" t="s">
        <v>80</v>
      </c>
      <c r="AS25" s="217" t="s">
        <v>80</v>
      </c>
      <c r="AT25" s="217" t="s">
        <v>80</v>
      </c>
      <c r="AU25" s="352" t="s">
        <v>80</v>
      </c>
      <c r="AV25" s="352"/>
      <c r="AW25" s="213" t="s">
        <v>27</v>
      </c>
      <c r="AX25" s="213" t="s">
        <v>2</v>
      </c>
      <c r="AY25" s="213" t="s">
        <v>2</v>
      </c>
      <c r="AZ25" s="213" t="s">
        <v>2</v>
      </c>
      <c r="BA25" s="213" t="s">
        <v>2</v>
      </c>
      <c r="BB25" s="220" t="s">
        <v>2</v>
      </c>
      <c r="BC25" s="221" t="s">
        <v>2</v>
      </c>
      <c r="BD25" s="222" t="s">
        <v>2</v>
      </c>
      <c r="BE25" s="220" t="s">
        <v>2</v>
      </c>
      <c r="BF25" s="223" t="s">
        <v>2</v>
      </c>
      <c r="BG25" s="211"/>
    </row>
    <row r="26" spans="1:89" x14ac:dyDescent="0.15">
      <c r="A26" s="203"/>
      <c r="B26" s="203"/>
      <c r="C26" s="203"/>
      <c r="D26" s="203"/>
      <c r="E26" s="203"/>
      <c r="F26" s="87"/>
      <c r="G26" s="353"/>
      <c r="H26" s="353"/>
      <c r="I26" s="5"/>
      <c r="J26" s="354"/>
      <c r="K26" s="354"/>
      <c r="L26" s="5"/>
      <c r="M26" s="5"/>
      <c r="N26" s="353"/>
      <c r="O26" s="353"/>
      <c r="P26" s="21"/>
      <c r="Q26" s="203"/>
      <c r="R26" s="21"/>
      <c r="S26" s="5"/>
      <c r="T26" s="5"/>
      <c r="U26" s="5"/>
      <c r="V26" s="5"/>
      <c r="W26" s="354"/>
      <c r="X26" s="354"/>
      <c r="Y26" s="201"/>
      <c r="Z26" s="5"/>
      <c r="AA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209"/>
      <c r="AS26" s="209"/>
      <c r="AT26" s="209"/>
      <c r="AU26" s="355"/>
      <c r="AV26" s="355"/>
      <c r="AW26" s="210"/>
      <c r="AX26" s="209"/>
      <c r="AY26" s="202"/>
      <c r="AZ26" s="202"/>
      <c r="BA26" s="202"/>
      <c r="BB26" s="202"/>
      <c r="BC26" s="202"/>
      <c r="BD26" s="203"/>
      <c r="BE26" s="203"/>
      <c r="BF26" s="203"/>
      <c r="BG26" s="5"/>
    </row>
    <row r="27" spans="1:89" s="7" customFormat="1" ht="26.25" customHeight="1" x14ac:dyDescent="0.15">
      <c r="A27" s="24"/>
      <c r="B27" s="341" t="s">
        <v>28</v>
      </c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  <c r="O27" s="341"/>
      <c r="P27" s="341"/>
      <c r="Q27" s="341"/>
      <c r="R27" s="341"/>
      <c r="S27" s="341"/>
      <c r="T27" s="341"/>
      <c r="U27" s="341"/>
      <c r="V27" s="341"/>
      <c r="W27" s="341"/>
      <c r="X27" s="341"/>
      <c r="Y27" s="341"/>
      <c r="Z27" s="341"/>
      <c r="AA27" s="341"/>
      <c r="AB27" s="341"/>
      <c r="AC27" s="341"/>
      <c r="AD27" s="341"/>
      <c r="AE27" s="341"/>
      <c r="AF27" s="341"/>
      <c r="AG27" s="341"/>
      <c r="AH27" s="341"/>
      <c r="AI27" s="341"/>
      <c r="AJ27" s="341"/>
      <c r="AK27" s="341"/>
      <c r="AL27" s="341"/>
      <c r="AM27" s="341"/>
      <c r="AN27" s="341"/>
      <c r="AO27" s="341"/>
      <c r="AP27" s="341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1"/>
      <c r="BC27" s="341"/>
      <c r="BD27" s="6"/>
      <c r="BE27" s="6"/>
      <c r="BF27" s="6"/>
      <c r="BG27" s="6"/>
      <c r="BH27" s="6"/>
      <c r="BI27" s="6"/>
      <c r="BJ27" s="6"/>
      <c r="BK27" s="6"/>
      <c r="BM27" s="205"/>
      <c r="BN27" s="205"/>
    </row>
    <row r="28" spans="1:89" s="31" customFormat="1" ht="32.25" customHeight="1" thickBot="1" x14ac:dyDescent="0.2">
      <c r="A28" s="25"/>
      <c r="B28" s="25"/>
      <c r="C28" s="25"/>
      <c r="D28" s="25"/>
      <c r="E28" s="25"/>
      <c r="F28" s="25"/>
      <c r="G28" s="13"/>
      <c r="H28" s="13"/>
      <c r="I28" s="8"/>
      <c r="J28" s="8"/>
      <c r="K28" s="8"/>
      <c r="L28" s="8"/>
      <c r="M28" s="8"/>
      <c r="N28" s="40"/>
      <c r="O28" s="40"/>
      <c r="P28" s="9"/>
      <c r="Q28" s="9"/>
      <c r="R28" s="9"/>
      <c r="S28" s="9"/>
      <c r="T28" s="8"/>
      <c r="U28" s="8"/>
      <c r="V28" s="8"/>
      <c r="W28" s="8"/>
      <c r="X28" s="8"/>
      <c r="Y28" s="10"/>
      <c r="Z28" s="8"/>
      <c r="AA28" s="8"/>
      <c r="AB28" s="8"/>
      <c r="AC28" s="8"/>
      <c r="AD28" s="26"/>
      <c r="AE28" s="10"/>
      <c r="AF28" s="9"/>
      <c r="AG28" s="11"/>
      <c r="AH28" s="11"/>
      <c r="AI28" s="11"/>
      <c r="AJ28" s="26"/>
      <c r="AK28" s="27"/>
      <c r="AL28" s="8"/>
      <c r="AM28" s="8"/>
      <c r="AN28" s="8"/>
      <c r="AO28" s="8"/>
      <c r="AP28" s="28"/>
      <c r="AQ28" s="29"/>
      <c r="AR28" s="29"/>
      <c r="AS28" s="40"/>
      <c r="AT28" s="30"/>
      <c r="AU28" s="30"/>
      <c r="AV28" s="29"/>
      <c r="AW28" s="29"/>
      <c r="AX28" s="29"/>
      <c r="AY28" s="40"/>
      <c r="AZ28" s="30"/>
      <c r="BA28" s="30"/>
      <c r="BB28" s="18"/>
      <c r="BC28" s="18"/>
      <c r="BD28" s="18"/>
      <c r="BE28" s="18"/>
      <c r="BF28" s="18"/>
      <c r="BG28" s="18"/>
      <c r="BH28" s="18"/>
      <c r="BI28" s="18"/>
      <c r="BJ28" s="18"/>
    </row>
    <row r="29" spans="1:89" s="44" customFormat="1" ht="29.45" customHeight="1" thickBot="1" x14ac:dyDescent="0.2">
      <c r="A29" s="43"/>
      <c r="B29" s="342"/>
      <c r="C29" s="343"/>
      <c r="D29" s="343"/>
      <c r="E29" s="343"/>
      <c r="F29" s="343"/>
      <c r="G29" s="343"/>
      <c r="H29" s="343"/>
      <c r="I29" s="343"/>
      <c r="J29" s="343"/>
      <c r="K29" s="343"/>
      <c r="L29" s="343"/>
      <c r="M29" s="343"/>
      <c r="N29" s="343"/>
      <c r="O29" s="343"/>
      <c r="P29" s="343"/>
      <c r="Q29" s="343"/>
      <c r="R29" s="343"/>
      <c r="S29" s="343"/>
      <c r="T29" s="343"/>
      <c r="U29" s="343"/>
      <c r="V29" s="344"/>
      <c r="W29" s="309" t="s">
        <v>12</v>
      </c>
      <c r="X29" s="285"/>
      <c r="Y29" s="285"/>
      <c r="Z29" s="285"/>
      <c r="AA29" s="285"/>
      <c r="AB29" s="285"/>
      <c r="AC29" s="285"/>
      <c r="AD29" s="285"/>
      <c r="AE29" s="285"/>
      <c r="AF29" s="285"/>
      <c r="AG29" s="348"/>
      <c r="AH29" s="309" t="s">
        <v>13</v>
      </c>
      <c r="AI29" s="285"/>
      <c r="AJ29" s="285"/>
      <c r="AK29" s="285"/>
      <c r="AL29" s="285"/>
      <c r="AM29" s="285"/>
      <c r="AN29" s="285"/>
      <c r="AO29" s="285"/>
      <c r="AP29" s="285"/>
      <c r="AQ29" s="286"/>
      <c r="AR29" s="349" t="s">
        <v>59</v>
      </c>
      <c r="AS29" s="349"/>
      <c r="AT29" s="349"/>
      <c r="AU29" s="349"/>
      <c r="AV29" s="349"/>
      <c r="AW29" s="349"/>
      <c r="AX29" s="349"/>
      <c r="AY29" s="349"/>
      <c r="AZ29" s="349"/>
      <c r="BA29" s="349"/>
      <c r="BB29" s="350"/>
      <c r="BC29" s="287" t="s">
        <v>114</v>
      </c>
      <c r="BD29" s="288"/>
      <c r="BE29" s="289"/>
      <c r="BF29" s="45"/>
      <c r="BG29" s="45"/>
      <c r="BH29" s="45"/>
      <c r="BI29" s="45"/>
      <c r="BJ29" s="45"/>
      <c r="BK29" s="45"/>
    </row>
    <row r="30" spans="1:89" s="46" customFormat="1" ht="41.25" customHeight="1" thickBot="1" x14ac:dyDescent="0.4">
      <c r="A30" s="43"/>
      <c r="B30" s="345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7"/>
      <c r="W30" s="306" t="s">
        <v>30</v>
      </c>
      <c r="X30" s="307"/>
      <c r="Y30" s="307"/>
      <c r="Z30" s="307"/>
      <c r="AA30" s="307" t="s">
        <v>31</v>
      </c>
      <c r="AB30" s="307"/>
      <c r="AC30" s="307"/>
      <c r="AD30" s="307"/>
      <c r="AE30" s="307" t="s">
        <v>32</v>
      </c>
      <c r="AF30" s="307"/>
      <c r="AG30" s="308"/>
      <c r="AH30" s="306" t="s">
        <v>33</v>
      </c>
      <c r="AI30" s="307"/>
      <c r="AJ30" s="307"/>
      <c r="AK30" s="307" t="s">
        <v>34</v>
      </c>
      <c r="AL30" s="307"/>
      <c r="AM30" s="307"/>
      <c r="AN30" s="307"/>
      <c r="AO30" s="307" t="s">
        <v>32</v>
      </c>
      <c r="AP30" s="307"/>
      <c r="AQ30" s="310"/>
      <c r="AR30" s="340" t="s">
        <v>60</v>
      </c>
      <c r="AS30" s="307"/>
      <c r="AT30" s="307"/>
      <c r="AU30" s="307" t="s">
        <v>61</v>
      </c>
      <c r="AV30" s="307"/>
      <c r="AW30" s="307"/>
      <c r="AX30" s="307"/>
      <c r="AY30" s="307" t="s">
        <v>32</v>
      </c>
      <c r="AZ30" s="307"/>
      <c r="BA30" s="307"/>
      <c r="BB30" s="310"/>
      <c r="BC30" s="351"/>
      <c r="BD30" s="299"/>
      <c r="BE30" s="300"/>
      <c r="BF30" s="47"/>
      <c r="BG30" s="47"/>
      <c r="BH30" s="47"/>
      <c r="BI30" s="47"/>
      <c r="BJ30" s="47"/>
      <c r="BK30" s="47"/>
      <c r="BL30" s="48"/>
      <c r="BM30" s="48"/>
      <c r="BN30" s="48"/>
      <c r="BO30" s="48"/>
      <c r="BP30" s="48"/>
      <c r="BQ30" s="48"/>
      <c r="BR30" s="47"/>
      <c r="BS30" s="47"/>
      <c r="BT30" s="47"/>
      <c r="BU30" s="47"/>
    </row>
    <row r="31" spans="1:89" s="43" customFormat="1" ht="49.5" customHeight="1" thickBot="1" x14ac:dyDescent="0.4">
      <c r="B31" s="336" t="s">
        <v>35</v>
      </c>
      <c r="C31" s="288"/>
      <c r="D31" s="288"/>
      <c r="E31" s="337" t="s">
        <v>36</v>
      </c>
      <c r="F31" s="337"/>
      <c r="G31" s="337"/>
      <c r="H31" s="337"/>
      <c r="I31" s="337"/>
      <c r="J31" s="337"/>
      <c r="K31" s="337"/>
      <c r="L31" s="337"/>
      <c r="M31" s="337"/>
      <c r="N31" s="337"/>
      <c r="O31" s="337"/>
      <c r="P31" s="337"/>
      <c r="Q31" s="337"/>
      <c r="R31" s="337"/>
      <c r="S31" s="337"/>
      <c r="T31" s="337"/>
      <c r="U31" s="337"/>
      <c r="V31" s="338"/>
      <c r="W31" s="339">
        <v>5</v>
      </c>
      <c r="X31" s="333"/>
      <c r="Y31" s="333"/>
      <c r="Z31" s="333"/>
      <c r="AA31" s="334"/>
      <c r="AB31" s="334"/>
      <c r="AC31" s="334"/>
      <c r="AD31" s="334"/>
      <c r="AE31" s="317">
        <f>SUM(W31:AD31)</f>
        <v>5</v>
      </c>
      <c r="AF31" s="317"/>
      <c r="AG31" s="318"/>
      <c r="AH31" s="339"/>
      <c r="AI31" s="333"/>
      <c r="AJ31" s="333"/>
      <c r="AK31" s="331"/>
      <c r="AL31" s="331"/>
      <c r="AM31" s="331"/>
      <c r="AN31" s="331"/>
      <c r="AO31" s="290"/>
      <c r="AP31" s="290"/>
      <c r="AQ31" s="291"/>
      <c r="AR31" s="332"/>
      <c r="AS31" s="333"/>
      <c r="AT31" s="333"/>
      <c r="AU31" s="334"/>
      <c r="AV31" s="334"/>
      <c r="AW31" s="334"/>
      <c r="AX31" s="334"/>
      <c r="AY31" s="317"/>
      <c r="AZ31" s="317"/>
      <c r="BA31" s="317"/>
      <c r="BB31" s="335"/>
      <c r="BC31" s="287">
        <f>AE31+AO31+AY31</f>
        <v>5</v>
      </c>
      <c r="BD31" s="288"/>
      <c r="BE31" s="289"/>
      <c r="BK31" s="49"/>
      <c r="BL31" s="48"/>
      <c r="BM31" s="48"/>
      <c r="BN31" s="48"/>
      <c r="BO31" s="47"/>
      <c r="BP31" s="47"/>
      <c r="BQ31" s="47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</row>
    <row r="32" spans="1:89" s="50" customFormat="1" ht="49.5" customHeight="1" thickBot="1" x14ac:dyDescent="0.4">
      <c r="A32" s="43"/>
      <c r="B32" s="329" t="s">
        <v>37</v>
      </c>
      <c r="C32" s="330"/>
      <c r="D32" s="330"/>
      <c r="E32" s="325" t="s">
        <v>38</v>
      </c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6"/>
      <c r="W32" s="304">
        <v>16</v>
      </c>
      <c r="X32" s="302"/>
      <c r="Y32" s="302"/>
      <c r="Z32" s="302"/>
      <c r="AA32" s="303">
        <v>16</v>
      </c>
      <c r="AB32" s="303"/>
      <c r="AC32" s="303"/>
      <c r="AD32" s="303"/>
      <c r="AE32" s="317">
        <f>SUM(W32:AD32)</f>
        <v>32</v>
      </c>
      <c r="AF32" s="317"/>
      <c r="AG32" s="318"/>
      <c r="AH32" s="304">
        <v>8</v>
      </c>
      <c r="AI32" s="302"/>
      <c r="AJ32" s="302"/>
      <c r="AK32" s="305"/>
      <c r="AL32" s="305"/>
      <c r="AM32" s="305"/>
      <c r="AN32" s="305"/>
      <c r="AO32" s="290">
        <f>SUM(AH32:AN32)</f>
        <v>8</v>
      </c>
      <c r="AP32" s="290"/>
      <c r="AQ32" s="291"/>
      <c r="AR32" s="301"/>
      <c r="AS32" s="302"/>
      <c r="AT32" s="302"/>
      <c r="AU32" s="303"/>
      <c r="AV32" s="303"/>
      <c r="AW32" s="303"/>
      <c r="AX32" s="303"/>
      <c r="AY32" s="290"/>
      <c r="AZ32" s="290"/>
      <c r="BA32" s="290"/>
      <c r="BB32" s="291"/>
      <c r="BC32" s="287">
        <f t="shared" ref="BC32:BC40" si="0">AE32+AO32+AY32</f>
        <v>40</v>
      </c>
      <c r="BD32" s="288"/>
      <c r="BE32" s="289"/>
      <c r="BF32" s="43"/>
      <c r="BG32" s="43"/>
      <c r="BH32" s="43"/>
      <c r="BI32" s="43"/>
      <c r="BJ32" s="43"/>
      <c r="BK32" s="49"/>
      <c r="BL32" s="47"/>
      <c r="BM32" s="47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</row>
    <row r="33" spans="1:85" s="50" customFormat="1" ht="45" customHeight="1" thickBot="1" x14ac:dyDescent="0.4">
      <c r="A33" s="45"/>
      <c r="B33" s="324" t="s">
        <v>72</v>
      </c>
      <c r="C33" s="290"/>
      <c r="D33" s="290"/>
      <c r="E33" s="325" t="s">
        <v>73</v>
      </c>
      <c r="F33" s="325"/>
      <c r="G33" s="325"/>
      <c r="H33" s="325"/>
      <c r="I33" s="325"/>
      <c r="J33" s="325"/>
      <c r="K33" s="325"/>
      <c r="L33" s="325"/>
      <c r="M33" s="325"/>
      <c r="N33" s="325"/>
      <c r="O33" s="325"/>
      <c r="P33" s="325"/>
      <c r="Q33" s="325"/>
      <c r="R33" s="325"/>
      <c r="S33" s="325"/>
      <c r="T33" s="325"/>
      <c r="U33" s="325"/>
      <c r="V33" s="326"/>
      <c r="W33" s="304">
        <v>2</v>
      </c>
      <c r="X33" s="302"/>
      <c r="Y33" s="302"/>
      <c r="Z33" s="302"/>
      <c r="AA33" s="303">
        <v>2</v>
      </c>
      <c r="AB33" s="303"/>
      <c r="AC33" s="303"/>
      <c r="AD33" s="303"/>
      <c r="AE33" s="317">
        <f>SUM(W33:AD33)</f>
        <v>4</v>
      </c>
      <c r="AF33" s="317"/>
      <c r="AG33" s="318"/>
      <c r="AH33" s="304">
        <v>2</v>
      </c>
      <c r="AI33" s="302"/>
      <c r="AJ33" s="302"/>
      <c r="AK33" s="305">
        <v>1</v>
      </c>
      <c r="AL33" s="305"/>
      <c r="AM33" s="305"/>
      <c r="AN33" s="305"/>
      <c r="AO33" s="290">
        <f>SUM(AH33:AN33)</f>
        <v>3</v>
      </c>
      <c r="AP33" s="290"/>
      <c r="AQ33" s="291"/>
      <c r="AR33" s="301">
        <v>1</v>
      </c>
      <c r="AS33" s="302"/>
      <c r="AT33" s="302"/>
      <c r="AU33" s="303"/>
      <c r="AV33" s="303"/>
      <c r="AW33" s="303"/>
      <c r="AX33" s="303"/>
      <c r="AY33" s="290">
        <f>SUM(AP33:AW33)</f>
        <v>1</v>
      </c>
      <c r="AZ33" s="290"/>
      <c r="BA33" s="290"/>
      <c r="BB33" s="291"/>
      <c r="BC33" s="287">
        <f t="shared" si="0"/>
        <v>8</v>
      </c>
      <c r="BD33" s="288"/>
      <c r="BE33" s="289"/>
      <c r="BF33" s="43"/>
      <c r="BG33" s="43"/>
      <c r="BH33" s="43"/>
      <c r="BI33" s="43"/>
      <c r="BJ33" s="43"/>
      <c r="BK33" s="49"/>
      <c r="BL33" s="47"/>
      <c r="BM33" s="47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</row>
    <row r="34" spans="1:85" s="46" customFormat="1" ht="45" customHeight="1" thickBot="1" x14ac:dyDescent="0.4">
      <c r="A34" s="45"/>
      <c r="B34" s="324" t="s">
        <v>25</v>
      </c>
      <c r="C34" s="290"/>
      <c r="D34" s="290"/>
      <c r="E34" s="328" t="s">
        <v>74</v>
      </c>
      <c r="F34" s="325"/>
      <c r="G34" s="325"/>
      <c r="H34" s="325"/>
      <c r="I34" s="325"/>
      <c r="J34" s="325"/>
      <c r="K34" s="325"/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6"/>
      <c r="W34" s="304"/>
      <c r="X34" s="302"/>
      <c r="Y34" s="302"/>
      <c r="Z34" s="302"/>
      <c r="AA34" s="303" t="s">
        <v>86</v>
      </c>
      <c r="AB34" s="303"/>
      <c r="AC34" s="303"/>
      <c r="AD34" s="303"/>
      <c r="AE34" s="290" t="s">
        <v>86</v>
      </c>
      <c r="AF34" s="290"/>
      <c r="AG34" s="327"/>
      <c r="AH34" s="304" t="s">
        <v>86</v>
      </c>
      <c r="AI34" s="302"/>
      <c r="AJ34" s="302"/>
      <c r="AK34" s="305"/>
      <c r="AL34" s="305"/>
      <c r="AM34" s="305"/>
      <c r="AN34" s="305"/>
      <c r="AO34" s="290" t="s">
        <v>86</v>
      </c>
      <c r="AP34" s="290"/>
      <c r="AQ34" s="291"/>
      <c r="AR34" s="301"/>
      <c r="AS34" s="302"/>
      <c r="AT34" s="302"/>
      <c r="AU34" s="303"/>
      <c r="AV34" s="303"/>
      <c r="AW34" s="303"/>
      <c r="AX34" s="303"/>
      <c r="AY34" s="290"/>
      <c r="AZ34" s="290"/>
      <c r="BA34" s="290"/>
      <c r="BB34" s="291"/>
      <c r="BC34" s="287" t="s">
        <v>115</v>
      </c>
      <c r="BD34" s="288"/>
      <c r="BE34" s="289"/>
      <c r="BF34" s="53"/>
      <c r="BG34" s="53"/>
      <c r="BH34" s="54"/>
      <c r="BI34" s="54"/>
      <c r="BJ34" s="54"/>
      <c r="BK34" s="53"/>
      <c r="BL34" s="55"/>
      <c r="BM34" s="55"/>
    </row>
    <row r="35" spans="1:85" s="46" customFormat="1" ht="85.9" customHeight="1" thickBot="1" x14ac:dyDescent="0.4">
      <c r="A35" s="45"/>
      <c r="B35" s="324"/>
      <c r="C35" s="290"/>
      <c r="D35" s="290"/>
      <c r="E35" s="328" t="s">
        <v>99</v>
      </c>
      <c r="F35" s="325"/>
      <c r="G35" s="325"/>
      <c r="H35" s="325"/>
      <c r="I35" s="325"/>
      <c r="J35" s="325"/>
      <c r="K35" s="325"/>
      <c r="L35" s="325"/>
      <c r="M35" s="325"/>
      <c r="N35" s="325"/>
      <c r="O35" s="325"/>
      <c r="P35" s="325"/>
      <c r="Q35" s="325"/>
      <c r="R35" s="325"/>
      <c r="S35" s="325"/>
      <c r="T35" s="325"/>
      <c r="U35" s="325"/>
      <c r="V35" s="326"/>
      <c r="W35" s="304"/>
      <c r="X35" s="302"/>
      <c r="Y35" s="302"/>
      <c r="Z35" s="302"/>
      <c r="AA35" s="303"/>
      <c r="AB35" s="303"/>
      <c r="AC35" s="303"/>
      <c r="AD35" s="303"/>
      <c r="AE35" s="290"/>
      <c r="AF35" s="290"/>
      <c r="AG35" s="327"/>
      <c r="AH35" s="304"/>
      <c r="AI35" s="302"/>
      <c r="AJ35" s="302"/>
      <c r="AK35" s="305">
        <v>19</v>
      </c>
      <c r="AL35" s="305"/>
      <c r="AM35" s="305"/>
      <c r="AN35" s="305"/>
      <c r="AO35" s="290">
        <f>SUM(AH35:AN35)</f>
        <v>19</v>
      </c>
      <c r="AP35" s="290"/>
      <c r="AQ35" s="291"/>
      <c r="AR35" s="301">
        <v>19</v>
      </c>
      <c r="AS35" s="302"/>
      <c r="AT35" s="302"/>
      <c r="AU35" s="303">
        <v>14</v>
      </c>
      <c r="AV35" s="303"/>
      <c r="AW35" s="303"/>
      <c r="AX35" s="303"/>
      <c r="AY35" s="290">
        <f>SUM(AP35:AW35)</f>
        <v>33</v>
      </c>
      <c r="AZ35" s="290"/>
      <c r="BA35" s="290"/>
      <c r="BB35" s="291"/>
      <c r="BC35" s="287">
        <f t="shared" si="0"/>
        <v>52</v>
      </c>
      <c r="BD35" s="288"/>
      <c r="BE35" s="289"/>
      <c r="BF35" s="53"/>
      <c r="BG35" s="53"/>
      <c r="BH35" s="54"/>
      <c r="BI35" s="54"/>
      <c r="BJ35" s="54"/>
      <c r="BK35" s="53"/>
      <c r="BL35" s="55"/>
      <c r="BM35" s="55"/>
    </row>
    <row r="36" spans="1:85" s="46" customFormat="1" ht="45" customHeight="1" thickBot="1" x14ac:dyDescent="0.4">
      <c r="A36" s="56"/>
      <c r="B36" s="324" t="s">
        <v>70</v>
      </c>
      <c r="C36" s="290"/>
      <c r="D36" s="290"/>
      <c r="E36" s="325" t="s">
        <v>77</v>
      </c>
      <c r="F36" s="325"/>
      <c r="G36" s="325"/>
      <c r="H36" s="325"/>
      <c r="I36" s="325"/>
      <c r="J36" s="325"/>
      <c r="K36" s="325"/>
      <c r="L36" s="325"/>
      <c r="M36" s="325"/>
      <c r="N36" s="325"/>
      <c r="O36" s="325"/>
      <c r="P36" s="325"/>
      <c r="Q36" s="325"/>
      <c r="R36" s="325"/>
      <c r="S36" s="325"/>
      <c r="T36" s="325"/>
      <c r="U36" s="325"/>
      <c r="V36" s="326"/>
      <c r="W36" s="304"/>
      <c r="X36" s="302"/>
      <c r="Y36" s="302"/>
      <c r="Z36" s="302"/>
      <c r="AA36" s="303"/>
      <c r="AB36" s="303"/>
      <c r="AC36" s="303"/>
      <c r="AD36" s="303"/>
      <c r="AE36" s="290"/>
      <c r="AF36" s="290"/>
      <c r="AG36" s="327"/>
      <c r="AH36" s="304">
        <v>8</v>
      </c>
      <c r="AI36" s="302"/>
      <c r="AJ36" s="302"/>
      <c r="AK36" s="305"/>
      <c r="AL36" s="305"/>
      <c r="AM36" s="305"/>
      <c r="AN36" s="305"/>
      <c r="AO36" s="290">
        <f>SUM(AH36:AN36)</f>
        <v>8</v>
      </c>
      <c r="AP36" s="290"/>
      <c r="AQ36" s="291"/>
      <c r="AR36" s="301"/>
      <c r="AS36" s="302"/>
      <c r="AT36" s="302"/>
      <c r="AU36" s="303"/>
      <c r="AV36" s="303"/>
      <c r="AW36" s="303"/>
      <c r="AX36" s="303"/>
      <c r="AY36" s="290"/>
      <c r="AZ36" s="290"/>
      <c r="BA36" s="290"/>
      <c r="BB36" s="291"/>
      <c r="BC36" s="287">
        <f t="shared" si="0"/>
        <v>8</v>
      </c>
      <c r="BD36" s="288"/>
      <c r="BE36" s="289"/>
      <c r="BF36" s="58"/>
      <c r="BG36" s="57"/>
      <c r="BH36" s="58"/>
      <c r="BI36" s="58"/>
      <c r="BJ36" s="58"/>
      <c r="BK36" s="49"/>
      <c r="BL36" s="59"/>
      <c r="BM36" s="59"/>
      <c r="BN36" s="58"/>
    </row>
    <row r="37" spans="1:85" s="46" customFormat="1" ht="45" customHeight="1" thickBot="1" x14ac:dyDescent="0.4">
      <c r="A37" s="45"/>
      <c r="B37" s="324" t="s">
        <v>85</v>
      </c>
      <c r="C37" s="290"/>
      <c r="D37" s="290"/>
      <c r="E37" s="325" t="s">
        <v>87</v>
      </c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325"/>
      <c r="R37" s="325"/>
      <c r="S37" s="325"/>
      <c r="T37" s="325"/>
      <c r="U37" s="325"/>
      <c r="V37" s="326"/>
      <c r="W37" s="304"/>
      <c r="X37" s="302"/>
      <c r="Y37" s="302"/>
      <c r="Z37" s="302"/>
      <c r="AA37" s="303"/>
      <c r="AB37" s="303"/>
      <c r="AC37" s="303"/>
      <c r="AD37" s="303"/>
      <c r="AE37" s="290"/>
      <c r="AF37" s="290"/>
      <c r="AG37" s="327"/>
      <c r="AH37" s="304"/>
      <c r="AI37" s="302"/>
      <c r="AJ37" s="302"/>
      <c r="AK37" s="305"/>
      <c r="AL37" s="305"/>
      <c r="AM37" s="305"/>
      <c r="AN37" s="305"/>
      <c r="AO37" s="290"/>
      <c r="AP37" s="290"/>
      <c r="AQ37" s="291"/>
      <c r="AR37" s="301"/>
      <c r="AS37" s="302"/>
      <c r="AT37" s="302"/>
      <c r="AU37" s="303">
        <v>1</v>
      </c>
      <c r="AV37" s="303"/>
      <c r="AW37" s="303"/>
      <c r="AX37" s="303"/>
      <c r="AY37" s="290">
        <f t="shared" ref="AY37:AY41" si="1">SUM(AP37:AW37)</f>
        <v>1</v>
      </c>
      <c r="AZ37" s="290"/>
      <c r="BA37" s="290"/>
      <c r="BB37" s="291"/>
      <c r="BC37" s="287">
        <f t="shared" si="0"/>
        <v>1</v>
      </c>
      <c r="BD37" s="288"/>
      <c r="BE37" s="289"/>
      <c r="BF37" s="53"/>
      <c r="BG37" s="53"/>
      <c r="BH37" s="54"/>
      <c r="BI37" s="54"/>
      <c r="BJ37" s="54"/>
      <c r="BK37" s="53"/>
      <c r="BL37" s="55"/>
      <c r="BM37" s="55"/>
    </row>
    <row r="38" spans="1:85" s="46" customFormat="1" ht="45" customHeight="1" thickBot="1" x14ac:dyDescent="0.4">
      <c r="A38" s="45"/>
      <c r="B38" s="324" t="s">
        <v>80</v>
      </c>
      <c r="C38" s="290"/>
      <c r="D38" s="290"/>
      <c r="E38" s="325" t="s">
        <v>79</v>
      </c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325"/>
      <c r="R38" s="325"/>
      <c r="S38" s="325"/>
      <c r="T38" s="325"/>
      <c r="U38" s="325"/>
      <c r="V38" s="326"/>
      <c r="W38" s="304"/>
      <c r="X38" s="302"/>
      <c r="Y38" s="302"/>
      <c r="Z38" s="302"/>
      <c r="AA38" s="303"/>
      <c r="AB38" s="303"/>
      <c r="AC38" s="303"/>
      <c r="AD38" s="303"/>
      <c r="AE38" s="290"/>
      <c r="AF38" s="290"/>
      <c r="AG38" s="327"/>
      <c r="AH38" s="304"/>
      <c r="AI38" s="302"/>
      <c r="AJ38" s="302"/>
      <c r="AK38" s="305"/>
      <c r="AL38" s="305"/>
      <c r="AM38" s="305"/>
      <c r="AN38" s="305"/>
      <c r="AO38" s="290"/>
      <c r="AP38" s="290"/>
      <c r="AQ38" s="291"/>
      <c r="AR38" s="301"/>
      <c r="AS38" s="302"/>
      <c r="AT38" s="302"/>
      <c r="AU38" s="303">
        <v>4</v>
      </c>
      <c r="AV38" s="303"/>
      <c r="AW38" s="303"/>
      <c r="AX38" s="303"/>
      <c r="AY38" s="290">
        <f t="shared" si="1"/>
        <v>4</v>
      </c>
      <c r="AZ38" s="290"/>
      <c r="BA38" s="290"/>
      <c r="BB38" s="291"/>
      <c r="BC38" s="287">
        <f t="shared" si="0"/>
        <v>4</v>
      </c>
      <c r="BD38" s="288"/>
      <c r="BE38" s="289"/>
      <c r="BF38" s="53"/>
      <c r="BG38" s="53"/>
      <c r="BH38" s="54"/>
      <c r="BI38" s="54"/>
      <c r="BJ38" s="54"/>
      <c r="BK38" s="53"/>
      <c r="BL38" s="55"/>
      <c r="BM38" s="55"/>
    </row>
    <row r="39" spans="1:85" s="60" customFormat="1" ht="45" customHeight="1" thickBot="1" x14ac:dyDescent="0.2">
      <c r="A39" s="45"/>
      <c r="B39" s="324" t="s">
        <v>27</v>
      </c>
      <c r="C39" s="290"/>
      <c r="D39" s="290"/>
      <c r="E39" s="325" t="s">
        <v>78</v>
      </c>
      <c r="F39" s="325"/>
      <c r="G39" s="325"/>
      <c r="H39" s="325"/>
      <c r="I39" s="325"/>
      <c r="J39" s="325"/>
      <c r="K39" s="325"/>
      <c r="L39" s="325"/>
      <c r="M39" s="325"/>
      <c r="N39" s="325"/>
      <c r="O39" s="325"/>
      <c r="P39" s="325"/>
      <c r="Q39" s="325"/>
      <c r="R39" s="325"/>
      <c r="S39" s="325"/>
      <c r="T39" s="325"/>
      <c r="U39" s="325"/>
      <c r="V39" s="326"/>
      <c r="W39" s="304"/>
      <c r="X39" s="302"/>
      <c r="Y39" s="302"/>
      <c r="Z39" s="302"/>
      <c r="AA39" s="303"/>
      <c r="AB39" s="303"/>
      <c r="AC39" s="303"/>
      <c r="AD39" s="303"/>
      <c r="AE39" s="290"/>
      <c r="AF39" s="290"/>
      <c r="AG39" s="327"/>
      <c r="AH39" s="304"/>
      <c r="AI39" s="302"/>
      <c r="AJ39" s="302"/>
      <c r="AK39" s="305"/>
      <c r="AL39" s="305"/>
      <c r="AM39" s="305"/>
      <c r="AN39" s="305"/>
      <c r="AO39" s="290"/>
      <c r="AP39" s="290"/>
      <c r="AQ39" s="291"/>
      <c r="AR39" s="301"/>
      <c r="AS39" s="302"/>
      <c r="AT39" s="302"/>
      <c r="AU39" s="303">
        <v>1</v>
      </c>
      <c r="AV39" s="303"/>
      <c r="AW39" s="303"/>
      <c r="AX39" s="303"/>
      <c r="AY39" s="290">
        <f t="shared" si="1"/>
        <v>1</v>
      </c>
      <c r="AZ39" s="290"/>
      <c r="BA39" s="290"/>
      <c r="BB39" s="291"/>
      <c r="BC39" s="287">
        <f t="shared" si="0"/>
        <v>1</v>
      </c>
      <c r="BD39" s="288"/>
      <c r="BE39" s="289"/>
      <c r="BL39" s="51"/>
      <c r="BM39" s="51"/>
    </row>
    <row r="40" spans="1:85" s="46" customFormat="1" ht="45" customHeight="1" thickBot="1" x14ac:dyDescent="0.4">
      <c r="A40" s="45"/>
      <c r="B40" s="311" t="s">
        <v>2</v>
      </c>
      <c r="C40" s="312"/>
      <c r="D40" s="312"/>
      <c r="E40" s="313" t="s">
        <v>39</v>
      </c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4"/>
      <c r="W40" s="315">
        <v>2</v>
      </c>
      <c r="X40" s="316"/>
      <c r="Y40" s="316"/>
      <c r="Z40" s="316"/>
      <c r="AA40" s="298">
        <v>9</v>
      </c>
      <c r="AB40" s="298"/>
      <c r="AC40" s="298"/>
      <c r="AD40" s="298"/>
      <c r="AE40" s="317">
        <f>SUM(W40:AD40)</f>
        <v>11</v>
      </c>
      <c r="AF40" s="317"/>
      <c r="AG40" s="318"/>
      <c r="AH40" s="319">
        <v>5</v>
      </c>
      <c r="AI40" s="320"/>
      <c r="AJ40" s="320"/>
      <c r="AK40" s="321">
        <v>9</v>
      </c>
      <c r="AL40" s="321"/>
      <c r="AM40" s="321"/>
      <c r="AN40" s="321"/>
      <c r="AO40" s="312">
        <f>SUM(AH40:AN40)</f>
        <v>14</v>
      </c>
      <c r="AP40" s="312"/>
      <c r="AQ40" s="322"/>
      <c r="AR40" s="323">
        <v>3</v>
      </c>
      <c r="AS40" s="316"/>
      <c r="AT40" s="316"/>
      <c r="AU40" s="298">
        <v>9</v>
      </c>
      <c r="AV40" s="298"/>
      <c r="AW40" s="298"/>
      <c r="AX40" s="298"/>
      <c r="AY40" s="299">
        <f t="shared" si="1"/>
        <v>12</v>
      </c>
      <c r="AZ40" s="299"/>
      <c r="BA40" s="299"/>
      <c r="BB40" s="300"/>
      <c r="BC40" s="287">
        <f t="shared" si="0"/>
        <v>37</v>
      </c>
      <c r="BD40" s="288"/>
      <c r="BE40" s="289"/>
      <c r="BF40" s="47"/>
      <c r="BG40" s="47"/>
      <c r="BH40" s="47"/>
      <c r="BI40" s="47"/>
      <c r="BJ40" s="47"/>
      <c r="BK40" s="47"/>
      <c r="BL40" s="52"/>
      <c r="BM40" s="52"/>
      <c r="BN40" s="61"/>
      <c r="BO40" s="62"/>
      <c r="BP40" s="62"/>
      <c r="BQ40" s="62"/>
      <c r="BR40" s="62"/>
      <c r="BS40" s="62"/>
      <c r="BT40" s="62"/>
      <c r="BU40" s="62"/>
      <c r="BV40" s="62"/>
      <c r="BW40" s="62"/>
      <c r="BX40" s="63"/>
      <c r="BY40" s="63"/>
      <c r="BZ40" s="63"/>
      <c r="CA40" s="63"/>
      <c r="CB40" s="63"/>
      <c r="CC40" s="63"/>
      <c r="CD40" s="63"/>
      <c r="CE40" s="63"/>
      <c r="CF40" s="63"/>
      <c r="CG40" s="63"/>
    </row>
    <row r="41" spans="1:85" s="60" customFormat="1" ht="35.25" thickBot="1" x14ac:dyDescent="0.2">
      <c r="A41" s="45"/>
      <c r="B41" s="306" t="s">
        <v>29</v>
      </c>
      <c r="C41" s="307"/>
      <c r="D41" s="307"/>
      <c r="E41" s="307"/>
      <c r="F41" s="307"/>
      <c r="G41" s="307"/>
      <c r="H41" s="307"/>
      <c r="I41" s="307"/>
      <c r="J41" s="307"/>
      <c r="K41" s="307"/>
      <c r="L41" s="307"/>
      <c r="M41" s="307"/>
      <c r="N41" s="307"/>
      <c r="O41" s="307"/>
      <c r="P41" s="307"/>
      <c r="Q41" s="307"/>
      <c r="R41" s="307"/>
      <c r="S41" s="307"/>
      <c r="T41" s="307"/>
      <c r="U41" s="307"/>
      <c r="V41" s="308"/>
      <c r="W41" s="309">
        <f>SUM(W31:Z40)</f>
        <v>25</v>
      </c>
      <c r="X41" s="285"/>
      <c r="Y41" s="285"/>
      <c r="Z41" s="285"/>
      <c r="AA41" s="285">
        <f>SUM(AA31:AD40)</f>
        <v>27</v>
      </c>
      <c r="AB41" s="285"/>
      <c r="AC41" s="285"/>
      <c r="AD41" s="285"/>
      <c r="AE41" s="285">
        <f>SUM(AE31:AG40)</f>
        <v>52</v>
      </c>
      <c r="AF41" s="285"/>
      <c r="AG41" s="286"/>
      <c r="AH41" s="306">
        <f>SUM(AH31:AJ40)</f>
        <v>23</v>
      </c>
      <c r="AI41" s="307"/>
      <c r="AJ41" s="307"/>
      <c r="AK41" s="307">
        <f>SUM(AK31:AN40)</f>
        <v>29</v>
      </c>
      <c r="AL41" s="307"/>
      <c r="AM41" s="307"/>
      <c r="AN41" s="307"/>
      <c r="AO41" s="307">
        <f>SUM(AO31:AQ40)</f>
        <v>52</v>
      </c>
      <c r="AP41" s="307"/>
      <c r="AQ41" s="310"/>
      <c r="AR41" s="284">
        <f>SUM(AP31:AR40)</f>
        <v>23</v>
      </c>
      <c r="AS41" s="285"/>
      <c r="AT41" s="285"/>
      <c r="AU41" s="285">
        <f>SUM(AU31:AW40)</f>
        <v>29</v>
      </c>
      <c r="AV41" s="285"/>
      <c r="AW41" s="285"/>
      <c r="AX41" s="285"/>
      <c r="AY41" s="285">
        <f t="shared" si="1"/>
        <v>52</v>
      </c>
      <c r="AZ41" s="285"/>
      <c r="BA41" s="285"/>
      <c r="BB41" s="286"/>
      <c r="BC41" s="287">
        <f>AE41+AO41+AY41</f>
        <v>156</v>
      </c>
      <c r="BD41" s="288"/>
      <c r="BE41" s="289"/>
      <c r="BF41" s="47"/>
      <c r="BJ41" s="47"/>
      <c r="BK41" s="47"/>
      <c r="BL41" s="52"/>
      <c r="BM41" s="52"/>
    </row>
    <row r="42" spans="1:85" ht="23.25" customHeight="1" x14ac:dyDescent="0.15">
      <c r="A42" s="5"/>
      <c r="B42" s="203"/>
      <c r="C42" s="21"/>
      <c r="D42" s="5"/>
      <c r="E42" s="21"/>
      <c r="F42" s="21"/>
      <c r="G42" s="21"/>
      <c r="H42" s="21"/>
      <c r="I42" s="5"/>
      <c r="J42" s="5"/>
      <c r="K42" s="5"/>
      <c r="L42" s="5"/>
      <c r="M42" s="5"/>
      <c r="N42" s="21"/>
      <c r="O42" s="21"/>
      <c r="P42" s="21"/>
      <c r="Q42" s="203"/>
      <c r="R42" s="21"/>
      <c r="S42" s="5"/>
      <c r="T42" s="5"/>
      <c r="U42" s="5"/>
      <c r="V42" s="5"/>
      <c r="W42" s="5"/>
      <c r="X42" s="5"/>
      <c r="Y42" s="5"/>
      <c r="Z42" s="5"/>
      <c r="AA42" s="22"/>
      <c r="AB42" s="23"/>
      <c r="AC42" s="5"/>
      <c r="AD42" s="5"/>
      <c r="AE42" s="5"/>
      <c r="AF42" s="5"/>
      <c r="AG42" s="5"/>
      <c r="AH42" s="203"/>
      <c r="AI42" s="5"/>
      <c r="AJ42" s="5"/>
      <c r="AK42" s="5"/>
      <c r="AL42" s="5"/>
      <c r="AM42" s="5"/>
      <c r="AN42" s="5"/>
      <c r="AO42" s="5"/>
      <c r="AP42" s="200"/>
      <c r="AQ42" s="5"/>
      <c r="AR42" s="5"/>
      <c r="AS42" s="5"/>
      <c r="AT42" s="5"/>
      <c r="AV42" s="21"/>
      <c r="AW42" s="5"/>
      <c r="AX42" s="5"/>
      <c r="AY42" s="5"/>
      <c r="AZ42" s="5"/>
      <c r="BB42" s="5"/>
      <c r="BC42" s="5"/>
      <c r="BD42" s="5"/>
      <c r="BE42" s="5"/>
      <c r="BF42" s="5"/>
      <c r="BG42" s="5"/>
    </row>
  </sheetData>
  <mergeCells count="259">
    <mergeCell ref="AS5:BA5"/>
    <mergeCell ref="AQ13:BD13"/>
    <mergeCell ref="A1:BG1"/>
    <mergeCell ref="AR3:BC3"/>
    <mergeCell ref="C13:AD13"/>
    <mergeCell ref="A16:BF16"/>
    <mergeCell ref="A18:A20"/>
    <mergeCell ref="B18:BF18"/>
    <mergeCell ref="B19:E19"/>
    <mergeCell ref="F19:L19"/>
    <mergeCell ref="M19:Q19"/>
    <mergeCell ref="G20:H20"/>
    <mergeCell ref="J20:K20"/>
    <mergeCell ref="N20:O20"/>
    <mergeCell ref="W20:X20"/>
    <mergeCell ref="AU20:AV20"/>
    <mergeCell ref="R19:V19"/>
    <mergeCell ref="W19:AA19"/>
    <mergeCell ref="AB19:AE19"/>
    <mergeCell ref="AF19:AJ19"/>
    <mergeCell ref="AK19:AN19"/>
    <mergeCell ref="AO19:AS19"/>
    <mergeCell ref="AR7:BA7"/>
    <mergeCell ref="Z21:Z22"/>
    <mergeCell ref="M21:M22"/>
    <mergeCell ref="N21:O22"/>
    <mergeCell ref="P21:P22"/>
    <mergeCell ref="Q21:Q22"/>
    <mergeCell ref="R21:R22"/>
    <mergeCell ref="S21:S22"/>
    <mergeCell ref="A21:A22"/>
    <mergeCell ref="B21:F22"/>
    <mergeCell ref="G21:H22"/>
    <mergeCell ref="I21:I22"/>
    <mergeCell ref="J21:K22"/>
    <mergeCell ref="L21:L22"/>
    <mergeCell ref="BG21:BG22"/>
    <mergeCell ref="A23:A24"/>
    <mergeCell ref="B23:B24"/>
    <mergeCell ref="G23:H23"/>
    <mergeCell ref="J23:K23"/>
    <mergeCell ref="N23:O23"/>
    <mergeCell ref="V23:V24"/>
    <mergeCell ref="AX21:AX22"/>
    <mergeCell ref="AY21:AY22"/>
    <mergeCell ref="AZ21:AZ22"/>
    <mergeCell ref="BA21:BA22"/>
    <mergeCell ref="BB21:BB22"/>
    <mergeCell ref="BC21:BC22"/>
    <mergeCell ref="AA21:AA22"/>
    <mergeCell ref="AB21:AB22"/>
    <mergeCell ref="AC21:AC22"/>
    <mergeCell ref="AD21:AD22"/>
    <mergeCell ref="AU21:AV22"/>
    <mergeCell ref="AW21:AW22"/>
    <mergeCell ref="T21:T22"/>
    <mergeCell ref="U21:U22"/>
    <mergeCell ref="V21:V22"/>
    <mergeCell ref="W21:X22"/>
    <mergeCell ref="Y21:Y22"/>
    <mergeCell ref="BG23:BG24"/>
    <mergeCell ref="G24:H24"/>
    <mergeCell ref="J24:K24"/>
    <mergeCell ref="N24:O24"/>
    <mergeCell ref="AI23:AI24"/>
    <mergeCell ref="AJ23:AJ24"/>
    <mergeCell ref="AW23:AW24"/>
    <mergeCell ref="AX23:AX24"/>
    <mergeCell ref="AY23:AY24"/>
    <mergeCell ref="AZ23:AZ24"/>
    <mergeCell ref="BA23:BA24"/>
    <mergeCell ref="BB23:BB24"/>
    <mergeCell ref="W23:X24"/>
    <mergeCell ref="Y23:Y24"/>
    <mergeCell ref="Z23:Z24"/>
    <mergeCell ref="AA23:AA24"/>
    <mergeCell ref="AB23:AB24"/>
    <mergeCell ref="AU23:AV24"/>
    <mergeCell ref="AK23:AK24"/>
    <mergeCell ref="AL23:AL24"/>
    <mergeCell ref="AM23:AM24"/>
    <mergeCell ref="AN23:AN24"/>
    <mergeCell ref="AC23:AC24"/>
    <mergeCell ref="AD23:AD24"/>
    <mergeCell ref="G25:H25"/>
    <mergeCell ref="J25:K25"/>
    <mergeCell ref="N25:O25"/>
    <mergeCell ref="AU25:AV25"/>
    <mergeCell ref="G26:H26"/>
    <mergeCell ref="J26:K26"/>
    <mergeCell ref="N26:O26"/>
    <mergeCell ref="W26:X26"/>
    <mergeCell ref="AU26:AV26"/>
    <mergeCell ref="W25:X25"/>
    <mergeCell ref="AH30:AJ30"/>
    <mergeCell ref="AK30:AN30"/>
    <mergeCell ref="AO30:AQ30"/>
    <mergeCell ref="AR30:AT30"/>
    <mergeCell ref="AU30:AX30"/>
    <mergeCell ref="AY30:BB30"/>
    <mergeCell ref="B27:BC27"/>
    <mergeCell ref="B29:V30"/>
    <mergeCell ref="W29:AG29"/>
    <mergeCell ref="AH29:AQ29"/>
    <mergeCell ref="AR29:BB29"/>
    <mergeCell ref="BC29:BE30"/>
    <mergeCell ref="W30:Z30"/>
    <mergeCell ref="AA30:AD30"/>
    <mergeCell ref="AE30:AG30"/>
    <mergeCell ref="AK31:AN31"/>
    <mergeCell ref="AO31:AQ31"/>
    <mergeCell ref="AR31:AT31"/>
    <mergeCell ref="AU31:AX31"/>
    <mergeCell ref="AY31:BB31"/>
    <mergeCell ref="BC31:BE31"/>
    <mergeCell ref="B31:D31"/>
    <mergeCell ref="E31:V31"/>
    <mergeCell ref="W31:Z31"/>
    <mergeCell ref="AA31:AD31"/>
    <mergeCell ref="AE31:AG31"/>
    <mergeCell ref="AH31:AJ31"/>
    <mergeCell ref="AK32:AN32"/>
    <mergeCell ref="AO32:AQ32"/>
    <mergeCell ref="AR32:AT32"/>
    <mergeCell ref="AU32:AX32"/>
    <mergeCell ref="AY32:BB32"/>
    <mergeCell ref="BC32:BE32"/>
    <mergeCell ref="B32:D32"/>
    <mergeCell ref="E32:V32"/>
    <mergeCell ref="W32:Z32"/>
    <mergeCell ref="AA32:AD32"/>
    <mergeCell ref="AE32:AG32"/>
    <mergeCell ref="AH32:AJ32"/>
    <mergeCell ref="AK33:AN33"/>
    <mergeCell ref="AO33:AQ33"/>
    <mergeCell ref="AR33:AT33"/>
    <mergeCell ref="AU33:AX33"/>
    <mergeCell ref="AY33:BB33"/>
    <mergeCell ref="BC33:BE33"/>
    <mergeCell ref="B33:D33"/>
    <mergeCell ref="E33:V33"/>
    <mergeCell ref="W33:Z33"/>
    <mergeCell ref="AA33:AD33"/>
    <mergeCell ref="AE33:AG33"/>
    <mergeCell ref="AH33:AJ33"/>
    <mergeCell ref="B36:D36"/>
    <mergeCell ref="E36:V36"/>
    <mergeCell ref="W36:Z36"/>
    <mergeCell ref="AA36:AD36"/>
    <mergeCell ref="AE36:AG36"/>
    <mergeCell ref="AK36:AN36"/>
    <mergeCell ref="AK35:AN35"/>
    <mergeCell ref="AO35:AQ35"/>
    <mergeCell ref="AR35:AT35"/>
    <mergeCell ref="B34:D35"/>
    <mergeCell ref="E34:V34"/>
    <mergeCell ref="W34:Z34"/>
    <mergeCell ref="AA34:AD34"/>
    <mergeCell ref="AE34:AG34"/>
    <mergeCell ref="AH34:AJ34"/>
    <mergeCell ref="E35:V35"/>
    <mergeCell ref="W35:Z35"/>
    <mergeCell ref="AA35:AD35"/>
    <mergeCell ref="AE35:AG35"/>
    <mergeCell ref="AH35:AJ35"/>
    <mergeCell ref="E39:V39"/>
    <mergeCell ref="W39:Z39"/>
    <mergeCell ref="AA39:AD39"/>
    <mergeCell ref="AE39:AG39"/>
    <mergeCell ref="AU37:AX37"/>
    <mergeCell ref="AY37:BB37"/>
    <mergeCell ref="BC37:BE37"/>
    <mergeCell ref="B38:D38"/>
    <mergeCell ref="E38:V38"/>
    <mergeCell ref="W38:Z38"/>
    <mergeCell ref="AA38:AD38"/>
    <mergeCell ref="AE38:AG38"/>
    <mergeCell ref="AH38:AJ38"/>
    <mergeCell ref="AK38:AN38"/>
    <mergeCell ref="B37:D37"/>
    <mergeCell ref="E37:V37"/>
    <mergeCell ref="W37:Z37"/>
    <mergeCell ref="AA37:AD37"/>
    <mergeCell ref="AE37:AG37"/>
    <mergeCell ref="AH37:AJ37"/>
    <mergeCell ref="AK37:AN37"/>
    <mergeCell ref="AO37:AQ37"/>
    <mergeCell ref="AR37:AT37"/>
    <mergeCell ref="B41:V41"/>
    <mergeCell ref="W41:Z41"/>
    <mergeCell ref="AA41:AD41"/>
    <mergeCell ref="AE41:AG41"/>
    <mergeCell ref="AH41:AJ41"/>
    <mergeCell ref="AK41:AN41"/>
    <mergeCell ref="AO41:AQ41"/>
    <mergeCell ref="BC39:BE39"/>
    <mergeCell ref="B40:D40"/>
    <mergeCell ref="E40:V40"/>
    <mergeCell ref="W40:Z40"/>
    <mergeCell ref="AA40:AD40"/>
    <mergeCell ref="AE40:AG40"/>
    <mergeCell ref="AH40:AJ40"/>
    <mergeCell ref="AK40:AN40"/>
    <mergeCell ref="AO40:AQ40"/>
    <mergeCell ref="AR40:AT40"/>
    <mergeCell ref="AH39:AJ39"/>
    <mergeCell ref="AK39:AN39"/>
    <mergeCell ref="AO39:AQ39"/>
    <mergeCell ref="AR39:AT39"/>
    <mergeCell ref="AU39:AX39"/>
    <mergeCell ref="AY39:BB39"/>
    <mergeCell ref="B39:D39"/>
    <mergeCell ref="AE23:AE24"/>
    <mergeCell ref="AF23:AF24"/>
    <mergeCell ref="AG23:AG24"/>
    <mergeCell ref="AH23:AH24"/>
    <mergeCell ref="AU40:AX40"/>
    <mergeCell ref="AY40:BB40"/>
    <mergeCell ref="BC40:BE40"/>
    <mergeCell ref="AO38:AQ38"/>
    <mergeCell ref="AR38:AT38"/>
    <mergeCell ref="AU38:AX38"/>
    <mergeCell ref="AY38:BB38"/>
    <mergeCell ref="BC38:BE38"/>
    <mergeCell ref="AO36:AQ36"/>
    <mergeCell ref="AR36:AT36"/>
    <mergeCell ref="AU36:AX36"/>
    <mergeCell ref="AO23:AO24"/>
    <mergeCell ref="AH36:AJ36"/>
    <mergeCell ref="AU35:AX35"/>
    <mergeCell ref="AY35:BB35"/>
    <mergeCell ref="AK34:AN34"/>
    <mergeCell ref="AO34:AQ34"/>
    <mergeCell ref="AR34:AT34"/>
    <mergeCell ref="AU34:AX34"/>
    <mergeCell ref="AY34:BB34"/>
    <mergeCell ref="AR41:AT41"/>
    <mergeCell ref="AU41:AX41"/>
    <mergeCell ref="AY41:BB41"/>
    <mergeCell ref="BC41:BE41"/>
    <mergeCell ref="AY36:BB36"/>
    <mergeCell ref="BC36:BE36"/>
    <mergeCell ref="BC35:BE35"/>
    <mergeCell ref="BC34:BE34"/>
    <mergeCell ref="BC23:BC24"/>
    <mergeCell ref="BD23:BD24"/>
    <mergeCell ref="BE23:BE24"/>
    <mergeCell ref="BD21:BD22"/>
    <mergeCell ref="BE21:BE22"/>
    <mergeCell ref="AT19:AX19"/>
    <mergeCell ref="AY19:BB19"/>
    <mergeCell ref="BC19:BF19"/>
    <mergeCell ref="AP23:AP24"/>
    <mergeCell ref="AQ23:AQ24"/>
    <mergeCell ref="AR23:AR24"/>
    <mergeCell ref="AS23:AS24"/>
    <mergeCell ref="AT23:AT24"/>
    <mergeCell ref="BF23:BF24"/>
    <mergeCell ref="BF21:BF22"/>
  </mergeCells>
  <printOptions horizontalCentered="1"/>
  <pageMargins left="0.19685039370078741" right="0.19685039370078741" top="0.98425196850393704" bottom="0.19685039370078741" header="0" footer="0"/>
  <pageSetup paperSize="9" scale="34" fitToWidth="3" fitToHeight="3" orientation="landscape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L60"/>
  <sheetViews>
    <sheetView view="pageBreakPreview" zoomScale="42" zoomScaleNormal="60" zoomScaleSheetLayoutView="42" workbookViewId="0">
      <selection activeCell="AH56" sqref="AH56"/>
    </sheetView>
  </sheetViews>
  <sheetFormatPr defaultColWidth="9.16796875" defaultRowHeight="13.5" x14ac:dyDescent="0.15"/>
  <cols>
    <col min="1" max="1" width="16.046875" style="4" customWidth="1"/>
    <col min="2" max="3" width="7.01171875" style="4" customWidth="1"/>
    <col min="4" max="4" width="7.14453125" style="4" customWidth="1"/>
    <col min="5" max="5" width="6.60546875" style="4" customWidth="1"/>
    <col min="6" max="6" width="7.14453125" style="4" customWidth="1"/>
    <col min="7" max="7" width="3.50390625" style="4" customWidth="1"/>
    <col min="8" max="8" width="4.04296875" style="4" customWidth="1"/>
    <col min="9" max="9" width="7.4140625" style="4" customWidth="1"/>
    <col min="10" max="10" width="3.1015625" style="4" customWidth="1"/>
    <col min="11" max="11" width="5.390625" style="4" customWidth="1"/>
    <col min="12" max="12" width="8.4921875" style="4" customWidth="1"/>
    <col min="13" max="13" width="8.62890625" style="4" customWidth="1"/>
    <col min="14" max="14" width="4.8515625" style="4" customWidth="1"/>
    <col min="15" max="15" width="4.04296875" style="4" customWidth="1"/>
    <col min="16" max="16" width="8.08984375" style="4" customWidth="1"/>
    <col min="17" max="17" width="6.60546875" style="4" customWidth="1"/>
    <col min="18" max="18" width="8.359375" style="4" customWidth="1"/>
    <col min="19" max="19" width="8.08984375" style="4" customWidth="1"/>
    <col min="20" max="21" width="8.359375" style="4" customWidth="1"/>
    <col min="22" max="22" width="8.4921875" style="4" customWidth="1"/>
    <col min="23" max="23" width="5.66015625" style="4" customWidth="1"/>
    <col min="24" max="25" width="4.04296875" style="4" customWidth="1"/>
    <col min="26" max="26" width="4.8515625" style="4" customWidth="1"/>
    <col min="27" max="27" width="7.14453125" style="4" customWidth="1"/>
    <col min="28" max="28" width="6.875" style="4" customWidth="1"/>
    <col min="29" max="29" width="6.3359375" style="4" customWidth="1"/>
    <col min="30" max="30" width="5.93359375" style="4" customWidth="1"/>
    <col min="31" max="31" width="6.06640625" style="4" customWidth="1"/>
    <col min="32" max="32" width="7.4140625" style="4" customWidth="1"/>
    <col min="33" max="33" width="11.59375" style="4" customWidth="1"/>
    <col min="34" max="34" width="13.484375" style="4" customWidth="1"/>
    <col min="35" max="35" width="7.55078125" style="4" customWidth="1"/>
    <col min="36" max="36" width="7.28125" style="4" customWidth="1"/>
    <col min="37" max="37" width="3.91015625" style="4" customWidth="1"/>
    <col min="38" max="38" width="4.3125" style="4" customWidth="1"/>
    <col min="39" max="39" width="7.01171875" style="4" customWidth="1"/>
    <col min="40" max="40" width="9.3046875" style="4" customWidth="1"/>
    <col min="41" max="41" width="6.60546875" style="4" customWidth="1"/>
    <col min="42" max="42" width="7.01171875" style="4" customWidth="1"/>
    <col min="43" max="43" width="8.62890625" style="4" customWidth="1"/>
    <col min="44" max="44" width="6.60546875" style="4" customWidth="1"/>
    <col min="45" max="45" width="5.66015625" style="4" customWidth="1"/>
    <col min="46" max="46" width="8.08984375" style="4" customWidth="1"/>
    <col min="47" max="47" width="6.3359375" style="4" customWidth="1"/>
    <col min="48" max="48" width="5.66015625" style="4" customWidth="1"/>
    <col min="49" max="49" width="7.953125" style="4" customWidth="1"/>
    <col min="50" max="50" width="5.93359375" style="4" customWidth="1"/>
    <col min="51" max="51" width="7.01171875" style="4" customWidth="1"/>
    <col min="52" max="52" width="7.8203125" style="4" customWidth="1"/>
    <col min="53" max="53" width="7.68359375" style="4" customWidth="1"/>
    <col min="54" max="54" width="4.3125" style="4" customWidth="1"/>
    <col min="55" max="55" width="4.98828125" style="4" customWidth="1"/>
    <col min="56" max="56" width="4.04296875" style="4" customWidth="1"/>
    <col min="57" max="57" width="4.71875" style="4" customWidth="1"/>
    <col min="58" max="58" width="5.52734375" style="4" customWidth="1"/>
    <col min="59" max="59" width="4.3125" style="4" customWidth="1"/>
    <col min="60" max="60" width="4.04296875" style="4" customWidth="1"/>
    <col min="61" max="61" width="7.01171875" style="4" customWidth="1"/>
    <col min="62" max="62" width="21.7109375" style="4" customWidth="1"/>
    <col min="63" max="63" width="18.87890625" style="4" customWidth="1"/>
    <col min="64" max="64" width="175.578125" style="4" customWidth="1"/>
    <col min="65" max="16384" width="9.16796875" style="4"/>
  </cols>
  <sheetData>
    <row r="1" spans="1:62" ht="36" customHeight="1" x14ac:dyDescent="0.15">
      <c r="A1" s="777" t="s">
        <v>40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  <c r="AP1" s="777"/>
      <c r="AQ1" s="777"/>
      <c r="AR1" s="777"/>
      <c r="AS1" s="777"/>
      <c r="AT1" s="777"/>
      <c r="AU1" s="777"/>
      <c r="AV1" s="777"/>
      <c r="AW1" s="777"/>
      <c r="AX1" s="777"/>
      <c r="AY1" s="777"/>
      <c r="AZ1" s="777"/>
      <c r="BA1" s="777"/>
      <c r="BB1" s="777"/>
      <c r="BC1" s="777"/>
      <c r="BD1" s="777"/>
      <c r="BE1" s="777"/>
      <c r="BF1" s="777"/>
      <c r="BG1" s="777"/>
      <c r="BH1" s="777"/>
      <c r="BI1" s="777"/>
    </row>
    <row r="2" spans="1:62" ht="9.7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2" s="195" customFormat="1" ht="48" customHeight="1" thickBot="1" x14ac:dyDescent="0.2">
      <c r="A3" s="778" t="s">
        <v>3</v>
      </c>
      <c r="B3" s="781" t="s">
        <v>4</v>
      </c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3"/>
      <c r="Q3" s="790" t="s">
        <v>50</v>
      </c>
      <c r="R3" s="791"/>
      <c r="S3" s="792"/>
      <c r="T3" s="799" t="s">
        <v>20</v>
      </c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1"/>
      <c r="AG3" s="799" t="s">
        <v>6</v>
      </c>
      <c r="AH3" s="800"/>
      <c r="AI3" s="802" t="s">
        <v>7</v>
      </c>
      <c r="AJ3" s="803"/>
      <c r="AK3" s="803"/>
      <c r="AL3" s="803"/>
      <c r="AM3" s="803"/>
      <c r="AN3" s="803"/>
      <c r="AO3" s="803"/>
      <c r="AP3" s="803"/>
      <c r="AQ3" s="803"/>
      <c r="AR3" s="803"/>
      <c r="AS3" s="803"/>
      <c r="AT3" s="803"/>
      <c r="AU3" s="803"/>
      <c r="AV3" s="803"/>
      <c r="AW3" s="803"/>
      <c r="AX3" s="803"/>
      <c r="AY3" s="803"/>
      <c r="AZ3" s="803"/>
      <c r="BA3" s="804"/>
      <c r="BB3" s="790" t="s">
        <v>116</v>
      </c>
      <c r="BC3" s="791"/>
      <c r="BD3" s="792"/>
      <c r="BE3" s="805" t="s">
        <v>94</v>
      </c>
      <c r="BF3" s="806"/>
      <c r="BG3" s="806"/>
      <c r="BH3" s="806"/>
      <c r="BI3" s="807"/>
    </row>
    <row r="4" spans="1:62" s="101" customFormat="1" ht="19.149999999999999" customHeight="1" thickBot="1" x14ac:dyDescent="0.2">
      <c r="A4" s="779"/>
      <c r="B4" s="784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6"/>
      <c r="Q4" s="793"/>
      <c r="R4" s="794"/>
      <c r="S4" s="795"/>
      <c r="T4" s="790" t="s">
        <v>8</v>
      </c>
      <c r="U4" s="791"/>
      <c r="V4" s="792"/>
      <c r="W4" s="822" t="s">
        <v>9</v>
      </c>
      <c r="X4" s="823"/>
      <c r="Y4" s="585" t="s">
        <v>10</v>
      </c>
      <c r="Z4" s="586"/>
      <c r="AA4" s="586"/>
      <c r="AB4" s="586"/>
      <c r="AC4" s="586"/>
      <c r="AD4" s="587"/>
      <c r="AE4" s="805" t="s">
        <v>11</v>
      </c>
      <c r="AF4" s="807"/>
      <c r="AG4" s="828" t="s">
        <v>1</v>
      </c>
      <c r="AH4" s="831"/>
      <c r="AI4" s="774" t="s">
        <v>12</v>
      </c>
      <c r="AJ4" s="775"/>
      <c r="AK4" s="775"/>
      <c r="AL4" s="775"/>
      <c r="AM4" s="775"/>
      <c r="AN4" s="775"/>
      <c r="AO4" s="776"/>
      <c r="AP4" s="774" t="s">
        <v>13</v>
      </c>
      <c r="AQ4" s="775"/>
      <c r="AR4" s="775"/>
      <c r="AS4" s="775"/>
      <c r="AT4" s="775"/>
      <c r="AU4" s="776"/>
      <c r="AV4" s="774" t="s">
        <v>13</v>
      </c>
      <c r="AW4" s="775"/>
      <c r="AX4" s="775"/>
      <c r="AY4" s="775"/>
      <c r="AZ4" s="775"/>
      <c r="BA4" s="776"/>
      <c r="BB4" s="793"/>
      <c r="BC4" s="794"/>
      <c r="BD4" s="795"/>
      <c r="BE4" s="808"/>
      <c r="BF4" s="809"/>
      <c r="BG4" s="809"/>
      <c r="BH4" s="809"/>
      <c r="BI4" s="810"/>
    </row>
    <row r="5" spans="1:62" s="101" customFormat="1" ht="18.600000000000001" customHeight="1" x14ac:dyDescent="0.15">
      <c r="A5" s="779"/>
      <c r="B5" s="784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6"/>
      <c r="Q5" s="793"/>
      <c r="R5" s="794"/>
      <c r="S5" s="795"/>
      <c r="T5" s="793"/>
      <c r="U5" s="794"/>
      <c r="V5" s="795"/>
      <c r="W5" s="824"/>
      <c r="X5" s="825"/>
      <c r="Y5" s="814" t="s">
        <v>14</v>
      </c>
      <c r="Z5" s="815"/>
      <c r="AA5" s="818" t="s">
        <v>15</v>
      </c>
      <c r="AB5" s="815"/>
      <c r="AC5" s="818" t="s">
        <v>16</v>
      </c>
      <c r="AD5" s="821"/>
      <c r="AE5" s="808"/>
      <c r="AF5" s="810"/>
      <c r="AG5" s="829"/>
      <c r="AH5" s="832"/>
      <c r="AI5" s="585" t="s">
        <v>17</v>
      </c>
      <c r="AJ5" s="586"/>
      <c r="AK5" s="586"/>
      <c r="AL5" s="587"/>
      <c r="AM5" s="585" t="s">
        <v>45</v>
      </c>
      <c r="AN5" s="586"/>
      <c r="AO5" s="587"/>
      <c r="AP5" s="585" t="s">
        <v>43</v>
      </c>
      <c r="AQ5" s="586"/>
      <c r="AR5" s="587"/>
      <c r="AS5" s="585" t="s">
        <v>41</v>
      </c>
      <c r="AT5" s="586"/>
      <c r="AU5" s="587"/>
      <c r="AV5" s="585" t="s">
        <v>66</v>
      </c>
      <c r="AW5" s="586"/>
      <c r="AX5" s="587"/>
      <c r="AY5" s="585" t="s">
        <v>67</v>
      </c>
      <c r="AZ5" s="586"/>
      <c r="BA5" s="587"/>
      <c r="BB5" s="793"/>
      <c r="BC5" s="794"/>
      <c r="BD5" s="795"/>
      <c r="BE5" s="808"/>
      <c r="BF5" s="809"/>
      <c r="BG5" s="809"/>
      <c r="BH5" s="809"/>
      <c r="BI5" s="810"/>
    </row>
    <row r="6" spans="1:62" s="101" customFormat="1" ht="21" customHeight="1" x14ac:dyDescent="0.15">
      <c r="A6" s="779"/>
      <c r="B6" s="784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6"/>
      <c r="Q6" s="793"/>
      <c r="R6" s="794"/>
      <c r="S6" s="795"/>
      <c r="T6" s="793"/>
      <c r="U6" s="794"/>
      <c r="V6" s="795"/>
      <c r="W6" s="824"/>
      <c r="X6" s="825"/>
      <c r="Y6" s="793"/>
      <c r="Z6" s="816"/>
      <c r="AA6" s="819"/>
      <c r="AB6" s="816"/>
      <c r="AC6" s="819"/>
      <c r="AD6" s="795"/>
      <c r="AE6" s="808"/>
      <c r="AF6" s="810"/>
      <c r="AG6" s="829"/>
      <c r="AH6" s="832"/>
      <c r="AI6" s="527" t="s">
        <v>18</v>
      </c>
      <c r="AJ6" s="528"/>
      <c r="AK6" s="528"/>
      <c r="AL6" s="529"/>
      <c r="AM6" s="527" t="s">
        <v>18</v>
      </c>
      <c r="AN6" s="528"/>
      <c r="AO6" s="529"/>
      <c r="AP6" s="527" t="s">
        <v>18</v>
      </c>
      <c r="AQ6" s="528"/>
      <c r="AR6" s="529"/>
      <c r="AS6" s="527" t="s">
        <v>18</v>
      </c>
      <c r="AT6" s="528"/>
      <c r="AU6" s="529"/>
      <c r="AV6" s="527" t="s">
        <v>18</v>
      </c>
      <c r="AW6" s="528"/>
      <c r="AX6" s="529"/>
      <c r="AY6" s="527" t="s">
        <v>18</v>
      </c>
      <c r="AZ6" s="528"/>
      <c r="BA6" s="529"/>
      <c r="BB6" s="793"/>
      <c r="BC6" s="794"/>
      <c r="BD6" s="795"/>
      <c r="BE6" s="808"/>
      <c r="BF6" s="809"/>
      <c r="BG6" s="809"/>
      <c r="BH6" s="809"/>
      <c r="BI6" s="810"/>
    </row>
    <row r="7" spans="1:62" s="101" customFormat="1" ht="24.6" customHeight="1" thickBot="1" x14ac:dyDescent="0.25">
      <c r="A7" s="780"/>
      <c r="B7" s="787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9"/>
      <c r="Q7" s="796"/>
      <c r="R7" s="797"/>
      <c r="S7" s="798"/>
      <c r="T7" s="796"/>
      <c r="U7" s="797"/>
      <c r="V7" s="798"/>
      <c r="W7" s="826"/>
      <c r="X7" s="827"/>
      <c r="Y7" s="796"/>
      <c r="Z7" s="817"/>
      <c r="AA7" s="820"/>
      <c r="AB7" s="817"/>
      <c r="AC7" s="820"/>
      <c r="AD7" s="798"/>
      <c r="AE7" s="811"/>
      <c r="AF7" s="813"/>
      <c r="AG7" s="830"/>
      <c r="AH7" s="833"/>
      <c r="AI7" s="120" t="s">
        <v>42</v>
      </c>
      <c r="AJ7" s="246" t="s">
        <v>48</v>
      </c>
      <c r="AK7" s="530" t="s">
        <v>44</v>
      </c>
      <c r="AL7" s="531"/>
      <c r="AM7" s="166" t="s">
        <v>42</v>
      </c>
      <c r="AN7" s="123" t="s">
        <v>48</v>
      </c>
      <c r="AO7" s="100" t="s">
        <v>44</v>
      </c>
      <c r="AP7" s="122" t="s">
        <v>42</v>
      </c>
      <c r="AQ7" s="165" t="s">
        <v>48</v>
      </c>
      <c r="AR7" s="100" t="s">
        <v>44</v>
      </c>
      <c r="AS7" s="166" t="s">
        <v>42</v>
      </c>
      <c r="AT7" s="123" t="s">
        <v>48</v>
      </c>
      <c r="AU7" s="100" t="s">
        <v>44</v>
      </c>
      <c r="AV7" s="166" t="s">
        <v>42</v>
      </c>
      <c r="AW7" s="123" t="s">
        <v>48</v>
      </c>
      <c r="AX7" s="100" t="s">
        <v>44</v>
      </c>
      <c r="AY7" s="166" t="s">
        <v>42</v>
      </c>
      <c r="AZ7" s="123" t="s">
        <v>48</v>
      </c>
      <c r="BA7" s="100" t="s">
        <v>44</v>
      </c>
      <c r="BB7" s="796"/>
      <c r="BC7" s="797"/>
      <c r="BD7" s="798"/>
      <c r="BE7" s="811"/>
      <c r="BF7" s="812"/>
      <c r="BG7" s="812"/>
      <c r="BH7" s="812"/>
      <c r="BI7" s="813"/>
    </row>
    <row r="8" spans="1:62" s="69" customFormat="1" ht="27.75" thickBot="1" x14ac:dyDescent="0.35">
      <c r="A8" s="766" t="s">
        <v>56</v>
      </c>
      <c r="B8" s="767"/>
      <c r="C8" s="767"/>
      <c r="D8" s="767"/>
      <c r="E8" s="767"/>
      <c r="F8" s="767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7"/>
      <c r="R8" s="767"/>
      <c r="S8" s="767"/>
      <c r="T8" s="767"/>
      <c r="U8" s="767"/>
      <c r="V8" s="767"/>
      <c r="W8" s="767"/>
      <c r="X8" s="767"/>
      <c r="Y8" s="767"/>
      <c r="Z8" s="767"/>
      <c r="AA8" s="767"/>
      <c r="AB8" s="767"/>
      <c r="AC8" s="767"/>
      <c r="AD8" s="767"/>
      <c r="AE8" s="767"/>
      <c r="AF8" s="767"/>
      <c r="AG8" s="767"/>
      <c r="AH8" s="767"/>
      <c r="AI8" s="767"/>
      <c r="AJ8" s="767"/>
      <c r="AK8" s="767"/>
      <c r="AL8" s="767"/>
      <c r="AM8" s="767"/>
      <c r="AN8" s="767"/>
      <c r="AO8" s="767"/>
      <c r="AP8" s="767"/>
      <c r="AQ8" s="767"/>
      <c r="AR8" s="767"/>
      <c r="AS8" s="767"/>
      <c r="AT8" s="767"/>
      <c r="AU8" s="767"/>
      <c r="AV8" s="767"/>
      <c r="AW8" s="767"/>
      <c r="AX8" s="767"/>
      <c r="AY8" s="767"/>
      <c r="AZ8" s="767"/>
      <c r="BA8" s="767"/>
      <c r="BB8" s="767"/>
      <c r="BC8" s="767"/>
      <c r="BD8" s="767"/>
      <c r="BE8" s="767"/>
      <c r="BF8" s="767"/>
      <c r="BG8" s="767"/>
      <c r="BH8" s="767"/>
      <c r="BI8" s="768"/>
    </row>
    <row r="9" spans="1:62" s="39" customFormat="1" ht="32.25" customHeight="1" thickBot="1" x14ac:dyDescent="0.3">
      <c r="A9" s="769" t="s">
        <v>62</v>
      </c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0"/>
      <c r="Y9" s="770"/>
      <c r="Z9" s="770"/>
      <c r="AA9" s="770"/>
      <c r="AB9" s="770"/>
      <c r="AC9" s="770"/>
      <c r="AD9" s="770"/>
      <c r="AE9" s="770"/>
      <c r="AF9" s="770"/>
      <c r="AG9" s="770"/>
      <c r="AH9" s="770"/>
      <c r="AI9" s="770"/>
      <c r="AJ9" s="770"/>
      <c r="AK9" s="770"/>
      <c r="AL9" s="770"/>
      <c r="AM9" s="771"/>
      <c r="AN9" s="771"/>
      <c r="AO9" s="771"/>
      <c r="AP9" s="771"/>
      <c r="AQ9" s="771"/>
      <c r="AR9" s="771"/>
      <c r="AS9" s="771"/>
      <c r="AT9" s="771"/>
      <c r="AU9" s="771"/>
      <c r="AV9" s="770"/>
      <c r="AW9" s="770"/>
      <c r="AX9" s="770"/>
      <c r="AY9" s="770"/>
      <c r="AZ9" s="770"/>
      <c r="BA9" s="770"/>
      <c r="BB9" s="770"/>
      <c r="BC9" s="770"/>
      <c r="BD9" s="770"/>
      <c r="BE9" s="770"/>
      <c r="BF9" s="770"/>
      <c r="BG9" s="770"/>
      <c r="BH9" s="770"/>
      <c r="BI9" s="772"/>
    </row>
    <row r="10" spans="1:62" s="154" customFormat="1" ht="46.5" customHeight="1" thickBot="1" x14ac:dyDescent="0.35">
      <c r="A10" s="153" t="s">
        <v>139</v>
      </c>
      <c r="B10" s="740" t="s">
        <v>63</v>
      </c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2"/>
      <c r="Q10" s="740">
        <f>SUM(Q11:S12)</f>
        <v>20</v>
      </c>
      <c r="R10" s="741"/>
      <c r="S10" s="742"/>
      <c r="T10" s="740">
        <f>SUM(T11:V12)</f>
        <v>600</v>
      </c>
      <c r="U10" s="741"/>
      <c r="V10" s="742"/>
      <c r="W10" s="737">
        <f>SUM(W11:X12)</f>
        <v>180</v>
      </c>
      <c r="X10" s="738"/>
      <c r="Y10" s="737">
        <f>SUM(Y11:Z12)</f>
        <v>60</v>
      </c>
      <c r="Z10" s="773"/>
      <c r="AA10" s="750">
        <f>SUM(AA11:AB12)</f>
        <v>120</v>
      </c>
      <c r="AB10" s="773"/>
      <c r="AC10" s="750"/>
      <c r="AD10" s="738"/>
      <c r="AE10" s="737">
        <f>SUM(AE11:AF12)</f>
        <v>420</v>
      </c>
      <c r="AF10" s="738"/>
      <c r="AG10" s="192"/>
      <c r="AH10" s="191"/>
      <c r="AI10" s="734"/>
      <c r="AJ10" s="735"/>
      <c r="AK10" s="735"/>
      <c r="AL10" s="736"/>
      <c r="AM10" s="734"/>
      <c r="AN10" s="735"/>
      <c r="AO10" s="736"/>
      <c r="AP10" s="734"/>
      <c r="AQ10" s="735"/>
      <c r="AR10" s="736"/>
      <c r="AS10" s="734"/>
      <c r="AT10" s="735"/>
      <c r="AU10" s="736"/>
      <c r="AV10" s="734"/>
      <c r="AW10" s="735"/>
      <c r="AX10" s="736"/>
      <c r="AY10" s="734"/>
      <c r="AZ10" s="735"/>
      <c r="BA10" s="736"/>
      <c r="BB10" s="247"/>
      <c r="BC10" s="248"/>
      <c r="BD10" s="249"/>
      <c r="BE10" s="734"/>
      <c r="BF10" s="735"/>
      <c r="BG10" s="735"/>
      <c r="BH10" s="735"/>
      <c r="BI10" s="736"/>
    </row>
    <row r="11" spans="1:62" s="35" customFormat="1" ht="75.75" customHeight="1" x14ac:dyDescent="0.25">
      <c r="A11" s="106" t="s">
        <v>140</v>
      </c>
      <c r="B11" s="688" t="s">
        <v>134</v>
      </c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689"/>
      <c r="Q11" s="763">
        <v>10</v>
      </c>
      <c r="R11" s="764"/>
      <c r="S11" s="765"/>
      <c r="T11" s="535">
        <f>Q11*30</f>
        <v>300</v>
      </c>
      <c r="U11" s="536"/>
      <c r="V11" s="537"/>
      <c r="W11" s="533">
        <f>SUM(Y11:AD11)</f>
        <v>90</v>
      </c>
      <c r="X11" s="506"/>
      <c r="Y11" s="462">
        <f>AI11+AM11+AP11+AS11</f>
        <v>30</v>
      </c>
      <c r="Z11" s="453"/>
      <c r="AA11" s="441">
        <f>AJ11+AN11+AQ11+AT11</f>
        <v>60</v>
      </c>
      <c r="AB11" s="453"/>
      <c r="AC11" s="441"/>
      <c r="AD11" s="442"/>
      <c r="AE11" s="533">
        <f>T11-W11</f>
        <v>210</v>
      </c>
      <c r="AF11" s="506"/>
      <c r="AG11" s="92">
        <v>1</v>
      </c>
      <c r="AH11" s="93"/>
      <c r="AI11" s="250">
        <v>30</v>
      </c>
      <c r="AJ11" s="252">
        <v>60</v>
      </c>
      <c r="AK11" s="505"/>
      <c r="AL11" s="506"/>
      <c r="AM11" s="250"/>
      <c r="AN11" s="133"/>
      <c r="AO11" s="96"/>
      <c r="AP11" s="134"/>
      <c r="AQ11" s="135"/>
      <c r="AR11" s="107"/>
      <c r="AS11" s="136"/>
      <c r="AT11" s="244"/>
      <c r="AU11" s="74"/>
      <c r="AV11" s="137"/>
      <c r="AW11" s="131"/>
      <c r="AX11" s="74"/>
      <c r="AY11" s="132"/>
      <c r="AZ11" s="244"/>
      <c r="BA11" s="74"/>
      <c r="BB11" s="751" t="s">
        <v>132</v>
      </c>
      <c r="BC11" s="752"/>
      <c r="BD11" s="753"/>
      <c r="BE11" s="754" t="s">
        <v>95</v>
      </c>
      <c r="BF11" s="755"/>
      <c r="BG11" s="755"/>
      <c r="BH11" s="755"/>
      <c r="BI11" s="756"/>
      <c r="BJ11" s="39"/>
    </row>
    <row r="12" spans="1:62" s="35" customFormat="1" ht="39" customHeight="1" thickBot="1" x14ac:dyDescent="0.3">
      <c r="A12" s="91" t="s">
        <v>141</v>
      </c>
      <c r="B12" s="688" t="s">
        <v>128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689"/>
      <c r="Q12" s="757">
        <v>10</v>
      </c>
      <c r="R12" s="758"/>
      <c r="S12" s="759"/>
      <c r="T12" s="691">
        <f>Q12*30</f>
        <v>300</v>
      </c>
      <c r="U12" s="692"/>
      <c r="V12" s="693"/>
      <c r="W12" s="533">
        <f>(SUM(Y12:AD12))</f>
        <v>90</v>
      </c>
      <c r="X12" s="506"/>
      <c r="Y12" s="695">
        <f>AM12+AP12+AS12</f>
        <v>30</v>
      </c>
      <c r="Z12" s="696"/>
      <c r="AA12" s="697">
        <f>AQ12+AN12+AT12</f>
        <v>60</v>
      </c>
      <c r="AB12" s="696"/>
      <c r="AC12" s="697"/>
      <c r="AD12" s="698"/>
      <c r="AE12" s="694">
        <f>T12-W12</f>
        <v>210</v>
      </c>
      <c r="AF12" s="446"/>
      <c r="AG12" s="117">
        <v>2</v>
      </c>
      <c r="AH12" s="89"/>
      <c r="AK12" s="445"/>
      <c r="AL12" s="446"/>
      <c r="AM12" s="253">
        <v>30</v>
      </c>
      <c r="AN12" s="254">
        <v>60</v>
      </c>
      <c r="AO12" s="90"/>
      <c r="AP12" s="126"/>
      <c r="AQ12" s="243"/>
      <c r="AR12" s="76"/>
      <c r="AS12" s="128"/>
      <c r="AT12" s="129"/>
      <c r="AU12" s="73"/>
      <c r="AV12" s="142"/>
      <c r="AW12" s="143"/>
      <c r="AX12" s="73"/>
      <c r="AY12" s="145"/>
      <c r="AZ12" s="129"/>
      <c r="BA12" s="73"/>
      <c r="BB12" s="668" t="s">
        <v>132</v>
      </c>
      <c r="BC12" s="669"/>
      <c r="BD12" s="670"/>
      <c r="BE12" s="760" t="s">
        <v>95</v>
      </c>
      <c r="BF12" s="761"/>
      <c r="BG12" s="761"/>
      <c r="BH12" s="761"/>
      <c r="BI12" s="762"/>
      <c r="BJ12" s="39"/>
    </row>
    <row r="13" spans="1:62" s="78" customFormat="1" ht="46.5" customHeight="1" thickBot="1" x14ac:dyDescent="0.35">
      <c r="A13" s="153" t="s">
        <v>142</v>
      </c>
      <c r="B13" s="740" t="s">
        <v>64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2"/>
      <c r="Q13" s="740">
        <v>10</v>
      </c>
      <c r="R13" s="741"/>
      <c r="S13" s="742"/>
      <c r="T13" s="743">
        <f>Q13*30</f>
        <v>300</v>
      </c>
      <c r="U13" s="744"/>
      <c r="V13" s="745"/>
      <c r="W13" s="746">
        <v>90</v>
      </c>
      <c r="X13" s="747"/>
      <c r="Y13" s="743">
        <v>30</v>
      </c>
      <c r="Z13" s="748"/>
      <c r="AA13" s="749">
        <v>60</v>
      </c>
      <c r="AB13" s="748"/>
      <c r="AC13" s="750">
        <v>0</v>
      </c>
      <c r="AD13" s="738"/>
      <c r="AE13" s="737">
        <v>210</v>
      </c>
      <c r="AF13" s="738"/>
      <c r="AG13" s="247">
        <v>1</v>
      </c>
      <c r="AH13" s="191"/>
      <c r="AI13" s="737">
        <v>90</v>
      </c>
      <c r="AJ13" s="739"/>
      <c r="AK13" s="739"/>
      <c r="AL13" s="738"/>
      <c r="AM13" s="737"/>
      <c r="AN13" s="739"/>
      <c r="AO13" s="738"/>
      <c r="AP13" s="737"/>
      <c r="AQ13" s="739"/>
      <c r="AR13" s="738"/>
      <c r="AS13" s="737"/>
      <c r="AT13" s="739"/>
      <c r="AU13" s="738"/>
      <c r="AV13" s="737"/>
      <c r="AW13" s="739"/>
      <c r="AX13" s="738"/>
      <c r="AY13" s="737"/>
      <c r="AZ13" s="739"/>
      <c r="BA13" s="738"/>
      <c r="BB13" s="734"/>
      <c r="BC13" s="735"/>
      <c r="BD13" s="736"/>
      <c r="BE13" s="734"/>
      <c r="BF13" s="735"/>
      <c r="BG13" s="735"/>
      <c r="BH13" s="735"/>
      <c r="BI13" s="736"/>
    </row>
    <row r="14" spans="1:62" s="69" customFormat="1" ht="46.5" customHeight="1" thickBot="1" x14ac:dyDescent="0.35">
      <c r="A14" s="184"/>
      <c r="B14" s="414" t="s">
        <v>51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3"/>
      <c r="R14" s="414"/>
      <c r="S14" s="415"/>
      <c r="T14" s="413">
        <f>T13+T10</f>
        <v>900</v>
      </c>
      <c r="U14" s="414"/>
      <c r="V14" s="415"/>
      <c r="W14" s="413">
        <f>W13+W10</f>
        <v>270</v>
      </c>
      <c r="X14" s="415"/>
      <c r="Y14" s="413">
        <f>Y13+Y10</f>
        <v>90</v>
      </c>
      <c r="Z14" s="731"/>
      <c r="AA14" s="730">
        <f>AA13+AA10</f>
        <v>180</v>
      </c>
      <c r="AB14" s="731"/>
      <c r="AC14" s="730"/>
      <c r="AD14" s="414"/>
      <c r="AE14" s="732">
        <f>AE13+AE10</f>
        <v>630</v>
      </c>
      <c r="AF14" s="733"/>
      <c r="AG14" s="185"/>
      <c r="AH14" s="186"/>
      <c r="AI14" s="411">
        <f>SUM(AI11:AL13)</f>
        <v>180</v>
      </c>
      <c r="AJ14" s="410"/>
      <c r="AK14" s="410"/>
      <c r="AL14" s="409"/>
      <c r="AM14" s="412">
        <f>SUM(AM11:AO13)</f>
        <v>90</v>
      </c>
      <c r="AN14" s="410"/>
      <c r="AO14" s="409"/>
      <c r="AP14" s="412"/>
      <c r="AQ14" s="410"/>
      <c r="AR14" s="409"/>
      <c r="AS14" s="709"/>
      <c r="AT14" s="710"/>
      <c r="AU14" s="711"/>
      <c r="AV14" s="412"/>
      <c r="AW14" s="410"/>
      <c r="AX14" s="409"/>
      <c r="AY14" s="709"/>
      <c r="AZ14" s="710"/>
      <c r="BA14" s="711"/>
      <c r="BB14" s="709"/>
      <c r="BC14" s="710"/>
      <c r="BD14" s="711"/>
      <c r="BE14" s="714"/>
      <c r="BF14" s="715"/>
      <c r="BG14" s="715"/>
      <c r="BH14" s="715"/>
      <c r="BI14" s="716"/>
    </row>
    <row r="15" spans="1:62" s="69" customFormat="1" ht="46.5" customHeight="1" thickBot="1" x14ac:dyDescent="0.35">
      <c r="A15" s="187"/>
      <c r="B15" s="725" t="s">
        <v>52</v>
      </c>
      <c r="C15" s="725"/>
      <c r="D15" s="725"/>
      <c r="E15" s="725"/>
      <c r="F15" s="725"/>
      <c r="G15" s="725"/>
      <c r="H15" s="725"/>
      <c r="I15" s="725"/>
      <c r="J15" s="725"/>
      <c r="K15" s="725"/>
      <c r="L15" s="725"/>
      <c r="M15" s="725"/>
      <c r="N15" s="725"/>
      <c r="O15" s="725"/>
      <c r="P15" s="725"/>
      <c r="Q15" s="726">
        <f>Q13+Q10</f>
        <v>30</v>
      </c>
      <c r="R15" s="725"/>
      <c r="S15" s="727"/>
      <c r="T15" s="728"/>
      <c r="U15" s="722"/>
      <c r="V15" s="729"/>
      <c r="W15" s="728"/>
      <c r="X15" s="729"/>
      <c r="Y15" s="728"/>
      <c r="Z15" s="721"/>
      <c r="AA15" s="720"/>
      <c r="AB15" s="721"/>
      <c r="AC15" s="720"/>
      <c r="AD15" s="722"/>
      <c r="AE15" s="723"/>
      <c r="AF15" s="724"/>
      <c r="AG15" s="188"/>
      <c r="AH15" s="189"/>
      <c r="AI15" s="411">
        <f>SUM(AI11:AL13)/9</f>
        <v>20</v>
      </c>
      <c r="AJ15" s="712"/>
      <c r="AK15" s="712"/>
      <c r="AL15" s="713"/>
      <c r="AM15" s="411">
        <f>SUM(AM11:AO13)/9</f>
        <v>10</v>
      </c>
      <c r="AN15" s="712"/>
      <c r="AO15" s="713"/>
      <c r="AP15" s="411"/>
      <c r="AQ15" s="712"/>
      <c r="AR15" s="713"/>
      <c r="AS15" s="709"/>
      <c r="AT15" s="710"/>
      <c r="AU15" s="711"/>
      <c r="AV15" s="411"/>
      <c r="AW15" s="712"/>
      <c r="AX15" s="713"/>
      <c r="AY15" s="709"/>
      <c r="AZ15" s="710"/>
      <c r="BA15" s="711"/>
      <c r="BB15" s="709"/>
      <c r="BC15" s="710"/>
      <c r="BD15" s="711"/>
      <c r="BE15" s="714"/>
      <c r="BF15" s="715"/>
      <c r="BG15" s="715"/>
      <c r="BH15" s="715"/>
      <c r="BI15" s="716"/>
    </row>
    <row r="16" spans="1:62" s="35" customFormat="1" ht="46.5" customHeight="1" thickBot="1" x14ac:dyDescent="0.25">
      <c r="A16" s="717" t="s">
        <v>125</v>
      </c>
      <c r="B16" s="718"/>
      <c r="C16" s="718"/>
      <c r="D16" s="718"/>
      <c r="E16" s="718"/>
      <c r="F16" s="718"/>
      <c r="G16" s="718"/>
      <c r="H16" s="718"/>
      <c r="I16" s="718"/>
      <c r="J16" s="718"/>
      <c r="K16" s="718"/>
      <c r="L16" s="718"/>
      <c r="M16" s="718"/>
      <c r="N16" s="718"/>
      <c r="O16" s="718"/>
      <c r="P16" s="718"/>
      <c r="Q16" s="718"/>
      <c r="R16" s="718"/>
      <c r="S16" s="718"/>
      <c r="T16" s="718"/>
      <c r="U16" s="718"/>
      <c r="V16" s="718"/>
      <c r="W16" s="718"/>
      <c r="X16" s="718"/>
      <c r="Y16" s="718"/>
      <c r="Z16" s="718"/>
      <c r="AA16" s="718"/>
      <c r="AB16" s="718"/>
      <c r="AC16" s="718"/>
      <c r="AD16" s="718"/>
      <c r="AE16" s="718"/>
      <c r="AF16" s="718"/>
      <c r="AG16" s="718"/>
      <c r="AH16" s="718"/>
      <c r="AI16" s="718"/>
      <c r="AJ16" s="718"/>
      <c r="AK16" s="718"/>
      <c r="AL16" s="718"/>
      <c r="AM16" s="718"/>
      <c r="AN16" s="718"/>
      <c r="AO16" s="718"/>
      <c r="AP16" s="718"/>
      <c r="AQ16" s="718"/>
      <c r="AR16" s="718"/>
      <c r="AS16" s="718"/>
      <c r="AT16" s="718"/>
      <c r="AU16" s="718"/>
      <c r="AV16" s="718"/>
      <c r="AW16" s="718"/>
      <c r="AX16" s="718"/>
      <c r="AY16" s="718"/>
      <c r="AZ16" s="718"/>
      <c r="BA16" s="718"/>
      <c r="BB16" s="718"/>
      <c r="BC16" s="718"/>
      <c r="BD16" s="718"/>
      <c r="BE16" s="718"/>
      <c r="BF16" s="718"/>
      <c r="BG16" s="718"/>
      <c r="BH16" s="718"/>
      <c r="BI16" s="719"/>
    </row>
    <row r="17" spans="1:64" s="173" customFormat="1" ht="32.450000000000003" customHeight="1" x14ac:dyDescent="0.3">
      <c r="A17" s="256" t="s">
        <v>145</v>
      </c>
      <c r="B17" s="703" t="s">
        <v>63</v>
      </c>
      <c r="C17" s="704"/>
      <c r="D17" s="704"/>
      <c r="E17" s="704"/>
      <c r="F17" s="704"/>
      <c r="G17" s="704"/>
      <c r="H17" s="704"/>
      <c r="I17" s="704"/>
      <c r="J17" s="704"/>
      <c r="K17" s="704"/>
      <c r="L17" s="704"/>
      <c r="M17" s="704"/>
      <c r="N17" s="704"/>
      <c r="O17" s="704"/>
      <c r="P17" s="705"/>
      <c r="Q17" s="706">
        <f>SUM(Q18:S18)</f>
        <v>10</v>
      </c>
      <c r="R17" s="706"/>
      <c r="S17" s="706"/>
      <c r="T17" s="701">
        <f>SUM(T18:V18)</f>
        <v>300</v>
      </c>
      <c r="U17" s="706"/>
      <c r="V17" s="702"/>
      <c r="W17" s="701">
        <f>SUM(W18:X18)</f>
        <v>90</v>
      </c>
      <c r="X17" s="702"/>
      <c r="Y17" s="701">
        <f>SUM(Y18:Z18)</f>
        <v>30</v>
      </c>
      <c r="Z17" s="706"/>
      <c r="AA17" s="707">
        <f>SUM(AA18:AB18)</f>
        <v>60</v>
      </c>
      <c r="AB17" s="708"/>
      <c r="AC17" s="699"/>
      <c r="AD17" s="700"/>
      <c r="AE17" s="701">
        <f>SUM(AE18:AF18)</f>
        <v>210</v>
      </c>
      <c r="AF17" s="702"/>
      <c r="AG17" s="180"/>
      <c r="AH17" s="181"/>
      <c r="AI17" s="682"/>
      <c r="AJ17" s="683"/>
      <c r="AK17" s="683"/>
      <c r="AL17" s="684"/>
      <c r="AM17" s="682"/>
      <c r="AN17" s="683"/>
      <c r="AO17" s="684"/>
      <c r="AP17" s="682"/>
      <c r="AQ17" s="683"/>
      <c r="AR17" s="684"/>
      <c r="AS17" s="682"/>
      <c r="AT17" s="683"/>
      <c r="AU17" s="684"/>
      <c r="AV17" s="682"/>
      <c r="AW17" s="683"/>
      <c r="AX17" s="684"/>
      <c r="AY17" s="682"/>
      <c r="AZ17" s="683"/>
      <c r="BA17" s="684"/>
      <c r="BB17" s="182"/>
      <c r="BC17" s="182"/>
      <c r="BD17" s="183"/>
      <c r="BE17" s="685"/>
      <c r="BF17" s="686"/>
      <c r="BG17" s="686"/>
      <c r="BH17" s="686"/>
      <c r="BI17" s="687"/>
    </row>
    <row r="18" spans="1:64" s="35" customFormat="1" ht="56.25" customHeight="1" x14ac:dyDescent="0.2">
      <c r="A18" s="253" t="s">
        <v>146</v>
      </c>
      <c r="B18" s="688" t="s">
        <v>129</v>
      </c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689"/>
      <c r="Q18" s="690">
        <v>10</v>
      </c>
      <c r="R18" s="690"/>
      <c r="S18" s="690"/>
      <c r="T18" s="691">
        <f>Q18*30</f>
        <v>300</v>
      </c>
      <c r="U18" s="692"/>
      <c r="V18" s="693"/>
      <c r="W18" s="694">
        <f>(SUM(Y18:AD18))</f>
        <v>90</v>
      </c>
      <c r="X18" s="446"/>
      <c r="Y18" s="695">
        <f>AI18+AM18+AP18+AS18</f>
        <v>30</v>
      </c>
      <c r="Z18" s="696"/>
      <c r="AA18" s="697">
        <f>AJ18+AN18+AQ18+AT18</f>
        <v>60</v>
      </c>
      <c r="AB18" s="696"/>
      <c r="AC18" s="697"/>
      <c r="AD18" s="698"/>
      <c r="AE18" s="691">
        <f>T18-W18</f>
        <v>210</v>
      </c>
      <c r="AF18" s="693"/>
      <c r="AG18" s="251">
        <v>1</v>
      </c>
      <c r="AH18" s="89"/>
      <c r="AI18" s="253">
        <v>30</v>
      </c>
      <c r="AJ18" s="254">
        <v>60</v>
      </c>
      <c r="AK18" s="445"/>
      <c r="AL18" s="446"/>
      <c r="AM18" s="253"/>
      <c r="AN18" s="245"/>
      <c r="AO18" s="90"/>
      <c r="AP18" s="253"/>
      <c r="AQ18" s="254"/>
      <c r="AR18" s="90"/>
      <c r="AS18" s="126"/>
      <c r="AT18" s="243"/>
      <c r="AU18" s="76"/>
      <c r="AV18" s="126"/>
      <c r="AW18" s="243"/>
      <c r="AX18" s="76"/>
      <c r="AY18" s="126"/>
      <c r="AZ18" s="243"/>
      <c r="BA18" s="76"/>
      <c r="BB18" s="668" t="s">
        <v>132</v>
      </c>
      <c r="BC18" s="669"/>
      <c r="BD18" s="670"/>
      <c r="BE18" s="450" t="s">
        <v>95</v>
      </c>
      <c r="BF18" s="451"/>
      <c r="BG18" s="451"/>
      <c r="BH18" s="451"/>
      <c r="BI18" s="452"/>
    </row>
    <row r="19" spans="1:64" s="173" customFormat="1" ht="33" customHeight="1" thickBot="1" x14ac:dyDescent="0.35">
      <c r="A19" s="257" t="s">
        <v>148</v>
      </c>
      <c r="B19" s="671" t="s">
        <v>65</v>
      </c>
      <c r="C19" s="672"/>
      <c r="D19" s="672"/>
      <c r="E19" s="672"/>
      <c r="F19" s="672"/>
      <c r="G19" s="672"/>
      <c r="H19" s="672"/>
      <c r="I19" s="672"/>
      <c r="J19" s="672"/>
      <c r="K19" s="672"/>
      <c r="L19" s="672"/>
      <c r="M19" s="672"/>
      <c r="N19" s="672"/>
      <c r="O19" s="672"/>
      <c r="P19" s="673"/>
      <c r="Q19" s="674">
        <v>20</v>
      </c>
      <c r="R19" s="674"/>
      <c r="S19" s="674"/>
      <c r="T19" s="675">
        <v>600</v>
      </c>
      <c r="U19" s="674"/>
      <c r="V19" s="676"/>
      <c r="W19" s="675">
        <v>180</v>
      </c>
      <c r="X19" s="676"/>
      <c r="Y19" s="675">
        <v>60</v>
      </c>
      <c r="Z19" s="674"/>
      <c r="AA19" s="677">
        <v>120</v>
      </c>
      <c r="AB19" s="678"/>
      <c r="AC19" s="677"/>
      <c r="AD19" s="678"/>
      <c r="AE19" s="675">
        <v>420</v>
      </c>
      <c r="AF19" s="676"/>
      <c r="AG19" s="168">
        <v>2.2999999999999998</v>
      </c>
      <c r="AH19" s="169"/>
      <c r="AI19" s="257"/>
      <c r="AJ19" s="258"/>
      <c r="AK19" s="677"/>
      <c r="AL19" s="676"/>
      <c r="AM19" s="675">
        <v>90</v>
      </c>
      <c r="AN19" s="674"/>
      <c r="AO19" s="676"/>
      <c r="AP19" s="675">
        <v>90</v>
      </c>
      <c r="AQ19" s="674"/>
      <c r="AR19" s="676"/>
      <c r="AS19" s="675"/>
      <c r="AT19" s="674"/>
      <c r="AU19" s="676"/>
      <c r="AV19" s="675"/>
      <c r="AW19" s="674"/>
      <c r="AX19" s="676"/>
      <c r="AY19" s="675"/>
      <c r="AZ19" s="674"/>
      <c r="BA19" s="676"/>
      <c r="BB19" s="171"/>
      <c r="BC19" s="171"/>
      <c r="BD19" s="172"/>
      <c r="BE19" s="679"/>
      <c r="BF19" s="680"/>
      <c r="BG19" s="680"/>
      <c r="BH19" s="680"/>
      <c r="BI19" s="681"/>
    </row>
    <row r="20" spans="1:64" s="69" customFormat="1" ht="46.5" customHeight="1" x14ac:dyDescent="0.3">
      <c r="A20" s="174"/>
      <c r="B20" s="665" t="s">
        <v>53</v>
      </c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  <c r="N20" s="551"/>
      <c r="O20" s="551"/>
      <c r="P20" s="666"/>
      <c r="Q20" s="663"/>
      <c r="R20" s="667"/>
      <c r="S20" s="664"/>
      <c r="T20" s="667">
        <f>T19+T17</f>
        <v>900</v>
      </c>
      <c r="U20" s="667"/>
      <c r="V20" s="667"/>
      <c r="W20" s="663">
        <f>W19+W17</f>
        <v>270</v>
      </c>
      <c r="X20" s="664"/>
      <c r="Y20" s="667">
        <f>Y19+Y17</f>
        <v>90</v>
      </c>
      <c r="Z20" s="667"/>
      <c r="AA20" s="660">
        <f>AA19+AA17</f>
        <v>180</v>
      </c>
      <c r="AB20" s="661"/>
      <c r="AC20" s="662"/>
      <c r="AD20" s="662"/>
      <c r="AE20" s="663">
        <f>AE19+AE17</f>
        <v>630</v>
      </c>
      <c r="AF20" s="664"/>
      <c r="AG20" s="175"/>
      <c r="AH20" s="176"/>
      <c r="AI20" s="645">
        <f>SUM(AI18:AL19)</f>
        <v>90</v>
      </c>
      <c r="AJ20" s="646"/>
      <c r="AK20" s="646"/>
      <c r="AL20" s="647"/>
      <c r="AM20" s="645">
        <f>SUM(AM18:AO19)</f>
        <v>90</v>
      </c>
      <c r="AN20" s="646"/>
      <c r="AO20" s="647"/>
      <c r="AP20" s="645">
        <f>SUM(AP18:AR19)</f>
        <v>90</v>
      </c>
      <c r="AQ20" s="646"/>
      <c r="AR20" s="647"/>
      <c r="AS20" s="645"/>
      <c r="AT20" s="646"/>
      <c r="AU20" s="647"/>
      <c r="AV20" s="645"/>
      <c r="AW20" s="646"/>
      <c r="AX20" s="647"/>
      <c r="AY20" s="648"/>
      <c r="AZ20" s="649"/>
      <c r="BA20" s="650"/>
      <c r="BB20" s="645"/>
      <c r="BC20" s="646"/>
      <c r="BD20" s="647"/>
      <c r="BE20" s="651"/>
      <c r="BF20" s="652"/>
      <c r="BG20" s="652"/>
      <c r="BH20" s="652"/>
      <c r="BI20" s="653"/>
    </row>
    <row r="21" spans="1:64" s="69" customFormat="1" ht="53.45" customHeight="1" thickBot="1" x14ac:dyDescent="0.35">
      <c r="A21" s="177"/>
      <c r="B21" s="654" t="s">
        <v>54</v>
      </c>
      <c r="C21" s="655"/>
      <c r="D21" s="655"/>
      <c r="E21" s="655"/>
      <c r="F21" s="655"/>
      <c r="G21" s="655"/>
      <c r="H21" s="655"/>
      <c r="I21" s="655"/>
      <c r="J21" s="655"/>
      <c r="K21" s="655"/>
      <c r="L21" s="655"/>
      <c r="M21" s="655"/>
      <c r="N21" s="655"/>
      <c r="O21" s="655"/>
      <c r="P21" s="656"/>
      <c r="Q21" s="637">
        <f>Q19+Q17</f>
        <v>30</v>
      </c>
      <c r="R21" s="657"/>
      <c r="S21" s="638"/>
      <c r="T21" s="658"/>
      <c r="U21" s="657"/>
      <c r="V21" s="659"/>
      <c r="W21" s="637"/>
      <c r="X21" s="638"/>
      <c r="Y21" s="658"/>
      <c r="Z21" s="659"/>
      <c r="AA21" s="634"/>
      <c r="AB21" s="634"/>
      <c r="AC21" s="635"/>
      <c r="AD21" s="636"/>
      <c r="AE21" s="637"/>
      <c r="AF21" s="638"/>
      <c r="AG21" s="178"/>
      <c r="AH21" s="179"/>
      <c r="AI21" s="639">
        <f>SUM(AI18:AL19)/9</f>
        <v>10</v>
      </c>
      <c r="AJ21" s="640"/>
      <c r="AK21" s="640"/>
      <c r="AL21" s="641"/>
      <c r="AM21" s="639">
        <f>SUM(AM18:AO19)/9</f>
        <v>10</v>
      </c>
      <c r="AN21" s="640"/>
      <c r="AO21" s="641"/>
      <c r="AP21" s="639">
        <f>SUM(AP18:AR19)/9</f>
        <v>10</v>
      </c>
      <c r="AQ21" s="640"/>
      <c r="AR21" s="641"/>
      <c r="AS21" s="639"/>
      <c r="AT21" s="640"/>
      <c r="AU21" s="641"/>
      <c r="AV21" s="639"/>
      <c r="AW21" s="640"/>
      <c r="AX21" s="641"/>
      <c r="AY21" s="625"/>
      <c r="AZ21" s="626"/>
      <c r="BA21" s="627"/>
      <c r="BB21" s="625"/>
      <c r="BC21" s="626"/>
      <c r="BD21" s="627"/>
      <c r="BE21" s="628"/>
      <c r="BF21" s="629"/>
      <c r="BG21" s="629"/>
      <c r="BH21" s="629"/>
      <c r="BI21" s="630"/>
    </row>
    <row r="22" spans="1:64" s="69" customFormat="1" ht="46.5" customHeight="1" x14ac:dyDescent="0.3">
      <c r="A22" s="224"/>
      <c r="B22" s="631" t="s">
        <v>75</v>
      </c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3"/>
      <c r="Q22" s="621"/>
      <c r="R22" s="478"/>
      <c r="S22" s="479"/>
      <c r="T22" s="478">
        <f>T20+T14</f>
        <v>1800</v>
      </c>
      <c r="U22" s="478"/>
      <c r="V22" s="478"/>
      <c r="W22" s="621">
        <f>W20+W14</f>
        <v>540</v>
      </c>
      <c r="X22" s="479"/>
      <c r="Y22" s="478"/>
      <c r="Z22" s="478"/>
      <c r="AA22" s="618"/>
      <c r="AB22" s="619"/>
      <c r="AC22" s="620"/>
      <c r="AD22" s="620"/>
      <c r="AE22" s="621">
        <f>AE20+AE14</f>
        <v>1260</v>
      </c>
      <c r="AF22" s="479"/>
      <c r="AG22" s="235"/>
      <c r="AH22" s="237"/>
      <c r="AI22" s="622">
        <f>AI20+AI14</f>
        <v>270</v>
      </c>
      <c r="AJ22" s="623"/>
      <c r="AK22" s="623"/>
      <c r="AL22" s="624"/>
      <c r="AM22" s="477">
        <f>AM20+AM14</f>
        <v>180</v>
      </c>
      <c r="AN22" s="478"/>
      <c r="AO22" s="479"/>
      <c r="AP22" s="477">
        <f>AP20+AP14</f>
        <v>90</v>
      </c>
      <c r="AQ22" s="478"/>
      <c r="AR22" s="479"/>
      <c r="AS22" s="477"/>
      <c r="AT22" s="478"/>
      <c r="AU22" s="479"/>
      <c r="AV22" s="477"/>
      <c r="AW22" s="478"/>
      <c r="AX22" s="479"/>
      <c r="AY22" s="621"/>
      <c r="AZ22" s="478"/>
      <c r="BA22" s="479"/>
      <c r="BB22" s="621"/>
      <c r="BC22" s="478"/>
      <c r="BD22" s="479"/>
      <c r="BE22" s="642"/>
      <c r="BF22" s="643"/>
      <c r="BG22" s="643"/>
      <c r="BH22" s="643"/>
      <c r="BI22" s="644"/>
    </row>
    <row r="23" spans="1:64" s="69" customFormat="1" ht="46.5" customHeight="1" thickBot="1" x14ac:dyDescent="0.35">
      <c r="A23" s="225"/>
      <c r="B23" s="615" t="s">
        <v>55</v>
      </c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616"/>
      <c r="N23" s="616"/>
      <c r="O23" s="616"/>
      <c r="P23" s="617"/>
      <c r="Q23" s="606">
        <f>Q21+Q15</f>
        <v>60</v>
      </c>
      <c r="R23" s="604"/>
      <c r="S23" s="605"/>
      <c r="T23" s="604"/>
      <c r="U23" s="604"/>
      <c r="V23" s="604"/>
      <c r="W23" s="606"/>
      <c r="X23" s="605"/>
      <c r="Y23" s="604"/>
      <c r="Z23" s="604"/>
      <c r="AA23" s="613"/>
      <c r="AB23" s="614"/>
      <c r="AC23" s="604"/>
      <c r="AD23" s="604"/>
      <c r="AE23" s="606"/>
      <c r="AF23" s="605"/>
      <c r="AG23" s="236"/>
      <c r="AH23" s="238"/>
      <c r="AI23" s="603">
        <f>AI21+AI15</f>
        <v>30</v>
      </c>
      <c r="AJ23" s="604"/>
      <c r="AK23" s="604"/>
      <c r="AL23" s="605"/>
      <c r="AM23" s="603">
        <f>AM21+AM15</f>
        <v>20</v>
      </c>
      <c r="AN23" s="604"/>
      <c r="AO23" s="605"/>
      <c r="AP23" s="603">
        <f>AP21+AP15</f>
        <v>10</v>
      </c>
      <c r="AQ23" s="604"/>
      <c r="AR23" s="605"/>
      <c r="AS23" s="603"/>
      <c r="AT23" s="604"/>
      <c r="AU23" s="605"/>
      <c r="AV23" s="603"/>
      <c r="AW23" s="604"/>
      <c r="AX23" s="605"/>
      <c r="AY23" s="606"/>
      <c r="AZ23" s="604"/>
      <c r="BA23" s="605"/>
      <c r="BB23" s="606"/>
      <c r="BC23" s="604"/>
      <c r="BD23" s="605"/>
      <c r="BE23" s="607"/>
      <c r="BF23" s="608"/>
      <c r="BG23" s="608"/>
      <c r="BH23" s="608"/>
      <c r="BI23" s="609"/>
    </row>
    <row r="24" spans="1:64" s="69" customFormat="1" ht="46.5" customHeight="1" thickBot="1" x14ac:dyDescent="0.35">
      <c r="A24" s="610" t="s">
        <v>57</v>
      </c>
      <c r="B24" s="611"/>
      <c r="C24" s="611"/>
      <c r="D24" s="611"/>
      <c r="E24" s="611"/>
      <c r="F24" s="611"/>
      <c r="G24" s="611"/>
      <c r="H24" s="611"/>
      <c r="I24" s="611"/>
      <c r="J24" s="611"/>
      <c r="K24" s="611"/>
      <c r="L24" s="611"/>
      <c r="M24" s="611"/>
      <c r="N24" s="611"/>
      <c r="O24" s="611"/>
      <c r="P24" s="611"/>
      <c r="Q24" s="611"/>
      <c r="R24" s="611"/>
      <c r="S24" s="611"/>
      <c r="T24" s="611"/>
      <c r="U24" s="611"/>
      <c r="V24" s="611"/>
      <c r="W24" s="611"/>
      <c r="X24" s="611"/>
      <c r="Y24" s="611"/>
      <c r="Z24" s="611"/>
      <c r="AA24" s="611"/>
      <c r="AB24" s="611"/>
      <c r="AC24" s="611"/>
      <c r="AD24" s="611"/>
      <c r="AE24" s="611"/>
      <c r="AF24" s="611"/>
      <c r="AG24" s="611"/>
      <c r="AH24" s="611"/>
      <c r="AI24" s="611"/>
      <c r="AJ24" s="611"/>
      <c r="AK24" s="611"/>
      <c r="AL24" s="611"/>
      <c r="AM24" s="611"/>
      <c r="AN24" s="611"/>
      <c r="AO24" s="611"/>
      <c r="AP24" s="611"/>
      <c r="AQ24" s="611"/>
      <c r="AR24" s="611"/>
      <c r="AS24" s="611"/>
      <c r="AT24" s="611"/>
      <c r="AU24" s="611"/>
      <c r="AV24" s="611"/>
      <c r="AW24" s="611"/>
      <c r="AX24" s="611"/>
      <c r="AY24" s="611"/>
      <c r="AZ24" s="611"/>
      <c r="BA24" s="611"/>
      <c r="BB24" s="611"/>
      <c r="BC24" s="611"/>
      <c r="BD24" s="611"/>
      <c r="BE24" s="611"/>
      <c r="BF24" s="611"/>
      <c r="BG24" s="611"/>
      <c r="BH24" s="611"/>
      <c r="BI24" s="612"/>
    </row>
    <row r="25" spans="1:64" s="69" customFormat="1" ht="46.5" customHeight="1" thickBot="1" x14ac:dyDescent="0.35">
      <c r="A25" s="413" t="s">
        <v>98</v>
      </c>
      <c r="B25" s="414"/>
      <c r="C25" s="414"/>
      <c r="D25" s="414"/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4"/>
      <c r="S25" s="414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51"/>
      <c r="AG25" s="414"/>
      <c r="AH25" s="414"/>
      <c r="AI25" s="414"/>
      <c r="AJ25" s="414"/>
      <c r="AK25" s="414"/>
      <c r="AL25" s="414"/>
      <c r="AM25" s="414"/>
      <c r="AN25" s="414"/>
      <c r="AO25" s="414"/>
      <c r="AP25" s="414"/>
      <c r="AQ25" s="414"/>
      <c r="AR25" s="414"/>
      <c r="AS25" s="414"/>
      <c r="AT25" s="414"/>
      <c r="AU25" s="414"/>
      <c r="AV25" s="414"/>
      <c r="AW25" s="414"/>
      <c r="AX25" s="414"/>
      <c r="AY25" s="414"/>
      <c r="AZ25" s="414"/>
      <c r="BA25" s="414"/>
      <c r="BB25" s="414"/>
      <c r="BC25" s="414"/>
      <c r="BD25" s="414"/>
      <c r="BE25" s="414"/>
      <c r="BF25" s="414"/>
      <c r="BG25" s="414"/>
      <c r="BH25" s="414"/>
      <c r="BI25" s="415"/>
    </row>
    <row r="26" spans="1:64" s="94" customFormat="1" ht="35.25" customHeight="1" thickBot="1" x14ac:dyDescent="0.2">
      <c r="A26" s="552" t="s">
        <v>3</v>
      </c>
      <c r="B26" s="555" t="s">
        <v>21</v>
      </c>
      <c r="C26" s="556"/>
      <c r="D26" s="556"/>
      <c r="E26" s="556"/>
      <c r="F26" s="556"/>
      <c r="G26" s="556"/>
      <c r="H26" s="556"/>
      <c r="I26" s="556"/>
      <c r="J26" s="556"/>
      <c r="K26" s="556"/>
      <c r="L26" s="556"/>
      <c r="M26" s="556"/>
      <c r="N26" s="556"/>
      <c r="O26" s="556"/>
      <c r="P26" s="557"/>
      <c r="Q26" s="564" t="s">
        <v>5</v>
      </c>
      <c r="R26" s="565"/>
      <c r="S26" s="566"/>
      <c r="T26" s="569" t="s">
        <v>46</v>
      </c>
      <c r="U26" s="570"/>
      <c r="V26" s="570"/>
      <c r="W26" s="570"/>
      <c r="X26" s="570"/>
      <c r="Y26" s="570"/>
      <c r="Z26" s="570"/>
      <c r="AA26" s="570"/>
      <c r="AB26" s="570"/>
      <c r="AC26" s="570"/>
      <c r="AD26" s="570"/>
      <c r="AE26" s="570"/>
      <c r="AF26" s="571"/>
      <c r="AG26" s="572" t="s">
        <v>47</v>
      </c>
      <c r="AH26" s="575" t="s">
        <v>22</v>
      </c>
      <c r="AI26" s="578" t="s">
        <v>49</v>
      </c>
      <c r="AJ26" s="578"/>
      <c r="AK26" s="578"/>
      <c r="AL26" s="578"/>
      <c r="AM26" s="578"/>
      <c r="AN26" s="578"/>
      <c r="AO26" s="578"/>
      <c r="AP26" s="578"/>
      <c r="AQ26" s="578"/>
      <c r="AR26" s="578"/>
      <c r="AS26" s="578"/>
      <c r="AT26" s="578"/>
      <c r="AU26" s="578"/>
      <c r="AV26" s="578"/>
      <c r="AW26" s="578"/>
      <c r="AX26" s="578"/>
      <c r="AY26" s="578"/>
      <c r="AZ26" s="578"/>
      <c r="BA26" s="578"/>
      <c r="BB26" s="579" t="s">
        <v>116</v>
      </c>
      <c r="BC26" s="580"/>
      <c r="BD26" s="580"/>
      <c r="BE26" s="564" t="s">
        <v>94</v>
      </c>
      <c r="BF26" s="565"/>
      <c r="BG26" s="565"/>
      <c r="BH26" s="565"/>
      <c r="BI26" s="566"/>
    </row>
    <row r="27" spans="1:64" s="82" customFormat="1" ht="17.25" customHeight="1" x14ac:dyDescent="0.15">
      <c r="A27" s="553"/>
      <c r="B27" s="558"/>
      <c r="C27" s="559"/>
      <c r="D27" s="559"/>
      <c r="E27" s="559"/>
      <c r="F27" s="559"/>
      <c r="G27" s="559"/>
      <c r="H27" s="559"/>
      <c r="I27" s="559"/>
      <c r="J27" s="559"/>
      <c r="K27" s="559"/>
      <c r="L27" s="559"/>
      <c r="M27" s="559"/>
      <c r="N27" s="559"/>
      <c r="O27" s="559"/>
      <c r="P27" s="560"/>
      <c r="Q27" s="542"/>
      <c r="R27" s="567"/>
      <c r="S27" s="543"/>
      <c r="T27" s="538" t="s">
        <v>8</v>
      </c>
      <c r="U27" s="539"/>
      <c r="V27" s="539"/>
      <c r="W27" s="542" t="s">
        <v>9</v>
      </c>
      <c r="X27" s="543"/>
      <c r="Y27" s="594" t="s">
        <v>10</v>
      </c>
      <c r="Z27" s="595"/>
      <c r="AA27" s="595"/>
      <c r="AB27" s="595"/>
      <c r="AC27" s="595"/>
      <c r="AD27" s="596"/>
      <c r="AE27" s="597" t="s">
        <v>11</v>
      </c>
      <c r="AF27" s="598"/>
      <c r="AG27" s="573"/>
      <c r="AH27" s="576"/>
      <c r="AI27" s="586" t="s">
        <v>17</v>
      </c>
      <c r="AJ27" s="586"/>
      <c r="AK27" s="586"/>
      <c r="AL27" s="587"/>
      <c r="AM27" s="585" t="s">
        <v>45</v>
      </c>
      <c r="AN27" s="586"/>
      <c r="AO27" s="587"/>
      <c r="AP27" s="585" t="s">
        <v>43</v>
      </c>
      <c r="AQ27" s="586"/>
      <c r="AR27" s="587"/>
      <c r="AS27" s="585" t="s">
        <v>41</v>
      </c>
      <c r="AT27" s="586"/>
      <c r="AU27" s="587"/>
      <c r="AV27" s="585" t="s">
        <v>66</v>
      </c>
      <c r="AW27" s="586"/>
      <c r="AX27" s="587"/>
      <c r="AY27" s="585" t="s">
        <v>71</v>
      </c>
      <c r="AZ27" s="586"/>
      <c r="BA27" s="587"/>
      <c r="BB27" s="581"/>
      <c r="BC27" s="582"/>
      <c r="BD27" s="582"/>
      <c r="BE27" s="542"/>
      <c r="BF27" s="567"/>
      <c r="BG27" s="567"/>
      <c r="BH27" s="567"/>
      <c r="BI27" s="543"/>
    </row>
    <row r="28" spans="1:64" s="82" customFormat="1" ht="19.899999999999999" customHeight="1" x14ac:dyDescent="0.15">
      <c r="A28" s="553"/>
      <c r="B28" s="558"/>
      <c r="C28" s="559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59"/>
      <c r="O28" s="559"/>
      <c r="P28" s="560"/>
      <c r="Q28" s="542"/>
      <c r="R28" s="567"/>
      <c r="S28" s="543"/>
      <c r="T28" s="538"/>
      <c r="U28" s="539"/>
      <c r="V28" s="539"/>
      <c r="W28" s="542"/>
      <c r="X28" s="543"/>
      <c r="Y28" s="588" t="s">
        <v>42</v>
      </c>
      <c r="Z28" s="589"/>
      <c r="AA28" s="589" t="s">
        <v>48</v>
      </c>
      <c r="AB28" s="589"/>
      <c r="AC28" s="589" t="s">
        <v>44</v>
      </c>
      <c r="AD28" s="592"/>
      <c r="AE28" s="599"/>
      <c r="AF28" s="600"/>
      <c r="AG28" s="573"/>
      <c r="AH28" s="576"/>
      <c r="AI28" s="528" t="s">
        <v>18</v>
      </c>
      <c r="AJ28" s="528"/>
      <c r="AK28" s="528"/>
      <c r="AL28" s="529"/>
      <c r="AM28" s="527" t="s">
        <v>18</v>
      </c>
      <c r="AN28" s="528"/>
      <c r="AO28" s="529"/>
      <c r="AP28" s="527" t="s">
        <v>18</v>
      </c>
      <c r="AQ28" s="528"/>
      <c r="AR28" s="529"/>
      <c r="AS28" s="527" t="s">
        <v>18</v>
      </c>
      <c r="AT28" s="528"/>
      <c r="AU28" s="529"/>
      <c r="AV28" s="527" t="s">
        <v>18</v>
      </c>
      <c r="AW28" s="528"/>
      <c r="AX28" s="529"/>
      <c r="AY28" s="527" t="s">
        <v>18</v>
      </c>
      <c r="AZ28" s="528"/>
      <c r="BA28" s="529"/>
      <c r="BB28" s="581"/>
      <c r="BC28" s="582"/>
      <c r="BD28" s="582"/>
      <c r="BE28" s="542"/>
      <c r="BF28" s="567"/>
      <c r="BG28" s="567"/>
      <c r="BH28" s="567"/>
      <c r="BI28" s="543"/>
    </row>
    <row r="29" spans="1:64" s="82" customFormat="1" ht="30" customHeight="1" thickBot="1" x14ac:dyDescent="0.25">
      <c r="A29" s="554"/>
      <c r="B29" s="561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3"/>
      <c r="Q29" s="544"/>
      <c r="R29" s="568"/>
      <c r="S29" s="545"/>
      <c r="T29" s="540"/>
      <c r="U29" s="541"/>
      <c r="V29" s="541"/>
      <c r="W29" s="544"/>
      <c r="X29" s="545"/>
      <c r="Y29" s="590"/>
      <c r="Z29" s="591"/>
      <c r="AA29" s="591"/>
      <c r="AB29" s="591"/>
      <c r="AC29" s="591"/>
      <c r="AD29" s="593"/>
      <c r="AE29" s="601"/>
      <c r="AF29" s="602"/>
      <c r="AG29" s="574"/>
      <c r="AH29" s="577"/>
      <c r="AI29" s="123" t="s">
        <v>42</v>
      </c>
      <c r="AJ29" s="246" t="s">
        <v>48</v>
      </c>
      <c r="AK29" s="530" t="s">
        <v>44</v>
      </c>
      <c r="AL29" s="531"/>
      <c r="AM29" s="166" t="s">
        <v>42</v>
      </c>
      <c r="AN29" s="123" t="s">
        <v>48</v>
      </c>
      <c r="AO29" s="100" t="s">
        <v>44</v>
      </c>
      <c r="AP29" s="122" t="s">
        <v>42</v>
      </c>
      <c r="AQ29" s="165" t="s">
        <v>48</v>
      </c>
      <c r="AR29" s="100" t="s">
        <v>44</v>
      </c>
      <c r="AS29" s="166" t="s">
        <v>42</v>
      </c>
      <c r="AT29" s="123" t="s">
        <v>48</v>
      </c>
      <c r="AU29" s="100" t="s">
        <v>44</v>
      </c>
      <c r="AV29" s="166" t="s">
        <v>42</v>
      </c>
      <c r="AW29" s="123" t="s">
        <v>48</v>
      </c>
      <c r="AX29" s="100" t="s">
        <v>44</v>
      </c>
      <c r="AY29" s="166" t="s">
        <v>42</v>
      </c>
      <c r="AZ29" s="123" t="s">
        <v>48</v>
      </c>
      <c r="BA29" s="100" t="s">
        <v>44</v>
      </c>
      <c r="BB29" s="583"/>
      <c r="BC29" s="584"/>
      <c r="BD29" s="584"/>
      <c r="BE29" s="544"/>
      <c r="BF29" s="568"/>
      <c r="BG29" s="568"/>
      <c r="BH29" s="568"/>
      <c r="BI29" s="545"/>
    </row>
    <row r="30" spans="1:64" s="78" customFormat="1" ht="53.25" customHeight="1" x14ac:dyDescent="0.3">
      <c r="A30" s="103" t="s">
        <v>117</v>
      </c>
      <c r="B30" s="532" t="s">
        <v>76</v>
      </c>
      <c r="C30" s="532"/>
      <c r="D30" s="532"/>
      <c r="E30" s="532"/>
      <c r="F30" s="532"/>
      <c r="G30" s="532"/>
      <c r="H30" s="532"/>
      <c r="I30" s="532"/>
      <c r="J30" s="532"/>
      <c r="K30" s="532"/>
      <c r="L30" s="532"/>
      <c r="M30" s="532"/>
      <c r="N30" s="532"/>
      <c r="O30" s="532"/>
      <c r="P30" s="532"/>
      <c r="Q30" s="533">
        <f>5+93</f>
        <v>98</v>
      </c>
      <c r="R30" s="534"/>
      <c r="S30" s="506"/>
      <c r="T30" s="535">
        <f>Q30*30</f>
        <v>2940</v>
      </c>
      <c r="U30" s="536"/>
      <c r="V30" s="537"/>
      <c r="W30" s="460">
        <f>SUM(Y30:AD30)</f>
        <v>882</v>
      </c>
      <c r="X30" s="461"/>
      <c r="Y30" s="462"/>
      <c r="Z30" s="453"/>
      <c r="AA30" s="441">
        <f>AJ30+AN30+AW30+AZ30+AQ30+AT30</f>
        <v>882</v>
      </c>
      <c r="AB30" s="453"/>
      <c r="AC30" s="441"/>
      <c r="AD30" s="442"/>
      <c r="AE30" s="503">
        <f>T30-W30</f>
        <v>2058</v>
      </c>
      <c r="AF30" s="504"/>
      <c r="AG30" s="104" t="s">
        <v>88</v>
      </c>
      <c r="AH30" s="149">
        <v>83</v>
      </c>
      <c r="AI30" s="250"/>
      <c r="AJ30" s="252"/>
      <c r="AK30" s="505"/>
      <c r="AL30" s="506"/>
      <c r="AM30" s="250"/>
      <c r="AN30" s="133">
        <f>10*30*0.3</f>
        <v>90</v>
      </c>
      <c r="AO30" s="96"/>
      <c r="AP30" s="250"/>
      <c r="AQ30" s="252">
        <f>8*30*0.3</f>
        <v>72</v>
      </c>
      <c r="AR30" s="96"/>
      <c r="AS30" s="250"/>
      <c r="AT30" s="252">
        <f>30*30*0.3</f>
        <v>270</v>
      </c>
      <c r="AU30" s="96"/>
      <c r="AV30" s="250"/>
      <c r="AW30" s="252">
        <f>30*30*0.3</f>
        <v>270</v>
      </c>
      <c r="AX30" s="96"/>
      <c r="AY30" s="250"/>
      <c r="AZ30" s="252">
        <f>20*9</f>
        <v>180</v>
      </c>
      <c r="BA30" s="96"/>
      <c r="BB30" s="447" t="s">
        <v>132</v>
      </c>
      <c r="BC30" s="448"/>
      <c r="BD30" s="449"/>
      <c r="BE30" s="507" t="s">
        <v>95</v>
      </c>
      <c r="BF30" s="508"/>
      <c r="BG30" s="508"/>
      <c r="BH30" s="508"/>
      <c r="BI30" s="509"/>
      <c r="BL30" s="78">
        <f>AN30/15+AQ30/15+AT30/15+AW30/15+AZ30/15</f>
        <v>58.8</v>
      </c>
    </row>
    <row r="31" spans="1:64" s="78" customFormat="1" ht="63.75" customHeight="1" thickBot="1" x14ac:dyDescent="0.35">
      <c r="A31" s="95" t="s">
        <v>118</v>
      </c>
      <c r="B31" s="455" t="s">
        <v>69</v>
      </c>
      <c r="C31" s="455"/>
      <c r="D31" s="455"/>
      <c r="E31" s="455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517">
        <v>12</v>
      </c>
      <c r="R31" s="518"/>
      <c r="S31" s="519"/>
      <c r="T31" s="520">
        <f>Q31*30</f>
        <v>360</v>
      </c>
      <c r="U31" s="521"/>
      <c r="V31" s="522"/>
      <c r="W31" s="523">
        <f>SUM(Y31:AD31)</f>
        <v>108</v>
      </c>
      <c r="X31" s="524"/>
      <c r="Y31" s="525"/>
      <c r="Z31" s="526"/>
      <c r="AA31" s="546">
        <f>AJ31+AN31+AW31+AZ31+AQ31+AT31</f>
        <v>108</v>
      </c>
      <c r="AB31" s="526"/>
      <c r="AC31" s="546"/>
      <c r="AD31" s="547"/>
      <c r="AE31" s="548">
        <f t="shared" ref="AE31" si="0">T31-W31</f>
        <v>252</v>
      </c>
      <c r="AF31" s="549"/>
      <c r="AG31" s="266">
        <v>3</v>
      </c>
      <c r="AH31" s="264">
        <v>8</v>
      </c>
      <c r="AI31" s="263"/>
      <c r="AJ31" s="261"/>
      <c r="AK31" s="550"/>
      <c r="AL31" s="519"/>
      <c r="AM31" s="263"/>
      <c r="AN31" s="147"/>
      <c r="AO31" s="102"/>
      <c r="AP31" s="263"/>
      <c r="AQ31" s="261">
        <f>12*9</f>
        <v>108</v>
      </c>
      <c r="AR31" s="102"/>
      <c r="AS31" s="263"/>
      <c r="AT31" s="261"/>
      <c r="AU31" s="102"/>
      <c r="AV31" s="263"/>
      <c r="AW31" s="261"/>
      <c r="AX31" s="102"/>
      <c r="AY31" s="263"/>
      <c r="AZ31" s="261"/>
      <c r="BA31" s="102"/>
      <c r="BB31" s="447" t="s">
        <v>132</v>
      </c>
      <c r="BC31" s="448"/>
      <c r="BD31" s="449"/>
      <c r="BE31" s="500" t="s">
        <v>95</v>
      </c>
      <c r="BF31" s="501"/>
      <c r="BG31" s="501"/>
      <c r="BH31" s="501"/>
      <c r="BI31" s="502"/>
    </row>
    <row r="32" spans="1:64" s="105" customFormat="1" ht="40.9" customHeight="1" thickBot="1" x14ac:dyDescent="0.35">
      <c r="A32" s="226"/>
      <c r="B32" s="491" t="s">
        <v>89</v>
      </c>
      <c r="C32" s="492"/>
      <c r="D32" s="492"/>
      <c r="E32" s="492"/>
      <c r="F32" s="492"/>
      <c r="G32" s="492"/>
      <c r="H32" s="492"/>
      <c r="I32" s="492"/>
      <c r="J32" s="492"/>
      <c r="K32" s="492"/>
      <c r="L32" s="492"/>
      <c r="M32" s="492"/>
      <c r="N32" s="492"/>
      <c r="O32" s="492"/>
      <c r="P32" s="492"/>
      <c r="Q32" s="416"/>
      <c r="R32" s="417"/>
      <c r="S32" s="417"/>
      <c r="T32" s="493">
        <f>SUM(T30:V31)</f>
        <v>3300</v>
      </c>
      <c r="U32" s="494"/>
      <c r="V32" s="495"/>
      <c r="W32" s="496"/>
      <c r="X32" s="497"/>
      <c r="Y32" s="498"/>
      <c r="Z32" s="499"/>
      <c r="AA32" s="494"/>
      <c r="AB32" s="494"/>
      <c r="AC32" s="499"/>
      <c r="AD32" s="516"/>
      <c r="AE32" s="496"/>
      <c r="AF32" s="497"/>
      <c r="AG32" s="227"/>
      <c r="AH32" s="262"/>
      <c r="AI32" s="474"/>
      <c r="AJ32" s="475"/>
      <c r="AK32" s="475"/>
      <c r="AL32" s="476"/>
      <c r="AM32" s="474">
        <f>SUM(AM30:AO31)</f>
        <v>90</v>
      </c>
      <c r="AN32" s="417"/>
      <c r="AO32" s="418"/>
      <c r="AP32" s="474">
        <f>SUM(AP30:AR31)</f>
        <v>180</v>
      </c>
      <c r="AQ32" s="417"/>
      <c r="AR32" s="418"/>
      <c r="AS32" s="474">
        <f>SUM(AS30:AU31)</f>
        <v>270</v>
      </c>
      <c r="AT32" s="417"/>
      <c r="AU32" s="418"/>
      <c r="AV32" s="474">
        <f>SUM(AV30:AX31)</f>
        <v>270</v>
      </c>
      <c r="AW32" s="417"/>
      <c r="AX32" s="418"/>
      <c r="AY32" s="474">
        <f>SUM(AY30:BA31)</f>
        <v>180</v>
      </c>
      <c r="AZ32" s="417"/>
      <c r="BA32" s="418"/>
      <c r="BB32" s="510"/>
      <c r="BC32" s="511"/>
      <c r="BD32" s="512"/>
      <c r="BE32" s="513"/>
      <c r="BF32" s="514"/>
      <c r="BG32" s="514"/>
      <c r="BH32" s="514"/>
      <c r="BI32" s="515"/>
    </row>
    <row r="33" spans="1:61" s="105" customFormat="1" ht="36.75" customHeight="1" thickBot="1" x14ac:dyDescent="0.35">
      <c r="A33" s="229"/>
      <c r="B33" s="480" t="s">
        <v>90</v>
      </c>
      <c r="C33" s="481"/>
      <c r="D33" s="481"/>
      <c r="E33" s="481"/>
      <c r="F33" s="481"/>
      <c r="G33" s="481"/>
      <c r="H33" s="481"/>
      <c r="I33" s="481"/>
      <c r="J33" s="481"/>
      <c r="K33" s="481"/>
      <c r="L33" s="481"/>
      <c r="M33" s="481"/>
      <c r="N33" s="481"/>
      <c r="O33" s="481"/>
      <c r="P33" s="481"/>
      <c r="Q33" s="482">
        <f>SUM(Q30:S31)</f>
        <v>110</v>
      </c>
      <c r="R33" s="483"/>
      <c r="S33" s="484"/>
      <c r="T33" s="485"/>
      <c r="U33" s="486"/>
      <c r="V33" s="487"/>
      <c r="W33" s="488"/>
      <c r="X33" s="489"/>
      <c r="Y33" s="490"/>
      <c r="Z33" s="470"/>
      <c r="AA33" s="470"/>
      <c r="AB33" s="470"/>
      <c r="AC33" s="470"/>
      <c r="AD33" s="471"/>
      <c r="AE33" s="472"/>
      <c r="AF33" s="473"/>
      <c r="AG33" s="230"/>
      <c r="AH33" s="231"/>
      <c r="AI33" s="474"/>
      <c r="AJ33" s="475"/>
      <c r="AK33" s="475"/>
      <c r="AL33" s="476"/>
      <c r="AM33" s="477">
        <f>AM32/9</f>
        <v>10</v>
      </c>
      <c r="AN33" s="478"/>
      <c r="AO33" s="479"/>
      <c r="AP33" s="477">
        <f>AP32/9</f>
        <v>20</v>
      </c>
      <c r="AQ33" s="478"/>
      <c r="AR33" s="479"/>
      <c r="AS33" s="477">
        <f t="shared" ref="AS33" si="1">AS32/9</f>
        <v>30</v>
      </c>
      <c r="AT33" s="478"/>
      <c r="AU33" s="479"/>
      <c r="AV33" s="477">
        <f t="shared" ref="AV33" si="2">AV32/9</f>
        <v>30</v>
      </c>
      <c r="AW33" s="478"/>
      <c r="AX33" s="479"/>
      <c r="AY33" s="477">
        <f t="shared" ref="AY33" si="3">AY32/9</f>
        <v>20</v>
      </c>
      <c r="AZ33" s="478"/>
      <c r="BA33" s="479"/>
      <c r="BB33" s="463"/>
      <c r="BC33" s="464"/>
      <c r="BD33" s="465"/>
      <c r="BE33" s="463"/>
      <c r="BF33" s="464"/>
      <c r="BG33" s="464"/>
      <c r="BH33" s="464"/>
      <c r="BI33" s="465"/>
    </row>
    <row r="34" spans="1:61" s="69" customFormat="1" ht="36.75" customHeight="1" thickBot="1" x14ac:dyDescent="0.35">
      <c r="A34" s="466" t="s">
        <v>58</v>
      </c>
      <c r="B34" s="467"/>
      <c r="C34" s="467"/>
      <c r="D34" s="467"/>
      <c r="E34" s="467"/>
      <c r="F34" s="467"/>
      <c r="G34" s="467"/>
      <c r="H34" s="467"/>
      <c r="I34" s="467"/>
      <c r="J34" s="467"/>
      <c r="K34" s="467"/>
      <c r="L34" s="467"/>
      <c r="M34" s="467"/>
      <c r="N34" s="467"/>
      <c r="O34" s="467"/>
      <c r="P34" s="467"/>
      <c r="Q34" s="467"/>
      <c r="R34" s="467"/>
      <c r="S34" s="467"/>
      <c r="T34" s="468"/>
      <c r="U34" s="468"/>
      <c r="V34" s="468"/>
      <c r="W34" s="468"/>
      <c r="X34" s="468"/>
      <c r="Y34" s="468"/>
      <c r="Z34" s="468"/>
      <c r="AA34" s="468"/>
      <c r="AB34" s="468"/>
      <c r="AC34" s="468"/>
      <c r="AD34" s="468"/>
      <c r="AE34" s="468"/>
      <c r="AF34" s="468"/>
      <c r="AG34" s="468"/>
      <c r="AH34" s="468"/>
      <c r="AI34" s="467"/>
      <c r="AJ34" s="467"/>
      <c r="AK34" s="467"/>
      <c r="AL34" s="467"/>
      <c r="AM34" s="467"/>
      <c r="AN34" s="467"/>
      <c r="AO34" s="467"/>
      <c r="AP34" s="467"/>
      <c r="AQ34" s="467"/>
      <c r="AR34" s="467"/>
      <c r="AS34" s="467"/>
      <c r="AT34" s="467"/>
      <c r="AU34" s="467"/>
      <c r="AV34" s="467"/>
      <c r="AW34" s="467"/>
      <c r="AX34" s="467"/>
      <c r="AY34" s="467"/>
      <c r="AZ34" s="467"/>
      <c r="BA34" s="467"/>
      <c r="BB34" s="467"/>
      <c r="BC34" s="467"/>
      <c r="BD34" s="467"/>
      <c r="BE34" s="467"/>
      <c r="BF34" s="467"/>
      <c r="BG34" s="467"/>
      <c r="BH34" s="467"/>
      <c r="BI34" s="469"/>
    </row>
    <row r="35" spans="1:61" s="69" customFormat="1" ht="36.75" customHeight="1" thickBot="1" x14ac:dyDescent="0.35">
      <c r="A35" s="413" t="s">
        <v>91</v>
      </c>
      <c r="B35" s="414"/>
      <c r="C35" s="414"/>
      <c r="D35" s="414"/>
      <c r="E35" s="414"/>
      <c r="F35" s="414"/>
      <c r="G35" s="414"/>
      <c r="H35" s="414"/>
      <c r="I35" s="414"/>
      <c r="J35" s="414"/>
      <c r="K35" s="414"/>
      <c r="L35" s="414"/>
      <c r="M35" s="414"/>
      <c r="N35" s="414"/>
      <c r="O35" s="414"/>
      <c r="P35" s="414"/>
      <c r="Q35" s="414"/>
      <c r="R35" s="414"/>
      <c r="S35" s="414"/>
      <c r="T35" s="414"/>
      <c r="U35" s="414"/>
      <c r="V35" s="414"/>
      <c r="W35" s="414"/>
      <c r="X35" s="414"/>
      <c r="Y35" s="414"/>
      <c r="Z35" s="414"/>
      <c r="AA35" s="414"/>
      <c r="AB35" s="414"/>
      <c r="AC35" s="414"/>
      <c r="AD35" s="414"/>
      <c r="AE35" s="414"/>
      <c r="AF35" s="414"/>
      <c r="AG35" s="414"/>
      <c r="AH35" s="414"/>
      <c r="AI35" s="414"/>
      <c r="AJ35" s="414"/>
      <c r="AK35" s="414"/>
      <c r="AL35" s="414"/>
      <c r="AM35" s="414"/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/>
      <c r="BA35" s="414"/>
      <c r="BB35" s="414"/>
      <c r="BC35" s="414"/>
      <c r="BD35" s="414"/>
      <c r="BE35" s="414"/>
      <c r="BF35" s="414"/>
      <c r="BG35" s="414"/>
      <c r="BH35" s="414"/>
      <c r="BI35" s="415"/>
    </row>
    <row r="36" spans="1:61" s="98" customFormat="1" ht="51.6" customHeight="1" thickBot="1" x14ac:dyDescent="0.35">
      <c r="A36" s="97" t="s">
        <v>151</v>
      </c>
      <c r="B36" s="454" t="s">
        <v>68</v>
      </c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6"/>
      <c r="Q36" s="457">
        <v>10</v>
      </c>
      <c r="R36" s="458"/>
      <c r="S36" s="459"/>
      <c r="T36" s="457">
        <f>Q36*30</f>
        <v>300</v>
      </c>
      <c r="U36" s="458"/>
      <c r="V36" s="459"/>
      <c r="W36" s="460">
        <f>SUM(Y36:AD36)</f>
        <v>90</v>
      </c>
      <c r="X36" s="461"/>
      <c r="Y36" s="462"/>
      <c r="Z36" s="453"/>
      <c r="AA36" s="441">
        <f>AJ36+AN36+AW36+AZ36+AQ36+AT36</f>
        <v>90</v>
      </c>
      <c r="AB36" s="453"/>
      <c r="AC36" s="441"/>
      <c r="AD36" s="442"/>
      <c r="AE36" s="443">
        <f>T36-W36</f>
        <v>210</v>
      </c>
      <c r="AF36" s="444"/>
      <c r="AG36" s="265">
        <v>6</v>
      </c>
      <c r="AH36" s="150">
        <v>6</v>
      </c>
      <c r="AI36" s="253"/>
      <c r="AJ36" s="254"/>
      <c r="AK36" s="445"/>
      <c r="AL36" s="446"/>
      <c r="AM36" s="259"/>
      <c r="AN36" s="245"/>
      <c r="AO36" s="90"/>
      <c r="AP36" s="253"/>
      <c r="AQ36" s="254"/>
      <c r="AR36" s="90"/>
      <c r="AS36" s="253"/>
      <c r="AT36" s="254"/>
      <c r="AU36" s="90"/>
      <c r="AV36" s="253"/>
      <c r="AW36" s="254"/>
      <c r="AX36" s="90"/>
      <c r="AY36" s="253"/>
      <c r="AZ36" s="254">
        <v>90</v>
      </c>
      <c r="BA36" s="90"/>
      <c r="BB36" s="447" t="s">
        <v>132</v>
      </c>
      <c r="BC36" s="448"/>
      <c r="BD36" s="449"/>
      <c r="BE36" s="450" t="s">
        <v>95</v>
      </c>
      <c r="BF36" s="451"/>
      <c r="BG36" s="451"/>
      <c r="BH36" s="451"/>
      <c r="BI36" s="452"/>
    </row>
    <row r="37" spans="1:61" s="72" customFormat="1" ht="36.6" customHeight="1" thickBot="1" x14ac:dyDescent="0.2">
      <c r="A37" s="260"/>
      <c r="B37" s="416" t="s">
        <v>92</v>
      </c>
      <c r="C37" s="417"/>
      <c r="D37" s="417"/>
      <c r="E37" s="417"/>
      <c r="F37" s="417"/>
      <c r="G37" s="417"/>
      <c r="H37" s="417"/>
      <c r="I37" s="417"/>
      <c r="J37" s="417"/>
      <c r="K37" s="417"/>
      <c r="L37" s="417"/>
      <c r="M37" s="417"/>
      <c r="N37" s="417"/>
      <c r="O37" s="417"/>
      <c r="P37" s="418"/>
      <c r="Q37" s="416"/>
      <c r="R37" s="417"/>
      <c r="S37" s="418"/>
      <c r="T37" s="416">
        <f>SUM(T36:V36)</f>
        <v>300</v>
      </c>
      <c r="U37" s="417"/>
      <c r="V37" s="418"/>
      <c r="W37" s="416"/>
      <c r="X37" s="418"/>
      <c r="Y37" s="416"/>
      <c r="Z37" s="439"/>
      <c r="AA37" s="438"/>
      <c r="AB37" s="439"/>
      <c r="AC37" s="438"/>
      <c r="AD37" s="418"/>
      <c r="AE37" s="417"/>
      <c r="AF37" s="417"/>
      <c r="AG37" s="233"/>
      <c r="AH37" s="260"/>
      <c r="AI37" s="416"/>
      <c r="AJ37" s="417"/>
      <c r="AK37" s="417"/>
      <c r="AL37" s="418"/>
      <c r="AM37" s="417"/>
      <c r="AN37" s="417"/>
      <c r="AO37" s="417"/>
      <c r="AP37" s="416"/>
      <c r="AQ37" s="417"/>
      <c r="AR37" s="418"/>
      <c r="AS37" s="416"/>
      <c r="AT37" s="417"/>
      <c r="AU37" s="418"/>
      <c r="AV37" s="416"/>
      <c r="AW37" s="417"/>
      <c r="AX37" s="418"/>
      <c r="AY37" s="416">
        <f>SUM(AY36:BA36)</f>
        <v>90</v>
      </c>
      <c r="AZ37" s="417"/>
      <c r="BA37" s="418"/>
      <c r="BB37" s="416"/>
      <c r="BC37" s="417"/>
      <c r="BD37" s="418"/>
      <c r="BE37" s="416"/>
      <c r="BF37" s="417"/>
      <c r="BG37" s="417"/>
      <c r="BH37" s="417"/>
      <c r="BI37" s="418"/>
    </row>
    <row r="38" spans="1:61" s="72" customFormat="1" ht="36.75" customHeight="1" thickBot="1" x14ac:dyDescent="0.2">
      <c r="A38" s="260"/>
      <c r="B38" s="416" t="s">
        <v>93</v>
      </c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8"/>
      <c r="Q38" s="416">
        <f>SUM(Q36:S36)</f>
        <v>10</v>
      </c>
      <c r="R38" s="417"/>
      <c r="S38" s="418"/>
      <c r="T38" s="416"/>
      <c r="U38" s="417"/>
      <c r="V38" s="418"/>
      <c r="W38" s="416"/>
      <c r="X38" s="418"/>
      <c r="Y38" s="416"/>
      <c r="Z38" s="439"/>
      <c r="AA38" s="438"/>
      <c r="AB38" s="439"/>
      <c r="AC38" s="438"/>
      <c r="AD38" s="418"/>
      <c r="AE38" s="417"/>
      <c r="AF38" s="417"/>
      <c r="AG38" s="233"/>
      <c r="AH38" s="260"/>
      <c r="AI38" s="416"/>
      <c r="AJ38" s="417"/>
      <c r="AK38" s="417"/>
      <c r="AL38" s="418"/>
      <c r="AM38" s="417"/>
      <c r="AN38" s="417"/>
      <c r="AO38" s="417"/>
      <c r="AP38" s="416"/>
      <c r="AQ38" s="417"/>
      <c r="AR38" s="418"/>
      <c r="AS38" s="416"/>
      <c r="AT38" s="417"/>
      <c r="AU38" s="418"/>
      <c r="AV38" s="416"/>
      <c r="AW38" s="417"/>
      <c r="AX38" s="418"/>
      <c r="AY38" s="416">
        <f>SUM(AY36:BA36)/9</f>
        <v>10</v>
      </c>
      <c r="AZ38" s="417"/>
      <c r="BA38" s="418"/>
      <c r="BB38" s="416"/>
      <c r="BC38" s="417"/>
      <c r="BD38" s="418"/>
      <c r="BE38" s="416"/>
      <c r="BF38" s="417"/>
      <c r="BG38" s="417"/>
      <c r="BH38" s="417"/>
      <c r="BI38" s="418"/>
    </row>
    <row r="39" spans="1:61" s="38" customFormat="1" ht="36.75" customHeight="1" thickBot="1" x14ac:dyDescent="0.2">
      <c r="A39" s="77"/>
      <c r="B39" s="428" t="s">
        <v>19</v>
      </c>
      <c r="C39" s="429"/>
      <c r="D39" s="429"/>
      <c r="E39" s="429"/>
      <c r="F39" s="429"/>
      <c r="G39" s="429"/>
      <c r="H39" s="429"/>
      <c r="I39" s="429"/>
      <c r="J39" s="429"/>
      <c r="K39" s="429"/>
      <c r="L39" s="429"/>
      <c r="M39" s="429"/>
      <c r="N39" s="429"/>
      <c r="O39" s="429"/>
      <c r="P39" s="430"/>
      <c r="Q39" s="431"/>
      <c r="R39" s="432"/>
      <c r="S39" s="433"/>
      <c r="T39" s="434"/>
      <c r="U39" s="435"/>
      <c r="V39" s="436"/>
      <c r="W39" s="434"/>
      <c r="X39" s="436"/>
      <c r="Y39" s="434"/>
      <c r="Z39" s="437"/>
      <c r="AA39" s="440"/>
      <c r="AB39" s="437"/>
      <c r="AC39" s="440"/>
      <c r="AD39" s="436"/>
      <c r="AE39" s="435"/>
      <c r="AF39" s="435"/>
      <c r="AG39" s="83">
        <v>13</v>
      </c>
      <c r="AH39" s="151"/>
      <c r="AI39" s="419">
        <v>4</v>
      </c>
      <c r="AJ39" s="420"/>
      <c r="AK39" s="420"/>
      <c r="AL39" s="421"/>
      <c r="AM39" s="420">
        <v>3</v>
      </c>
      <c r="AN39" s="420"/>
      <c r="AO39" s="420"/>
      <c r="AP39" s="419">
        <v>3</v>
      </c>
      <c r="AQ39" s="420"/>
      <c r="AR39" s="421"/>
      <c r="AS39" s="419">
        <v>1</v>
      </c>
      <c r="AT39" s="420"/>
      <c r="AU39" s="421"/>
      <c r="AV39" s="419">
        <v>1</v>
      </c>
      <c r="AW39" s="420"/>
      <c r="AX39" s="421"/>
      <c r="AY39" s="419">
        <v>1</v>
      </c>
      <c r="AZ39" s="420"/>
      <c r="BA39" s="421"/>
      <c r="BB39" s="422"/>
      <c r="BC39" s="423"/>
      <c r="BD39" s="424"/>
      <c r="BE39" s="425"/>
      <c r="BF39" s="426"/>
      <c r="BG39" s="426"/>
      <c r="BH39" s="426"/>
      <c r="BI39" s="427"/>
    </row>
    <row r="40" spans="1:61" s="72" customFormat="1" ht="36.75" customHeight="1" thickBot="1" x14ac:dyDescent="0.2">
      <c r="A40" s="234"/>
      <c r="B40" s="413" t="s">
        <v>96</v>
      </c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5"/>
      <c r="Q40" s="412"/>
      <c r="R40" s="410"/>
      <c r="S40" s="409"/>
      <c r="T40" s="412">
        <f>T37+T32+T22</f>
        <v>5400</v>
      </c>
      <c r="U40" s="410"/>
      <c r="V40" s="409"/>
      <c r="W40" s="411"/>
      <c r="X40" s="409"/>
      <c r="Y40" s="412"/>
      <c r="Z40" s="408"/>
      <c r="AA40" s="407"/>
      <c r="AB40" s="408"/>
      <c r="AC40" s="407"/>
      <c r="AD40" s="409"/>
      <c r="AE40" s="410"/>
      <c r="AF40" s="410"/>
      <c r="AG40" s="99"/>
      <c r="AH40" s="255"/>
      <c r="AI40" s="411">
        <f>AI37+AI32+AI22</f>
        <v>270</v>
      </c>
      <c r="AJ40" s="410"/>
      <c r="AK40" s="410"/>
      <c r="AL40" s="410"/>
      <c r="AM40" s="411">
        <f>AM32+AM22+AM37</f>
        <v>270</v>
      </c>
      <c r="AN40" s="410"/>
      <c r="AO40" s="409"/>
      <c r="AP40" s="411">
        <f>AP32+AP22+AP37</f>
        <v>270</v>
      </c>
      <c r="AQ40" s="410"/>
      <c r="AR40" s="409"/>
      <c r="AS40" s="411">
        <f>AS32+AS22+AS37</f>
        <v>270</v>
      </c>
      <c r="AT40" s="410"/>
      <c r="AU40" s="409"/>
      <c r="AV40" s="411">
        <f>AV32+AV22+AV37</f>
        <v>270</v>
      </c>
      <c r="AW40" s="410"/>
      <c r="AX40" s="409"/>
      <c r="AY40" s="411">
        <f>AY32+AY22+AY37</f>
        <v>270</v>
      </c>
      <c r="AZ40" s="410"/>
      <c r="BA40" s="409"/>
      <c r="BB40" s="412"/>
      <c r="BC40" s="410"/>
      <c r="BD40" s="409"/>
      <c r="BE40" s="412"/>
      <c r="BF40" s="410"/>
      <c r="BG40" s="410"/>
      <c r="BH40" s="410"/>
      <c r="BI40" s="409"/>
    </row>
    <row r="41" spans="1:61" s="72" customFormat="1" ht="36.75" customHeight="1" thickBot="1" x14ac:dyDescent="0.2">
      <c r="A41" s="234"/>
      <c r="B41" s="413" t="s">
        <v>97</v>
      </c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5"/>
      <c r="Q41" s="412">
        <f>Q23+Q33+Q38</f>
        <v>180</v>
      </c>
      <c r="R41" s="410"/>
      <c r="S41" s="409"/>
      <c r="T41" s="412"/>
      <c r="U41" s="410"/>
      <c r="V41" s="409"/>
      <c r="W41" s="411"/>
      <c r="X41" s="409"/>
      <c r="Y41" s="412"/>
      <c r="Z41" s="408"/>
      <c r="AA41" s="407"/>
      <c r="AB41" s="408"/>
      <c r="AC41" s="407"/>
      <c r="AD41" s="409"/>
      <c r="AE41" s="410"/>
      <c r="AF41" s="410"/>
      <c r="AG41" s="99"/>
      <c r="AH41" s="255"/>
      <c r="AI41" s="411">
        <f>AI38+AI33+AI23</f>
        <v>30</v>
      </c>
      <c r="AJ41" s="410"/>
      <c r="AK41" s="410"/>
      <c r="AL41" s="410"/>
      <c r="AM41" s="411">
        <f>AM33+AM23+AM38</f>
        <v>30</v>
      </c>
      <c r="AN41" s="410"/>
      <c r="AO41" s="409"/>
      <c r="AP41" s="411">
        <f>AP33+AP23+AP38</f>
        <v>30</v>
      </c>
      <c r="AQ41" s="410"/>
      <c r="AR41" s="409"/>
      <c r="AS41" s="411">
        <f>AS33+AS23+AS38</f>
        <v>30</v>
      </c>
      <c r="AT41" s="410"/>
      <c r="AU41" s="409"/>
      <c r="AV41" s="411">
        <f>AV33+AV23+AV38</f>
        <v>30</v>
      </c>
      <c r="AW41" s="410"/>
      <c r="AX41" s="409"/>
      <c r="AY41" s="411">
        <f>AY33+AY23+AY38</f>
        <v>30</v>
      </c>
      <c r="AZ41" s="410"/>
      <c r="BA41" s="409"/>
      <c r="BB41" s="412"/>
      <c r="BC41" s="410"/>
      <c r="BD41" s="409"/>
      <c r="BE41" s="412"/>
      <c r="BF41" s="410"/>
      <c r="BG41" s="410"/>
      <c r="BH41" s="410"/>
      <c r="BI41" s="409"/>
    </row>
    <row r="42" spans="1:61" ht="61.15" customHeight="1" x14ac:dyDescent="0.15">
      <c r="A42" s="32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15"/>
      <c r="R42" s="15"/>
      <c r="S42" s="15"/>
      <c r="T42" s="15"/>
      <c r="U42" s="15"/>
      <c r="V42" s="15"/>
      <c r="W42" s="14"/>
      <c r="X42" s="15"/>
      <c r="Y42" s="15"/>
      <c r="Z42" s="15"/>
      <c r="AA42" s="15"/>
      <c r="AB42" s="15"/>
      <c r="AC42" s="15"/>
      <c r="AD42" s="15"/>
      <c r="AE42" s="15"/>
      <c r="AF42" s="15"/>
      <c r="AG42" s="33"/>
      <c r="AH42" s="15"/>
      <c r="AI42" s="14"/>
      <c r="AJ42" s="15"/>
      <c r="AK42" s="15"/>
      <c r="AL42" s="15"/>
      <c r="AM42" s="14"/>
      <c r="AN42" s="15"/>
      <c r="AO42" s="15"/>
      <c r="AP42" s="14"/>
      <c r="AQ42" s="15"/>
      <c r="AR42" s="15"/>
      <c r="AS42" s="14"/>
      <c r="AT42" s="15"/>
      <c r="AU42" s="15"/>
      <c r="AV42" s="14"/>
      <c r="AW42" s="15"/>
      <c r="AX42" s="15"/>
      <c r="AY42" s="14"/>
      <c r="AZ42" s="15"/>
      <c r="BA42" s="15"/>
      <c r="BB42" s="15"/>
      <c r="BC42" s="15"/>
      <c r="BD42" s="15"/>
      <c r="BE42" s="34"/>
      <c r="BF42" s="34"/>
      <c r="BG42" s="34"/>
      <c r="BH42" s="34"/>
      <c r="BI42" s="34"/>
    </row>
    <row r="43" spans="1:61" s="108" customFormat="1" ht="33" customHeight="1" x14ac:dyDescent="0.35">
      <c r="B43" s="406" t="s">
        <v>138</v>
      </c>
      <c r="C43" s="406"/>
      <c r="D43" s="406"/>
      <c r="E43" s="406"/>
      <c r="F43" s="406"/>
      <c r="G43" s="406"/>
      <c r="H43" s="406"/>
      <c r="I43" s="406"/>
      <c r="J43" s="406"/>
      <c r="K43" s="406"/>
      <c r="L43" s="406"/>
      <c r="M43" s="406"/>
      <c r="N43" s="406"/>
      <c r="O43" s="406"/>
      <c r="P43" s="406"/>
      <c r="Q43" s="406"/>
      <c r="R43" s="406"/>
      <c r="S43" s="406"/>
      <c r="T43" s="406"/>
      <c r="U43" s="406"/>
      <c r="V43" s="406"/>
      <c r="W43" s="406"/>
      <c r="X43" s="406"/>
      <c r="Y43" s="406"/>
      <c r="Z43" s="406"/>
      <c r="AA43" s="406"/>
      <c r="AB43" s="406"/>
      <c r="AC43" s="406"/>
      <c r="AD43" s="406"/>
      <c r="AE43" s="406"/>
      <c r="AF43" s="406"/>
      <c r="AG43" s="406"/>
      <c r="AH43" s="406"/>
      <c r="AI43" s="406"/>
      <c r="AJ43" s="406"/>
      <c r="AK43" s="406"/>
      <c r="AL43" s="406"/>
      <c r="AM43" s="406"/>
      <c r="AN43" s="406"/>
      <c r="AO43" s="406"/>
      <c r="AP43" s="406"/>
      <c r="AQ43" s="406"/>
      <c r="AR43" s="406"/>
      <c r="AS43" s="406"/>
      <c r="AT43" s="406"/>
      <c r="AU43" s="406"/>
      <c r="AV43" s="406"/>
      <c r="AW43" s="406"/>
      <c r="AX43" s="406"/>
      <c r="AY43" s="406"/>
      <c r="AZ43" s="406"/>
      <c r="BA43" s="406"/>
      <c r="BB43" s="406"/>
      <c r="BC43" s="406"/>
    </row>
    <row r="44" spans="1:61" s="108" customFormat="1" ht="34.9" customHeight="1" x14ac:dyDescent="0.35">
      <c r="B44" s="45"/>
      <c r="C44" s="45"/>
      <c r="D44" s="45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</row>
    <row r="45" spans="1:61" s="108" customFormat="1" ht="43.15" customHeight="1" x14ac:dyDescent="0.35">
      <c r="B45" s="44" t="s">
        <v>131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S45" s="44"/>
      <c r="T45" s="44"/>
      <c r="U45" s="44"/>
      <c r="V45" s="44"/>
      <c r="W45" s="44"/>
      <c r="X45" s="110"/>
      <c r="AA45" s="110"/>
      <c r="AB45" s="110"/>
      <c r="AC45" s="110"/>
      <c r="AD45" s="110"/>
      <c r="AE45" s="110"/>
      <c r="AF45" s="110"/>
      <c r="AG45" s="110"/>
      <c r="AH45" s="110"/>
      <c r="AI45" s="111"/>
      <c r="AJ45" s="111"/>
      <c r="AK45" s="111"/>
      <c r="AL45" s="111"/>
      <c r="AM45" s="111"/>
      <c r="AQ45" s="111"/>
      <c r="AR45" s="111"/>
      <c r="AS45" s="111"/>
      <c r="AT45" s="111"/>
      <c r="AV45" s="111"/>
      <c r="AW45" s="111"/>
      <c r="AX45" s="111"/>
      <c r="AY45" s="111"/>
      <c r="AZ45" s="111"/>
    </row>
    <row r="46" spans="1:61" s="108" customFormat="1" ht="31.15" customHeight="1" x14ac:dyDescent="0.35">
      <c r="B46" s="45"/>
      <c r="C46" s="45"/>
      <c r="D46" s="45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</row>
    <row r="47" spans="1:61" s="108" customFormat="1" ht="43.15" customHeight="1" x14ac:dyDescent="0.35">
      <c r="B47" s="44" t="s">
        <v>113</v>
      </c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S47" s="44"/>
      <c r="T47" s="44"/>
      <c r="U47" s="44"/>
      <c r="V47" s="44"/>
      <c r="W47" s="44"/>
      <c r="X47" s="110"/>
      <c r="AA47" s="110"/>
      <c r="AB47" s="110"/>
      <c r="AC47" s="110"/>
      <c r="AD47" s="110"/>
      <c r="AE47" s="110"/>
      <c r="AF47" s="110"/>
      <c r="AG47" s="110"/>
      <c r="AH47" s="110"/>
      <c r="AI47" s="111"/>
      <c r="AJ47" s="111"/>
      <c r="AK47" s="111"/>
      <c r="AL47" s="111"/>
      <c r="AM47" s="111"/>
      <c r="AQ47" s="111"/>
      <c r="AR47" s="111"/>
      <c r="AS47" s="111"/>
      <c r="AT47" s="111"/>
      <c r="AV47" s="111"/>
      <c r="AW47" s="111"/>
      <c r="AX47" s="111"/>
      <c r="AY47" s="111"/>
      <c r="AZ47" s="111"/>
    </row>
    <row r="48" spans="1:61" s="108" customFormat="1" ht="43.15" customHeight="1" x14ac:dyDescent="0.35"/>
    <row r="49" spans="1:61" s="108" customFormat="1" ht="43.15" customHeight="1" x14ac:dyDescent="0.35">
      <c r="B49" s="44" t="s">
        <v>130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S49" s="44"/>
      <c r="T49" s="44"/>
      <c r="U49" s="44"/>
      <c r="V49" s="44"/>
      <c r="W49" s="44"/>
      <c r="X49" s="110"/>
      <c r="AA49" s="110"/>
      <c r="AB49" s="110"/>
      <c r="AC49" s="110"/>
      <c r="AD49" s="110"/>
      <c r="AE49" s="110"/>
      <c r="AF49" s="110"/>
      <c r="AG49" s="110"/>
      <c r="AH49" s="110"/>
      <c r="AI49" s="111"/>
      <c r="AJ49" s="111"/>
      <c r="AK49" s="111"/>
      <c r="AL49" s="111"/>
      <c r="AM49" s="111"/>
      <c r="AQ49" s="111"/>
      <c r="AR49" s="111"/>
      <c r="AS49" s="111"/>
      <c r="AT49" s="111"/>
      <c r="AV49" s="111"/>
      <c r="AW49" s="111"/>
      <c r="AX49" s="111"/>
      <c r="AY49" s="111"/>
      <c r="AZ49" s="111"/>
    </row>
    <row r="50" spans="1:61" ht="27.6" customHeight="1" x14ac:dyDescent="0.15">
      <c r="A50" s="32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5"/>
      <c r="R50" s="15"/>
      <c r="S50" s="15"/>
      <c r="T50" s="15"/>
      <c r="U50" s="15"/>
      <c r="V50" s="15"/>
      <c r="W50" s="14"/>
      <c r="X50" s="15"/>
      <c r="Y50" s="15"/>
      <c r="Z50" s="15"/>
      <c r="AA50" s="15"/>
      <c r="AB50" s="15"/>
      <c r="AC50" s="15"/>
      <c r="AD50" s="15"/>
      <c r="AE50" s="15"/>
      <c r="AF50" s="15"/>
      <c r="AG50" s="33"/>
      <c r="AH50" s="15"/>
      <c r="AI50" s="14"/>
      <c r="AJ50" s="15"/>
      <c r="AK50" s="15"/>
      <c r="AL50" s="15"/>
      <c r="AM50" s="14"/>
      <c r="AN50" s="15"/>
      <c r="AO50" s="15"/>
      <c r="AP50" s="14"/>
      <c r="AQ50" s="15"/>
      <c r="AR50" s="15"/>
      <c r="AS50" s="14"/>
      <c r="AT50" s="15"/>
      <c r="AU50" s="15"/>
      <c r="AV50" s="14"/>
      <c r="AW50" s="15"/>
      <c r="AX50" s="15"/>
      <c r="AY50" s="14"/>
      <c r="AZ50" s="15"/>
      <c r="BA50" s="15"/>
      <c r="BB50" s="15"/>
      <c r="BC50" s="15"/>
      <c r="BD50" s="15"/>
      <c r="BE50" s="34"/>
      <c r="BF50" s="34"/>
      <c r="BG50" s="34"/>
      <c r="BH50" s="34"/>
      <c r="BI50" s="34"/>
    </row>
    <row r="51" spans="1:61" s="78" customFormat="1" ht="21.6" customHeight="1" x14ac:dyDescent="0.3">
      <c r="G51" s="42"/>
      <c r="H51" s="42"/>
      <c r="I51" s="42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</row>
    <row r="52" spans="1:61" s="78" customFormat="1" ht="25.5" customHeight="1" x14ac:dyDescent="0.3">
      <c r="B52" s="112"/>
    </row>
    <row r="53" spans="1:61" s="78" customFormat="1" ht="27" customHeight="1" x14ac:dyDescent="0.3"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X53" s="41"/>
      <c r="Y53" s="41"/>
      <c r="Z53" s="41"/>
      <c r="AA53" s="41"/>
      <c r="AB53" s="41"/>
      <c r="AC53" s="80"/>
      <c r="AF53" s="80"/>
      <c r="AG53" s="80"/>
      <c r="AH53" s="80"/>
      <c r="AI53" s="80"/>
      <c r="AJ53" s="80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V53" s="81"/>
      <c r="AW53" s="81"/>
      <c r="AX53" s="81"/>
      <c r="AY53" s="81"/>
      <c r="AZ53" s="81"/>
    </row>
    <row r="54" spans="1:61" s="108" customFormat="1" ht="27" customHeight="1" x14ac:dyDescent="0.35"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S54" s="44"/>
      <c r="T54" s="44"/>
      <c r="U54" s="44"/>
      <c r="V54" s="44"/>
      <c r="W54" s="44"/>
      <c r="X54" s="110"/>
      <c r="AA54" s="110"/>
      <c r="AB54" s="110"/>
      <c r="AC54" s="110"/>
      <c r="AD54" s="110"/>
      <c r="AE54" s="110"/>
      <c r="AF54" s="110"/>
      <c r="AG54" s="110"/>
      <c r="AH54" s="110"/>
      <c r="AI54" s="111"/>
      <c r="AJ54" s="111"/>
      <c r="AK54" s="111"/>
      <c r="AL54" s="111"/>
      <c r="AM54" s="111"/>
      <c r="AQ54" s="111"/>
      <c r="AR54" s="111"/>
      <c r="AS54" s="111"/>
      <c r="AT54" s="111"/>
      <c r="AV54" s="111"/>
      <c r="AW54" s="111"/>
      <c r="AX54" s="111"/>
      <c r="AY54" s="111"/>
      <c r="AZ54" s="111"/>
    </row>
    <row r="55" spans="1:61" s="78" customFormat="1" ht="27" customHeight="1" x14ac:dyDescent="0.3"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X55" s="41"/>
      <c r="Y55" s="41"/>
      <c r="Z55" s="41"/>
      <c r="AA55" s="41"/>
      <c r="AB55" s="41"/>
      <c r="AC55" s="80"/>
      <c r="AF55" s="80"/>
      <c r="AG55" s="80"/>
      <c r="AH55" s="80"/>
      <c r="AI55" s="80"/>
      <c r="AJ55" s="80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V55" s="81"/>
      <c r="AW55" s="81"/>
      <c r="AX55" s="81"/>
      <c r="AY55" s="81"/>
      <c r="AZ55" s="81"/>
    </row>
    <row r="56" spans="1:61" s="108" customFormat="1" ht="27" customHeight="1" x14ac:dyDescent="0.35"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S56" s="44"/>
      <c r="T56" s="44"/>
      <c r="U56" s="44"/>
      <c r="V56" s="44"/>
      <c r="W56" s="44"/>
      <c r="X56" s="110"/>
      <c r="AA56" s="110"/>
      <c r="AB56" s="110"/>
      <c r="AC56" s="110"/>
      <c r="AD56" s="110"/>
      <c r="AE56" s="110"/>
      <c r="AF56" s="110"/>
      <c r="AG56" s="110"/>
      <c r="AH56" s="110"/>
      <c r="AI56" s="111"/>
      <c r="AJ56" s="111"/>
      <c r="AK56" s="111"/>
      <c r="AL56" s="111"/>
      <c r="AM56" s="111"/>
      <c r="AQ56" s="111"/>
      <c r="AR56" s="111"/>
      <c r="AS56" s="111"/>
      <c r="AT56" s="111"/>
      <c r="AV56" s="111"/>
      <c r="AW56" s="111"/>
      <c r="AX56" s="111"/>
      <c r="AY56" s="111"/>
      <c r="AZ56" s="111"/>
    </row>
    <row r="57" spans="1:61" s="78" customFormat="1" ht="30.75" customHeight="1" x14ac:dyDescent="0.3">
      <c r="G57" s="42"/>
      <c r="H57" s="42"/>
      <c r="I57" s="42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</row>
    <row r="58" spans="1:61" s="108" customFormat="1" ht="27" customHeight="1" x14ac:dyDescent="0.3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S58" s="44"/>
      <c r="T58" s="44"/>
      <c r="U58" s="44"/>
      <c r="V58" s="44"/>
      <c r="W58" s="44"/>
      <c r="X58" s="110"/>
      <c r="AA58" s="110"/>
      <c r="AB58" s="110"/>
      <c r="AC58" s="110"/>
      <c r="AD58" s="110"/>
      <c r="AE58" s="110"/>
      <c r="AF58" s="110"/>
      <c r="AG58" s="110"/>
      <c r="AH58" s="110"/>
      <c r="AI58" s="111"/>
      <c r="AJ58" s="111"/>
      <c r="AK58" s="111"/>
      <c r="AL58" s="111"/>
      <c r="AM58" s="111"/>
      <c r="AQ58" s="111"/>
      <c r="AR58" s="111"/>
      <c r="AS58" s="111"/>
      <c r="AT58" s="111"/>
      <c r="AV58" s="111"/>
      <c r="AW58" s="111"/>
      <c r="AX58" s="111"/>
      <c r="AY58" s="111"/>
      <c r="AZ58" s="111"/>
    </row>
    <row r="59" spans="1:61" s="78" customFormat="1" ht="25.5" customHeight="1" x14ac:dyDescent="0.3"/>
    <row r="60" spans="1:61" s="78" customFormat="1" ht="34.9" customHeight="1" x14ac:dyDescent="0.3"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X60" s="41"/>
      <c r="Y60" s="41"/>
      <c r="Z60" s="41"/>
      <c r="AA60" s="41"/>
      <c r="AB60" s="41"/>
      <c r="AC60" s="80"/>
      <c r="AF60" s="80"/>
      <c r="AG60" s="80"/>
      <c r="AH60" s="80"/>
      <c r="AI60" s="80"/>
      <c r="AJ60" s="80"/>
      <c r="AK60" s="81"/>
      <c r="AL60" s="81"/>
      <c r="AM60" s="81"/>
      <c r="AN60" s="81"/>
      <c r="AO60" s="81"/>
      <c r="AP60" s="81"/>
      <c r="AQ60" s="81"/>
      <c r="AR60" s="81"/>
      <c r="AS60" s="81"/>
      <c r="AT60" s="81"/>
      <c r="AV60" s="81"/>
      <c r="AW60" s="81"/>
      <c r="AX60" s="81"/>
      <c r="AY60" s="81"/>
      <c r="AZ60" s="81"/>
    </row>
  </sheetData>
  <mergeCells count="406">
    <mergeCell ref="A1:BI1"/>
    <mergeCell ref="A3:A7"/>
    <mergeCell ref="B3:P7"/>
    <mergeCell ref="Q3:S7"/>
    <mergeCell ref="T3:AF3"/>
    <mergeCell ref="AG3:AH3"/>
    <mergeCell ref="AI3:BA3"/>
    <mergeCell ref="BB3:BD7"/>
    <mergeCell ref="BE3:BI7"/>
    <mergeCell ref="T4:V7"/>
    <mergeCell ref="Y5:Z7"/>
    <mergeCell ref="AA5:AB7"/>
    <mergeCell ref="AC5:AD7"/>
    <mergeCell ref="AI5:AL5"/>
    <mergeCell ref="AM5:AO5"/>
    <mergeCell ref="AP5:AR5"/>
    <mergeCell ref="AS5:AU5"/>
    <mergeCell ref="AV5:AX5"/>
    <mergeCell ref="W4:X7"/>
    <mergeCell ref="Y4:AD4"/>
    <mergeCell ref="AE4:AF7"/>
    <mergeCell ref="AG4:AG7"/>
    <mergeCell ref="AH4:AH7"/>
    <mergeCell ref="AI4:AO4"/>
    <mergeCell ref="AK7:AL7"/>
    <mergeCell ref="AY5:BA5"/>
    <mergeCell ref="AI6:AL6"/>
    <mergeCell ref="AM6:AO6"/>
    <mergeCell ref="AP6:AR6"/>
    <mergeCell ref="AS6:AU6"/>
    <mergeCell ref="AV6:AX6"/>
    <mergeCell ref="AY6:BA6"/>
    <mergeCell ref="AP4:AU4"/>
    <mergeCell ref="AV4:BA4"/>
    <mergeCell ref="A8:BI8"/>
    <mergeCell ref="A9:BI9"/>
    <mergeCell ref="B10:P10"/>
    <mergeCell ref="Q10:S10"/>
    <mergeCell ref="T10:V10"/>
    <mergeCell ref="W10:X10"/>
    <mergeCell ref="Y10:Z10"/>
    <mergeCell ref="AA10:AB10"/>
    <mergeCell ref="AC10:AD10"/>
    <mergeCell ref="AE10:AF10"/>
    <mergeCell ref="BE10:BI10"/>
    <mergeCell ref="AI10:AL10"/>
    <mergeCell ref="AM10:AO10"/>
    <mergeCell ref="AP10:AR10"/>
    <mergeCell ref="AS10:AU10"/>
    <mergeCell ref="AV10:AX10"/>
    <mergeCell ref="AY10:BA10"/>
    <mergeCell ref="BB11:BD11"/>
    <mergeCell ref="BE11:BI11"/>
    <mergeCell ref="B12:P12"/>
    <mergeCell ref="Q12:S12"/>
    <mergeCell ref="T12:V12"/>
    <mergeCell ref="W12:X12"/>
    <mergeCell ref="Y12:Z12"/>
    <mergeCell ref="AA12:AB12"/>
    <mergeCell ref="AC12:AD12"/>
    <mergeCell ref="AE12:AF12"/>
    <mergeCell ref="AK12:AL12"/>
    <mergeCell ref="BB12:BD12"/>
    <mergeCell ref="BE12:BI12"/>
    <mergeCell ref="B11:P11"/>
    <mergeCell ref="Q11:S11"/>
    <mergeCell ref="T11:V11"/>
    <mergeCell ref="W11:X11"/>
    <mergeCell ref="Y11:Z11"/>
    <mergeCell ref="AA11:AB11"/>
    <mergeCell ref="AC11:AD11"/>
    <mergeCell ref="AE11:AF11"/>
    <mergeCell ref="AK11:AL11"/>
    <mergeCell ref="B13:P13"/>
    <mergeCell ref="Q13:S13"/>
    <mergeCell ref="T13:V13"/>
    <mergeCell ref="W13:X13"/>
    <mergeCell ref="Y13:Z13"/>
    <mergeCell ref="AA13:AB13"/>
    <mergeCell ref="AC13:AD13"/>
    <mergeCell ref="AY13:BA13"/>
    <mergeCell ref="BB13:BD13"/>
    <mergeCell ref="BE13:BI13"/>
    <mergeCell ref="AE13:AF13"/>
    <mergeCell ref="AI13:AL13"/>
    <mergeCell ref="AM13:AO13"/>
    <mergeCell ref="AP13:AR13"/>
    <mergeCell ref="AS13:AU13"/>
    <mergeCell ref="AV13:AX13"/>
    <mergeCell ref="AS14:AU14"/>
    <mergeCell ref="AV14:AX14"/>
    <mergeCell ref="AY14:BA14"/>
    <mergeCell ref="BB14:BD14"/>
    <mergeCell ref="BE14:BI14"/>
    <mergeCell ref="AM14:AO14"/>
    <mergeCell ref="AP14:AR14"/>
    <mergeCell ref="AA14:AB14"/>
    <mergeCell ref="AC14:AD14"/>
    <mergeCell ref="AE14:AF14"/>
    <mergeCell ref="AI14:AL14"/>
    <mergeCell ref="B14:P14"/>
    <mergeCell ref="Q14:S14"/>
    <mergeCell ref="T14:V14"/>
    <mergeCell ref="W14:X14"/>
    <mergeCell ref="Y14:Z14"/>
    <mergeCell ref="AS15:AU15"/>
    <mergeCell ref="AV15:AX15"/>
    <mergeCell ref="AY15:BA15"/>
    <mergeCell ref="BB15:BD15"/>
    <mergeCell ref="BE15:BI15"/>
    <mergeCell ref="A16:BI16"/>
    <mergeCell ref="AA15:AB15"/>
    <mergeCell ref="AC15:AD15"/>
    <mergeCell ref="AE15:AF15"/>
    <mergeCell ref="AI15:AL15"/>
    <mergeCell ref="AM15:AO15"/>
    <mergeCell ref="AP15:AR15"/>
    <mergeCell ref="B15:P15"/>
    <mergeCell ref="Q15:S15"/>
    <mergeCell ref="T15:V15"/>
    <mergeCell ref="W15:X15"/>
    <mergeCell ref="Y15:Z15"/>
    <mergeCell ref="AV17:AX17"/>
    <mergeCell ref="AY17:BA17"/>
    <mergeCell ref="BE17:BI17"/>
    <mergeCell ref="B18:P18"/>
    <mergeCell ref="Q18:S18"/>
    <mergeCell ref="T18:V18"/>
    <mergeCell ref="W18:X18"/>
    <mergeCell ref="Y18:Z18"/>
    <mergeCell ref="AA18:AB18"/>
    <mergeCell ref="AC18:AD18"/>
    <mergeCell ref="AC17:AD17"/>
    <mergeCell ref="AE17:AF17"/>
    <mergeCell ref="AI17:AL17"/>
    <mergeCell ref="AM17:AO17"/>
    <mergeCell ref="AP17:AR17"/>
    <mergeCell ref="AS17:AU17"/>
    <mergeCell ref="B17:P17"/>
    <mergeCell ref="Q17:S17"/>
    <mergeCell ref="T17:V17"/>
    <mergeCell ref="W17:X17"/>
    <mergeCell ref="Y17:Z17"/>
    <mergeCell ref="AA17:AB17"/>
    <mergeCell ref="AE18:AF18"/>
    <mergeCell ref="AK18:AL18"/>
    <mergeCell ref="BB18:BD18"/>
    <mergeCell ref="BE18:BI18"/>
    <mergeCell ref="B19:P19"/>
    <mergeCell ref="Q19:S19"/>
    <mergeCell ref="T19:V19"/>
    <mergeCell ref="W19:X19"/>
    <mergeCell ref="Y19:Z19"/>
    <mergeCell ref="AA19:AB19"/>
    <mergeCell ref="AV19:AX19"/>
    <mergeCell ref="AY19:BA19"/>
    <mergeCell ref="BE19:BI19"/>
    <mergeCell ref="AC19:AD19"/>
    <mergeCell ref="AE19:AF19"/>
    <mergeCell ref="AK19:AL19"/>
    <mergeCell ref="AM19:AO19"/>
    <mergeCell ref="AP19:AR19"/>
    <mergeCell ref="AS19:AU19"/>
    <mergeCell ref="AS20:AU20"/>
    <mergeCell ref="AV20:AX20"/>
    <mergeCell ref="AY20:BA20"/>
    <mergeCell ref="BB20:BD20"/>
    <mergeCell ref="BE20:BI20"/>
    <mergeCell ref="B21:P21"/>
    <mergeCell ref="Q21:S21"/>
    <mergeCell ref="T21:V21"/>
    <mergeCell ref="W21:X21"/>
    <mergeCell ref="Y21:Z21"/>
    <mergeCell ref="AA20:AB20"/>
    <mergeCell ref="AC20:AD20"/>
    <mergeCell ref="AE20:AF20"/>
    <mergeCell ref="AI20:AL20"/>
    <mergeCell ref="AM20:AO20"/>
    <mergeCell ref="AP20:AR20"/>
    <mergeCell ref="B20:P20"/>
    <mergeCell ref="Q20:S20"/>
    <mergeCell ref="T20:V20"/>
    <mergeCell ref="W20:X20"/>
    <mergeCell ref="Y20:Z20"/>
    <mergeCell ref="AS21:AU21"/>
    <mergeCell ref="AV21:AX21"/>
    <mergeCell ref="AY21:BA21"/>
    <mergeCell ref="AA22:AB22"/>
    <mergeCell ref="AC22:AD22"/>
    <mergeCell ref="AE22:AF22"/>
    <mergeCell ref="AI22:AL22"/>
    <mergeCell ref="BB21:BD21"/>
    <mergeCell ref="BE21:BI21"/>
    <mergeCell ref="B22:P22"/>
    <mergeCell ref="Q22:S22"/>
    <mergeCell ref="T22:V22"/>
    <mergeCell ref="W22:X22"/>
    <mergeCell ref="Y22:Z22"/>
    <mergeCell ref="AA21:AB21"/>
    <mergeCell ref="AC21:AD21"/>
    <mergeCell ref="AE21:AF21"/>
    <mergeCell ref="AI21:AL21"/>
    <mergeCell ref="AM21:AO21"/>
    <mergeCell ref="AP21:AR21"/>
    <mergeCell ref="AS22:AU22"/>
    <mergeCell ref="AV22:AX22"/>
    <mergeCell ref="AY22:BA22"/>
    <mergeCell ref="BB22:BD22"/>
    <mergeCell ref="BE22:BI22"/>
    <mergeCell ref="AM22:AO22"/>
    <mergeCell ref="AP22:AR22"/>
    <mergeCell ref="AS23:AU23"/>
    <mergeCell ref="AV23:AX23"/>
    <mergeCell ref="AY23:BA23"/>
    <mergeCell ref="BB23:BD23"/>
    <mergeCell ref="BE23:BI23"/>
    <mergeCell ref="A24:BI24"/>
    <mergeCell ref="AA23:AB23"/>
    <mergeCell ref="AC23:AD23"/>
    <mergeCell ref="AE23:AF23"/>
    <mergeCell ref="AI23:AL23"/>
    <mergeCell ref="AM23:AO23"/>
    <mergeCell ref="AP23:AR23"/>
    <mergeCell ref="B23:P23"/>
    <mergeCell ref="Q23:S23"/>
    <mergeCell ref="T23:V23"/>
    <mergeCell ref="W23:X23"/>
    <mergeCell ref="Y23:Z23"/>
    <mergeCell ref="A25:BI25"/>
    <mergeCell ref="A26:A29"/>
    <mergeCell ref="B26:P29"/>
    <mergeCell ref="Q26:S29"/>
    <mergeCell ref="T26:AF26"/>
    <mergeCell ref="AG26:AG29"/>
    <mergeCell ref="AH26:AH29"/>
    <mergeCell ref="AI26:BA26"/>
    <mergeCell ref="BB26:BD29"/>
    <mergeCell ref="BE26:BI29"/>
    <mergeCell ref="AP27:AR27"/>
    <mergeCell ref="AS27:AU27"/>
    <mergeCell ref="AV27:AX27"/>
    <mergeCell ref="AY27:BA27"/>
    <mergeCell ref="Y28:Z29"/>
    <mergeCell ref="AA28:AB29"/>
    <mergeCell ref="AC28:AD29"/>
    <mergeCell ref="AI28:AL28"/>
    <mergeCell ref="AM28:AO28"/>
    <mergeCell ref="AP28:AR28"/>
    <mergeCell ref="Y27:AD27"/>
    <mergeCell ref="AE27:AF29"/>
    <mergeCell ref="AI27:AL27"/>
    <mergeCell ref="AM27:AO27"/>
    <mergeCell ref="B31:P31"/>
    <mergeCell ref="Q31:S31"/>
    <mergeCell ref="T31:V31"/>
    <mergeCell ref="W31:X31"/>
    <mergeCell ref="Y31:Z31"/>
    <mergeCell ref="AS28:AU28"/>
    <mergeCell ref="AV28:AX28"/>
    <mergeCell ref="AY28:BA28"/>
    <mergeCell ref="AK29:AL29"/>
    <mergeCell ref="B30:P30"/>
    <mergeCell ref="Q30:S30"/>
    <mergeCell ref="T30:V30"/>
    <mergeCell ref="W30:X30"/>
    <mergeCell ref="Y30:Z30"/>
    <mergeCell ref="AA30:AB30"/>
    <mergeCell ref="T27:V29"/>
    <mergeCell ref="W27:X29"/>
    <mergeCell ref="AA31:AB31"/>
    <mergeCell ref="AC31:AD31"/>
    <mergeCell ref="AE31:AF31"/>
    <mergeCell ref="AK31:AL31"/>
    <mergeCell ref="BB31:BD31"/>
    <mergeCell ref="BE31:BI31"/>
    <mergeCell ref="AC30:AD30"/>
    <mergeCell ref="AE30:AF30"/>
    <mergeCell ref="AK30:AL30"/>
    <mergeCell ref="BB30:BD30"/>
    <mergeCell ref="BE30:BI30"/>
    <mergeCell ref="AV32:AX32"/>
    <mergeCell ref="AY32:BA32"/>
    <mergeCell ref="BB32:BD32"/>
    <mergeCell ref="BE32:BI32"/>
    <mergeCell ref="AM32:AO32"/>
    <mergeCell ref="AP32:AR32"/>
    <mergeCell ref="AS32:AU32"/>
    <mergeCell ref="AC32:AD32"/>
    <mergeCell ref="AE32:AF32"/>
    <mergeCell ref="AI32:AL32"/>
    <mergeCell ref="B32:P32"/>
    <mergeCell ref="Q32:S32"/>
    <mergeCell ref="T32:V32"/>
    <mergeCell ref="W32:X32"/>
    <mergeCell ref="Y32:Z32"/>
    <mergeCell ref="AA32:AB32"/>
    <mergeCell ref="AV33:AX33"/>
    <mergeCell ref="AY33:BA33"/>
    <mergeCell ref="BB33:BD33"/>
    <mergeCell ref="BE33:BI33"/>
    <mergeCell ref="A34:BI34"/>
    <mergeCell ref="A35:BI35"/>
    <mergeCell ref="AC33:AD33"/>
    <mergeCell ref="AE33:AF33"/>
    <mergeCell ref="AI33:AL33"/>
    <mergeCell ref="AM33:AO33"/>
    <mergeCell ref="AP33:AR33"/>
    <mergeCell ref="AS33:AU33"/>
    <mergeCell ref="B33:P33"/>
    <mergeCell ref="Q33:S33"/>
    <mergeCell ref="T33:V33"/>
    <mergeCell ref="W33:X33"/>
    <mergeCell ref="Y33:Z33"/>
    <mergeCell ref="AA33:AB33"/>
    <mergeCell ref="B37:P37"/>
    <mergeCell ref="Q37:S37"/>
    <mergeCell ref="T37:V37"/>
    <mergeCell ref="W37:X37"/>
    <mergeCell ref="Y37:Z37"/>
    <mergeCell ref="B36:P36"/>
    <mergeCell ref="Q36:S36"/>
    <mergeCell ref="T36:V36"/>
    <mergeCell ref="W36:X36"/>
    <mergeCell ref="Y36:Z36"/>
    <mergeCell ref="AA37:AB37"/>
    <mergeCell ref="AC37:AD37"/>
    <mergeCell ref="AE37:AF37"/>
    <mergeCell ref="AI37:AL37"/>
    <mergeCell ref="AC36:AD36"/>
    <mergeCell ref="AE36:AF36"/>
    <mergeCell ref="AK36:AL36"/>
    <mergeCell ref="BB36:BD36"/>
    <mergeCell ref="BE36:BI36"/>
    <mergeCell ref="AA36:AB36"/>
    <mergeCell ref="AS37:AU37"/>
    <mergeCell ref="AV37:AX37"/>
    <mergeCell ref="AY37:BA37"/>
    <mergeCell ref="BB37:BD37"/>
    <mergeCell ref="BE37:BI37"/>
    <mergeCell ref="AM37:AO37"/>
    <mergeCell ref="AP37:AR37"/>
    <mergeCell ref="B39:P39"/>
    <mergeCell ref="Q39:S39"/>
    <mergeCell ref="T39:V39"/>
    <mergeCell ref="W39:X39"/>
    <mergeCell ref="Y39:Z39"/>
    <mergeCell ref="AA38:AB38"/>
    <mergeCell ref="AC38:AD38"/>
    <mergeCell ref="AE38:AF38"/>
    <mergeCell ref="AI38:AL38"/>
    <mergeCell ref="B38:P38"/>
    <mergeCell ref="Q38:S38"/>
    <mergeCell ref="T38:V38"/>
    <mergeCell ref="W38:X38"/>
    <mergeCell ref="Y38:Z38"/>
    <mergeCell ref="AA39:AB39"/>
    <mergeCell ref="AC39:AD39"/>
    <mergeCell ref="AE39:AF39"/>
    <mergeCell ref="AI39:AL39"/>
    <mergeCell ref="AS38:AU38"/>
    <mergeCell ref="AV38:AX38"/>
    <mergeCell ref="AY38:BA38"/>
    <mergeCell ref="BB38:BD38"/>
    <mergeCell ref="BE38:BI38"/>
    <mergeCell ref="AM38:AO38"/>
    <mergeCell ref="AP38:AR38"/>
    <mergeCell ref="AS39:AU39"/>
    <mergeCell ref="AV39:AX39"/>
    <mergeCell ref="AY39:BA39"/>
    <mergeCell ref="BB39:BD39"/>
    <mergeCell ref="BE39:BI39"/>
    <mergeCell ref="AM39:AO39"/>
    <mergeCell ref="AP39:AR39"/>
    <mergeCell ref="BE40:BI40"/>
    <mergeCell ref="B41:P41"/>
    <mergeCell ref="Q41:S41"/>
    <mergeCell ref="T41:V41"/>
    <mergeCell ref="W41:X41"/>
    <mergeCell ref="Y41:Z41"/>
    <mergeCell ref="AA40:AB40"/>
    <mergeCell ref="AC40:AD40"/>
    <mergeCell ref="AE40:AF40"/>
    <mergeCell ref="AI40:AL40"/>
    <mergeCell ref="AM40:AO40"/>
    <mergeCell ref="AP40:AR40"/>
    <mergeCell ref="AS41:AU41"/>
    <mergeCell ref="AV41:AX41"/>
    <mergeCell ref="AY41:BA41"/>
    <mergeCell ref="BB41:BD41"/>
    <mergeCell ref="BE41:BI41"/>
    <mergeCell ref="B40:P40"/>
    <mergeCell ref="Q40:S40"/>
    <mergeCell ref="T40:V40"/>
    <mergeCell ref="W40:X40"/>
    <mergeCell ref="Y40:Z40"/>
    <mergeCell ref="B43:BC43"/>
    <mergeCell ref="AA41:AB41"/>
    <mergeCell ref="AC41:AD41"/>
    <mergeCell ref="AE41:AF41"/>
    <mergeCell ref="AI41:AL41"/>
    <mergeCell ref="AM41:AO41"/>
    <mergeCell ref="AP41:AR41"/>
    <mergeCell ref="AS40:AU40"/>
    <mergeCell ref="AV40:AX40"/>
    <mergeCell ref="AY40:BA40"/>
    <mergeCell ref="BB40:BD40"/>
  </mergeCells>
  <printOptions horizontalCentered="1"/>
  <pageMargins left="0.19685039370078741" right="0.19685039370078741" top="0.98425196850393704" bottom="0" header="0" footer="0"/>
  <pageSetup paperSize="9" scale="34" fitToWidth="3" fitToHeight="3" orientation="landscape" verticalDpi="200" r:id="rId1"/>
  <headerFooter alignWithMargins="0"/>
  <rowBreaks count="1" manualBreakCount="1">
    <brk id="23" max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L64"/>
  <sheetViews>
    <sheetView tabSelected="1" view="pageBreakPreview" zoomScale="41" zoomScaleNormal="60" zoomScaleSheetLayoutView="41" workbookViewId="0">
      <selection activeCell="AI43" sqref="AI43:AL43"/>
    </sheetView>
  </sheetViews>
  <sheetFormatPr defaultColWidth="9.16796875" defaultRowHeight="13.5" x14ac:dyDescent="0.15"/>
  <cols>
    <col min="1" max="1" width="16.046875" style="4" customWidth="1"/>
    <col min="2" max="3" width="7.01171875" style="4" customWidth="1"/>
    <col min="4" max="4" width="7.14453125" style="4" customWidth="1"/>
    <col min="5" max="5" width="6.60546875" style="4" customWidth="1"/>
    <col min="6" max="6" width="7.14453125" style="4" customWidth="1"/>
    <col min="7" max="7" width="3.50390625" style="4" customWidth="1"/>
    <col min="8" max="8" width="4.04296875" style="4" customWidth="1"/>
    <col min="9" max="9" width="7.4140625" style="4" customWidth="1"/>
    <col min="10" max="10" width="3.1015625" style="4" customWidth="1"/>
    <col min="11" max="11" width="5.390625" style="4" customWidth="1"/>
    <col min="12" max="12" width="8.4921875" style="4" customWidth="1"/>
    <col min="13" max="13" width="8.62890625" style="4" customWidth="1"/>
    <col min="14" max="14" width="4.8515625" style="4" customWidth="1"/>
    <col min="15" max="15" width="4.04296875" style="4" customWidth="1"/>
    <col min="16" max="16" width="8.08984375" style="4" customWidth="1"/>
    <col min="17" max="17" width="6.60546875" style="4" customWidth="1"/>
    <col min="18" max="18" width="8.359375" style="4" customWidth="1"/>
    <col min="19" max="19" width="8.08984375" style="4" customWidth="1"/>
    <col min="20" max="21" width="8.359375" style="4" customWidth="1"/>
    <col min="22" max="22" width="8.4921875" style="4" customWidth="1"/>
    <col min="23" max="23" width="5.66015625" style="4" customWidth="1"/>
    <col min="24" max="25" width="4.04296875" style="4" customWidth="1"/>
    <col min="26" max="26" width="4.8515625" style="4" customWidth="1"/>
    <col min="27" max="27" width="7.14453125" style="4" customWidth="1"/>
    <col min="28" max="28" width="6.875" style="4" customWidth="1"/>
    <col min="29" max="29" width="6.3359375" style="4" customWidth="1"/>
    <col min="30" max="30" width="5.93359375" style="4" customWidth="1"/>
    <col min="31" max="31" width="6.06640625" style="4" customWidth="1"/>
    <col min="32" max="32" width="7.4140625" style="4" customWidth="1"/>
    <col min="33" max="33" width="11.59375" style="4" customWidth="1"/>
    <col min="34" max="34" width="13.484375" style="4" customWidth="1"/>
    <col min="35" max="35" width="7.55078125" style="4" customWidth="1"/>
    <col min="36" max="36" width="7.28125" style="4" customWidth="1"/>
    <col min="37" max="37" width="3.91015625" style="4" customWidth="1"/>
    <col min="38" max="38" width="4.3125" style="4" customWidth="1"/>
    <col min="39" max="39" width="7.01171875" style="4" customWidth="1"/>
    <col min="40" max="40" width="9.3046875" style="4" customWidth="1"/>
    <col min="41" max="41" width="6.60546875" style="4" customWidth="1"/>
    <col min="42" max="42" width="7.01171875" style="4" customWidth="1"/>
    <col min="43" max="43" width="8.62890625" style="4" customWidth="1"/>
    <col min="44" max="44" width="6.60546875" style="4" customWidth="1"/>
    <col min="45" max="45" width="5.66015625" style="4" customWidth="1"/>
    <col min="46" max="46" width="8.08984375" style="4" customWidth="1"/>
    <col min="47" max="47" width="6.3359375" style="4" customWidth="1"/>
    <col min="48" max="48" width="5.66015625" style="4" customWidth="1"/>
    <col min="49" max="49" width="7.953125" style="4" customWidth="1"/>
    <col min="50" max="50" width="5.93359375" style="4" customWidth="1"/>
    <col min="51" max="51" width="7.01171875" style="4" customWidth="1"/>
    <col min="52" max="52" width="7.8203125" style="4" customWidth="1"/>
    <col min="53" max="53" width="7.68359375" style="4" customWidth="1"/>
    <col min="54" max="54" width="4.3125" style="4" customWidth="1"/>
    <col min="55" max="55" width="4.98828125" style="4" customWidth="1"/>
    <col min="56" max="56" width="4.04296875" style="4" customWidth="1"/>
    <col min="57" max="57" width="4.71875" style="4" customWidth="1"/>
    <col min="58" max="58" width="5.52734375" style="4" customWidth="1"/>
    <col min="59" max="59" width="4.3125" style="4" customWidth="1"/>
    <col min="60" max="60" width="4.04296875" style="4" customWidth="1"/>
    <col min="61" max="61" width="7.01171875" style="4" customWidth="1"/>
    <col min="62" max="62" width="21.7109375" style="4" customWidth="1"/>
    <col min="63" max="63" width="18.87890625" style="4" customWidth="1"/>
    <col min="64" max="64" width="175.578125" style="4" customWidth="1"/>
    <col min="65" max="16384" width="9.16796875" style="4"/>
  </cols>
  <sheetData>
    <row r="1" spans="1:62" ht="36" customHeight="1" x14ac:dyDescent="0.15">
      <c r="A1" s="777" t="s">
        <v>40</v>
      </c>
      <c r="B1" s="777"/>
      <c r="C1" s="777"/>
      <c r="D1" s="777"/>
      <c r="E1" s="777"/>
      <c r="F1" s="777"/>
      <c r="G1" s="777"/>
      <c r="H1" s="777"/>
      <c r="I1" s="777"/>
      <c r="J1" s="777"/>
      <c r="K1" s="777"/>
      <c r="L1" s="777"/>
      <c r="M1" s="777"/>
      <c r="N1" s="777"/>
      <c r="O1" s="777"/>
      <c r="P1" s="777"/>
      <c r="Q1" s="777"/>
      <c r="R1" s="777"/>
      <c r="S1" s="777"/>
      <c r="T1" s="777"/>
      <c r="U1" s="777"/>
      <c r="V1" s="777"/>
      <c r="W1" s="777"/>
      <c r="X1" s="777"/>
      <c r="Y1" s="777"/>
      <c r="Z1" s="777"/>
      <c r="AA1" s="777"/>
      <c r="AB1" s="777"/>
      <c r="AC1" s="777"/>
      <c r="AD1" s="777"/>
      <c r="AE1" s="777"/>
      <c r="AF1" s="777"/>
      <c r="AG1" s="777"/>
      <c r="AH1" s="777"/>
      <c r="AI1" s="777"/>
      <c r="AJ1" s="777"/>
      <c r="AK1" s="777"/>
      <c r="AL1" s="777"/>
      <c r="AM1" s="777"/>
      <c r="AN1" s="777"/>
      <c r="AO1" s="777"/>
      <c r="AP1" s="777"/>
      <c r="AQ1" s="777"/>
      <c r="AR1" s="777"/>
      <c r="AS1" s="777"/>
      <c r="AT1" s="777"/>
      <c r="AU1" s="777"/>
      <c r="AV1" s="777"/>
      <c r="AW1" s="777"/>
      <c r="AX1" s="777"/>
      <c r="AY1" s="777"/>
      <c r="AZ1" s="777"/>
      <c r="BA1" s="777"/>
      <c r="BB1" s="777"/>
      <c r="BC1" s="777"/>
      <c r="BD1" s="777"/>
      <c r="BE1" s="777"/>
      <c r="BF1" s="777"/>
      <c r="BG1" s="777"/>
      <c r="BH1" s="777"/>
      <c r="BI1" s="777"/>
    </row>
    <row r="2" spans="1:62" ht="9.75" customHeight="1" thickBo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</row>
    <row r="3" spans="1:62" s="195" customFormat="1" ht="48" customHeight="1" thickBot="1" x14ac:dyDescent="0.2">
      <c r="A3" s="778" t="s">
        <v>3</v>
      </c>
      <c r="B3" s="781" t="s">
        <v>4</v>
      </c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  <c r="P3" s="783"/>
      <c r="Q3" s="790" t="s">
        <v>50</v>
      </c>
      <c r="R3" s="791"/>
      <c r="S3" s="792"/>
      <c r="T3" s="799" t="s">
        <v>20</v>
      </c>
      <c r="U3" s="800"/>
      <c r="V3" s="800"/>
      <c r="W3" s="800"/>
      <c r="X3" s="800"/>
      <c r="Y3" s="800"/>
      <c r="Z3" s="800"/>
      <c r="AA3" s="800"/>
      <c r="AB3" s="800"/>
      <c r="AC3" s="800"/>
      <c r="AD3" s="800"/>
      <c r="AE3" s="800"/>
      <c r="AF3" s="801"/>
      <c r="AG3" s="799" t="s">
        <v>6</v>
      </c>
      <c r="AH3" s="800"/>
      <c r="AI3" s="802" t="s">
        <v>7</v>
      </c>
      <c r="AJ3" s="803"/>
      <c r="AK3" s="803"/>
      <c r="AL3" s="803"/>
      <c r="AM3" s="803"/>
      <c r="AN3" s="803"/>
      <c r="AO3" s="803"/>
      <c r="AP3" s="803"/>
      <c r="AQ3" s="803"/>
      <c r="AR3" s="803"/>
      <c r="AS3" s="803"/>
      <c r="AT3" s="803"/>
      <c r="AU3" s="803"/>
      <c r="AV3" s="803"/>
      <c r="AW3" s="803"/>
      <c r="AX3" s="803"/>
      <c r="AY3" s="803"/>
      <c r="AZ3" s="803"/>
      <c r="BA3" s="804"/>
      <c r="BB3" s="790" t="s">
        <v>116</v>
      </c>
      <c r="BC3" s="791"/>
      <c r="BD3" s="792"/>
      <c r="BE3" s="805" t="s">
        <v>94</v>
      </c>
      <c r="BF3" s="806"/>
      <c r="BG3" s="806"/>
      <c r="BH3" s="806"/>
      <c r="BI3" s="807"/>
    </row>
    <row r="4" spans="1:62" s="101" customFormat="1" ht="19.149999999999999" customHeight="1" thickBot="1" x14ac:dyDescent="0.2">
      <c r="A4" s="779"/>
      <c r="B4" s="784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6"/>
      <c r="Q4" s="793"/>
      <c r="R4" s="794"/>
      <c r="S4" s="795"/>
      <c r="T4" s="790" t="s">
        <v>8</v>
      </c>
      <c r="U4" s="791"/>
      <c r="V4" s="792"/>
      <c r="W4" s="822" t="s">
        <v>9</v>
      </c>
      <c r="X4" s="823"/>
      <c r="Y4" s="585" t="s">
        <v>10</v>
      </c>
      <c r="Z4" s="586"/>
      <c r="AA4" s="586"/>
      <c r="AB4" s="586"/>
      <c r="AC4" s="586"/>
      <c r="AD4" s="587"/>
      <c r="AE4" s="805" t="s">
        <v>11</v>
      </c>
      <c r="AF4" s="807"/>
      <c r="AG4" s="828" t="s">
        <v>1</v>
      </c>
      <c r="AH4" s="831"/>
      <c r="AI4" s="774" t="s">
        <v>12</v>
      </c>
      <c r="AJ4" s="775"/>
      <c r="AK4" s="775"/>
      <c r="AL4" s="775"/>
      <c r="AM4" s="775"/>
      <c r="AN4" s="775"/>
      <c r="AO4" s="776"/>
      <c r="AP4" s="774" t="s">
        <v>13</v>
      </c>
      <c r="AQ4" s="775"/>
      <c r="AR4" s="775"/>
      <c r="AS4" s="775"/>
      <c r="AT4" s="775"/>
      <c r="AU4" s="776"/>
      <c r="AV4" s="774" t="s">
        <v>13</v>
      </c>
      <c r="AW4" s="775"/>
      <c r="AX4" s="775"/>
      <c r="AY4" s="775"/>
      <c r="AZ4" s="775"/>
      <c r="BA4" s="776"/>
      <c r="BB4" s="793"/>
      <c r="BC4" s="794"/>
      <c r="BD4" s="795"/>
      <c r="BE4" s="808"/>
      <c r="BF4" s="809"/>
      <c r="BG4" s="809"/>
      <c r="BH4" s="809"/>
      <c r="BI4" s="810"/>
    </row>
    <row r="5" spans="1:62" s="101" customFormat="1" ht="18.600000000000001" customHeight="1" x14ac:dyDescent="0.15">
      <c r="A5" s="779"/>
      <c r="B5" s="784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  <c r="N5" s="785"/>
      <c r="O5" s="785"/>
      <c r="P5" s="786"/>
      <c r="Q5" s="793"/>
      <c r="R5" s="794"/>
      <c r="S5" s="795"/>
      <c r="T5" s="793"/>
      <c r="U5" s="794"/>
      <c r="V5" s="795"/>
      <c r="W5" s="824"/>
      <c r="X5" s="825"/>
      <c r="Y5" s="814" t="s">
        <v>14</v>
      </c>
      <c r="Z5" s="815"/>
      <c r="AA5" s="818" t="s">
        <v>15</v>
      </c>
      <c r="AB5" s="815"/>
      <c r="AC5" s="818" t="s">
        <v>16</v>
      </c>
      <c r="AD5" s="821"/>
      <c r="AE5" s="808"/>
      <c r="AF5" s="810"/>
      <c r="AG5" s="829"/>
      <c r="AH5" s="832"/>
      <c r="AI5" s="585" t="s">
        <v>17</v>
      </c>
      <c r="AJ5" s="586"/>
      <c r="AK5" s="586"/>
      <c r="AL5" s="587"/>
      <c r="AM5" s="585" t="s">
        <v>45</v>
      </c>
      <c r="AN5" s="586"/>
      <c r="AO5" s="587"/>
      <c r="AP5" s="585" t="s">
        <v>43</v>
      </c>
      <c r="AQ5" s="586"/>
      <c r="AR5" s="587"/>
      <c r="AS5" s="585" t="s">
        <v>41</v>
      </c>
      <c r="AT5" s="586"/>
      <c r="AU5" s="587"/>
      <c r="AV5" s="585" t="s">
        <v>66</v>
      </c>
      <c r="AW5" s="586"/>
      <c r="AX5" s="587"/>
      <c r="AY5" s="585" t="s">
        <v>67</v>
      </c>
      <c r="AZ5" s="586"/>
      <c r="BA5" s="587"/>
      <c r="BB5" s="793"/>
      <c r="BC5" s="794"/>
      <c r="BD5" s="795"/>
      <c r="BE5" s="808"/>
      <c r="BF5" s="809"/>
      <c r="BG5" s="809"/>
      <c r="BH5" s="809"/>
      <c r="BI5" s="810"/>
    </row>
    <row r="6" spans="1:62" s="101" customFormat="1" ht="21" customHeight="1" x14ac:dyDescent="0.15">
      <c r="A6" s="779"/>
      <c r="B6" s="784"/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6"/>
      <c r="Q6" s="793"/>
      <c r="R6" s="794"/>
      <c r="S6" s="795"/>
      <c r="T6" s="793"/>
      <c r="U6" s="794"/>
      <c r="V6" s="795"/>
      <c r="W6" s="824"/>
      <c r="X6" s="825"/>
      <c r="Y6" s="793"/>
      <c r="Z6" s="816"/>
      <c r="AA6" s="819"/>
      <c r="AB6" s="816"/>
      <c r="AC6" s="819"/>
      <c r="AD6" s="795"/>
      <c r="AE6" s="808"/>
      <c r="AF6" s="810"/>
      <c r="AG6" s="829"/>
      <c r="AH6" s="832"/>
      <c r="AI6" s="527" t="s">
        <v>18</v>
      </c>
      <c r="AJ6" s="528"/>
      <c r="AK6" s="528"/>
      <c r="AL6" s="529"/>
      <c r="AM6" s="527" t="s">
        <v>18</v>
      </c>
      <c r="AN6" s="528"/>
      <c r="AO6" s="529"/>
      <c r="AP6" s="527" t="s">
        <v>18</v>
      </c>
      <c r="AQ6" s="528"/>
      <c r="AR6" s="529"/>
      <c r="AS6" s="527" t="s">
        <v>18</v>
      </c>
      <c r="AT6" s="528"/>
      <c r="AU6" s="529"/>
      <c r="AV6" s="527" t="s">
        <v>18</v>
      </c>
      <c r="AW6" s="528"/>
      <c r="AX6" s="529"/>
      <c r="AY6" s="527" t="s">
        <v>18</v>
      </c>
      <c r="AZ6" s="528"/>
      <c r="BA6" s="529"/>
      <c r="BB6" s="793"/>
      <c r="BC6" s="794"/>
      <c r="BD6" s="795"/>
      <c r="BE6" s="808"/>
      <c r="BF6" s="809"/>
      <c r="BG6" s="809"/>
      <c r="BH6" s="809"/>
      <c r="BI6" s="810"/>
    </row>
    <row r="7" spans="1:62" s="101" customFormat="1" ht="24.6" customHeight="1" thickBot="1" x14ac:dyDescent="0.25">
      <c r="A7" s="780"/>
      <c r="B7" s="787"/>
      <c r="C7" s="788"/>
      <c r="D7" s="788"/>
      <c r="E7" s="788"/>
      <c r="F7" s="788"/>
      <c r="G7" s="788"/>
      <c r="H7" s="788"/>
      <c r="I7" s="788"/>
      <c r="J7" s="788"/>
      <c r="K7" s="788"/>
      <c r="L7" s="788"/>
      <c r="M7" s="788"/>
      <c r="N7" s="788"/>
      <c r="O7" s="788"/>
      <c r="P7" s="789"/>
      <c r="Q7" s="796"/>
      <c r="R7" s="797"/>
      <c r="S7" s="798"/>
      <c r="T7" s="796"/>
      <c r="U7" s="797"/>
      <c r="V7" s="798"/>
      <c r="W7" s="826"/>
      <c r="X7" s="827"/>
      <c r="Y7" s="796"/>
      <c r="Z7" s="817"/>
      <c r="AA7" s="820"/>
      <c r="AB7" s="817"/>
      <c r="AC7" s="820"/>
      <c r="AD7" s="798"/>
      <c r="AE7" s="811"/>
      <c r="AF7" s="813"/>
      <c r="AG7" s="830"/>
      <c r="AH7" s="833"/>
      <c r="AI7" s="120" t="s">
        <v>42</v>
      </c>
      <c r="AJ7" s="121" t="s">
        <v>48</v>
      </c>
      <c r="AK7" s="530" t="s">
        <v>44</v>
      </c>
      <c r="AL7" s="531"/>
      <c r="AM7" s="166" t="s">
        <v>42</v>
      </c>
      <c r="AN7" s="123" t="s">
        <v>48</v>
      </c>
      <c r="AO7" s="100" t="s">
        <v>44</v>
      </c>
      <c r="AP7" s="122" t="s">
        <v>42</v>
      </c>
      <c r="AQ7" s="165" t="s">
        <v>48</v>
      </c>
      <c r="AR7" s="100" t="s">
        <v>44</v>
      </c>
      <c r="AS7" s="166" t="s">
        <v>42</v>
      </c>
      <c r="AT7" s="123" t="s">
        <v>48</v>
      </c>
      <c r="AU7" s="100" t="s">
        <v>44</v>
      </c>
      <c r="AV7" s="166" t="s">
        <v>42</v>
      </c>
      <c r="AW7" s="123" t="s">
        <v>48</v>
      </c>
      <c r="AX7" s="100" t="s">
        <v>44</v>
      </c>
      <c r="AY7" s="166" t="s">
        <v>42</v>
      </c>
      <c r="AZ7" s="123" t="s">
        <v>48</v>
      </c>
      <c r="BA7" s="100" t="s">
        <v>44</v>
      </c>
      <c r="BB7" s="796"/>
      <c r="BC7" s="797"/>
      <c r="BD7" s="798"/>
      <c r="BE7" s="811"/>
      <c r="BF7" s="812"/>
      <c r="BG7" s="812"/>
      <c r="BH7" s="812"/>
      <c r="BI7" s="813"/>
    </row>
    <row r="8" spans="1:62" s="69" customFormat="1" ht="27.75" thickBot="1" x14ac:dyDescent="0.35">
      <c r="A8" s="766" t="s">
        <v>56</v>
      </c>
      <c r="B8" s="767"/>
      <c r="C8" s="767"/>
      <c r="D8" s="767"/>
      <c r="E8" s="767"/>
      <c r="F8" s="767"/>
      <c r="G8" s="767"/>
      <c r="H8" s="767"/>
      <c r="I8" s="767"/>
      <c r="J8" s="767"/>
      <c r="K8" s="767"/>
      <c r="L8" s="767"/>
      <c r="M8" s="767"/>
      <c r="N8" s="767"/>
      <c r="O8" s="767"/>
      <c r="P8" s="767"/>
      <c r="Q8" s="767"/>
      <c r="R8" s="767"/>
      <c r="S8" s="767"/>
      <c r="T8" s="767"/>
      <c r="U8" s="767"/>
      <c r="V8" s="767"/>
      <c r="W8" s="767"/>
      <c r="X8" s="767"/>
      <c r="Y8" s="767"/>
      <c r="Z8" s="767"/>
      <c r="AA8" s="767"/>
      <c r="AB8" s="767"/>
      <c r="AC8" s="767"/>
      <c r="AD8" s="767"/>
      <c r="AE8" s="767"/>
      <c r="AF8" s="767"/>
      <c r="AG8" s="767"/>
      <c r="AH8" s="767"/>
      <c r="AI8" s="767"/>
      <c r="AJ8" s="767"/>
      <c r="AK8" s="767"/>
      <c r="AL8" s="767"/>
      <c r="AM8" s="767"/>
      <c r="AN8" s="767"/>
      <c r="AO8" s="767"/>
      <c r="AP8" s="767"/>
      <c r="AQ8" s="767"/>
      <c r="AR8" s="767"/>
      <c r="AS8" s="767"/>
      <c r="AT8" s="767"/>
      <c r="AU8" s="767"/>
      <c r="AV8" s="767"/>
      <c r="AW8" s="767"/>
      <c r="AX8" s="767"/>
      <c r="AY8" s="767"/>
      <c r="AZ8" s="767"/>
      <c r="BA8" s="767"/>
      <c r="BB8" s="767"/>
      <c r="BC8" s="767"/>
      <c r="BD8" s="767"/>
      <c r="BE8" s="767"/>
      <c r="BF8" s="767"/>
      <c r="BG8" s="767"/>
      <c r="BH8" s="767"/>
      <c r="BI8" s="768"/>
    </row>
    <row r="9" spans="1:62" s="39" customFormat="1" ht="32.25" customHeight="1" thickBot="1" x14ac:dyDescent="0.3">
      <c r="A9" s="769" t="s">
        <v>62</v>
      </c>
      <c r="B9" s="770"/>
      <c r="C9" s="770"/>
      <c r="D9" s="770"/>
      <c r="E9" s="770"/>
      <c r="F9" s="770"/>
      <c r="G9" s="770"/>
      <c r="H9" s="770"/>
      <c r="I9" s="770"/>
      <c r="J9" s="770"/>
      <c r="K9" s="770"/>
      <c r="L9" s="770"/>
      <c r="M9" s="770"/>
      <c r="N9" s="770"/>
      <c r="O9" s="770"/>
      <c r="P9" s="770"/>
      <c r="Q9" s="770"/>
      <c r="R9" s="770"/>
      <c r="S9" s="770"/>
      <c r="T9" s="770"/>
      <c r="U9" s="770"/>
      <c r="V9" s="770"/>
      <c r="W9" s="770"/>
      <c r="X9" s="770"/>
      <c r="Y9" s="770"/>
      <c r="Z9" s="770"/>
      <c r="AA9" s="770"/>
      <c r="AB9" s="770"/>
      <c r="AC9" s="770"/>
      <c r="AD9" s="770"/>
      <c r="AE9" s="770"/>
      <c r="AF9" s="770"/>
      <c r="AG9" s="770"/>
      <c r="AH9" s="770"/>
      <c r="AI9" s="770"/>
      <c r="AJ9" s="770"/>
      <c r="AK9" s="770"/>
      <c r="AL9" s="770"/>
      <c r="AM9" s="771"/>
      <c r="AN9" s="771"/>
      <c r="AO9" s="771"/>
      <c r="AP9" s="771"/>
      <c r="AQ9" s="771"/>
      <c r="AR9" s="771"/>
      <c r="AS9" s="771"/>
      <c r="AT9" s="771"/>
      <c r="AU9" s="771"/>
      <c r="AV9" s="770"/>
      <c r="AW9" s="770"/>
      <c r="AX9" s="770"/>
      <c r="AY9" s="770"/>
      <c r="AZ9" s="770"/>
      <c r="BA9" s="770"/>
      <c r="BB9" s="770"/>
      <c r="BC9" s="770"/>
      <c r="BD9" s="770"/>
      <c r="BE9" s="770"/>
      <c r="BF9" s="770"/>
      <c r="BG9" s="770"/>
      <c r="BH9" s="770"/>
      <c r="BI9" s="772"/>
    </row>
    <row r="10" spans="1:62" s="154" customFormat="1" ht="46.5" customHeight="1" thickBot="1" x14ac:dyDescent="0.35">
      <c r="A10" s="153" t="s">
        <v>139</v>
      </c>
      <c r="B10" s="740" t="s">
        <v>63</v>
      </c>
      <c r="C10" s="741"/>
      <c r="D10" s="741"/>
      <c r="E10" s="741"/>
      <c r="F10" s="741"/>
      <c r="G10" s="741"/>
      <c r="H10" s="741"/>
      <c r="I10" s="741"/>
      <c r="J10" s="741"/>
      <c r="K10" s="741"/>
      <c r="L10" s="741"/>
      <c r="M10" s="741"/>
      <c r="N10" s="741"/>
      <c r="O10" s="741"/>
      <c r="P10" s="742"/>
      <c r="Q10" s="740">
        <f>SUM(Q11:S12)</f>
        <v>20</v>
      </c>
      <c r="R10" s="741"/>
      <c r="S10" s="742"/>
      <c r="T10" s="740">
        <f>SUM(T11:V12)</f>
        <v>600</v>
      </c>
      <c r="U10" s="741"/>
      <c r="V10" s="742"/>
      <c r="W10" s="737">
        <f>SUM(W11:X12)</f>
        <v>180</v>
      </c>
      <c r="X10" s="738"/>
      <c r="Y10" s="737">
        <f>SUM(Y11:Z12)</f>
        <v>60</v>
      </c>
      <c r="Z10" s="773"/>
      <c r="AA10" s="750">
        <f>SUM(AA11:AB12)</f>
        <v>120</v>
      </c>
      <c r="AB10" s="773"/>
      <c r="AC10" s="750"/>
      <c r="AD10" s="738"/>
      <c r="AE10" s="737">
        <f>SUM(AE11:AF12)</f>
        <v>420</v>
      </c>
      <c r="AF10" s="738"/>
      <c r="AG10" s="192"/>
      <c r="AH10" s="191"/>
      <c r="AI10" s="734"/>
      <c r="AJ10" s="735"/>
      <c r="AK10" s="735"/>
      <c r="AL10" s="736"/>
      <c r="AM10" s="734"/>
      <c r="AN10" s="735"/>
      <c r="AO10" s="736"/>
      <c r="AP10" s="734"/>
      <c r="AQ10" s="735"/>
      <c r="AR10" s="736"/>
      <c r="AS10" s="734"/>
      <c r="AT10" s="735"/>
      <c r="AU10" s="736"/>
      <c r="AV10" s="734"/>
      <c r="AW10" s="735"/>
      <c r="AX10" s="736"/>
      <c r="AY10" s="734"/>
      <c r="AZ10" s="735"/>
      <c r="BA10" s="736"/>
      <c r="BB10" s="190"/>
      <c r="BC10" s="193"/>
      <c r="BD10" s="194"/>
      <c r="BE10" s="734"/>
      <c r="BF10" s="735"/>
      <c r="BG10" s="735"/>
      <c r="BH10" s="735"/>
      <c r="BI10" s="736"/>
    </row>
    <row r="11" spans="1:62" s="35" customFormat="1" ht="75.75" customHeight="1" x14ac:dyDescent="0.25">
      <c r="A11" s="106" t="s">
        <v>140</v>
      </c>
      <c r="B11" s="688" t="s">
        <v>134</v>
      </c>
      <c r="C11" s="532"/>
      <c r="D11" s="532"/>
      <c r="E11" s="532"/>
      <c r="F11" s="532"/>
      <c r="G11" s="532"/>
      <c r="H11" s="532"/>
      <c r="I11" s="532"/>
      <c r="J11" s="532"/>
      <c r="K11" s="532"/>
      <c r="L11" s="532"/>
      <c r="M11" s="532"/>
      <c r="N11" s="532"/>
      <c r="O11" s="532"/>
      <c r="P11" s="689"/>
      <c r="Q11" s="763">
        <v>10</v>
      </c>
      <c r="R11" s="764"/>
      <c r="S11" s="765"/>
      <c r="T11" s="535">
        <f>Q11*30</f>
        <v>300</v>
      </c>
      <c r="U11" s="536"/>
      <c r="V11" s="537"/>
      <c r="W11" s="533">
        <f>SUM(Y11:AD11)</f>
        <v>90</v>
      </c>
      <c r="X11" s="506"/>
      <c r="Y11" s="462">
        <f>AI11+AM11+AP11+AS11</f>
        <v>30</v>
      </c>
      <c r="Z11" s="453"/>
      <c r="AA11" s="441">
        <f>AJ11+AN11+AQ11+AT11</f>
        <v>60</v>
      </c>
      <c r="AB11" s="453"/>
      <c r="AC11" s="441"/>
      <c r="AD11" s="442"/>
      <c r="AE11" s="533">
        <f>T11-W11</f>
        <v>210</v>
      </c>
      <c r="AF11" s="506"/>
      <c r="AG11" s="92">
        <v>1</v>
      </c>
      <c r="AH11" s="93"/>
      <c r="AI11" s="138">
        <v>30</v>
      </c>
      <c r="AJ11" s="139">
        <v>60</v>
      </c>
      <c r="AK11" s="505"/>
      <c r="AL11" s="506"/>
      <c r="AM11" s="138"/>
      <c r="AN11" s="133"/>
      <c r="AO11" s="96"/>
      <c r="AP11" s="134"/>
      <c r="AQ11" s="135"/>
      <c r="AR11" s="107"/>
      <c r="AS11" s="136"/>
      <c r="AT11" s="119"/>
      <c r="AU11" s="74"/>
      <c r="AV11" s="137"/>
      <c r="AW11" s="131"/>
      <c r="AX11" s="74"/>
      <c r="AY11" s="132"/>
      <c r="AZ11" s="119"/>
      <c r="BA11" s="74"/>
      <c r="BB11" s="751" t="s">
        <v>132</v>
      </c>
      <c r="BC11" s="752"/>
      <c r="BD11" s="753"/>
      <c r="BE11" s="754" t="s">
        <v>95</v>
      </c>
      <c r="BF11" s="755"/>
      <c r="BG11" s="755"/>
      <c r="BH11" s="755"/>
      <c r="BI11" s="756"/>
      <c r="BJ11" s="39"/>
    </row>
    <row r="12" spans="1:62" s="35" customFormat="1" ht="39" customHeight="1" thickBot="1" x14ac:dyDescent="0.3">
      <c r="A12" s="91" t="s">
        <v>141</v>
      </c>
      <c r="B12" s="688" t="s">
        <v>128</v>
      </c>
      <c r="C12" s="532"/>
      <c r="D12" s="532"/>
      <c r="E12" s="532"/>
      <c r="F12" s="532"/>
      <c r="G12" s="532"/>
      <c r="H12" s="532"/>
      <c r="I12" s="532"/>
      <c r="J12" s="532"/>
      <c r="K12" s="532"/>
      <c r="L12" s="532"/>
      <c r="M12" s="532"/>
      <c r="N12" s="532"/>
      <c r="O12" s="532"/>
      <c r="P12" s="689"/>
      <c r="Q12" s="757">
        <v>10</v>
      </c>
      <c r="R12" s="758"/>
      <c r="S12" s="759"/>
      <c r="T12" s="691">
        <f>Q12*30</f>
        <v>300</v>
      </c>
      <c r="U12" s="692"/>
      <c r="V12" s="693"/>
      <c r="W12" s="533">
        <f>(SUM(Y12:AD12))</f>
        <v>90</v>
      </c>
      <c r="X12" s="506"/>
      <c r="Y12" s="695">
        <f>AM12+AP12+AS12</f>
        <v>30</v>
      </c>
      <c r="Z12" s="696"/>
      <c r="AA12" s="697">
        <f>AQ12+AN12+AT12</f>
        <v>60</v>
      </c>
      <c r="AB12" s="696"/>
      <c r="AC12" s="697"/>
      <c r="AD12" s="698"/>
      <c r="AE12" s="694">
        <f>T12-W12</f>
        <v>210</v>
      </c>
      <c r="AF12" s="446"/>
      <c r="AG12" s="117">
        <v>2</v>
      </c>
      <c r="AH12" s="89"/>
      <c r="AK12" s="445"/>
      <c r="AL12" s="446"/>
      <c r="AM12" s="241">
        <v>30</v>
      </c>
      <c r="AN12" s="242">
        <v>60</v>
      </c>
      <c r="AO12" s="90"/>
      <c r="AP12" s="126"/>
      <c r="AQ12" s="127"/>
      <c r="AR12" s="76"/>
      <c r="AS12" s="128"/>
      <c r="AT12" s="129"/>
      <c r="AU12" s="73"/>
      <c r="AV12" s="142"/>
      <c r="AW12" s="143"/>
      <c r="AX12" s="73"/>
      <c r="AY12" s="145"/>
      <c r="AZ12" s="129"/>
      <c r="BA12" s="73"/>
      <c r="BB12" s="668" t="s">
        <v>132</v>
      </c>
      <c r="BC12" s="669"/>
      <c r="BD12" s="670"/>
      <c r="BE12" s="760" t="s">
        <v>95</v>
      </c>
      <c r="BF12" s="761"/>
      <c r="BG12" s="761"/>
      <c r="BH12" s="761"/>
      <c r="BI12" s="762"/>
      <c r="BJ12" s="39"/>
    </row>
    <row r="13" spans="1:62" s="78" customFormat="1" ht="46.5" customHeight="1" thickBot="1" x14ac:dyDescent="0.35">
      <c r="A13" s="153" t="s">
        <v>142</v>
      </c>
      <c r="B13" s="740" t="s">
        <v>64</v>
      </c>
      <c r="C13" s="741"/>
      <c r="D13" s="741"/>
      <c r="E13" s="741"/>
      <c r="F13" s="741"/>
      <c r="G13" s="741"/>
      <c r="H13" s="741"/>
      <c r="I13" s="741"/>
      <c r="J13" s="741"/>
      <c r="K13" s="741"/>
      <c r="L13" s="741"/>
      <c r="M13" s="741"/>
      <c r="N13" s="741"/>
      <c r="O13" s="741"/>
      <c r="P13" s="742"/>
      <c r="Q13" s="740">
        <f>SUM(Q14:S15)</f>
        <v>10</v>
      </c>
      <c r="R13" s="741"/>
      <c r="S13" s="742"/>
      <c r="T13" s="740">
        <f>SUM(T14:V15)</f>
        <v>300</v>
      </c>
      <c r="U13" s="741"/>
      <c r="V13" s="742"/>
      <c r="W13" s="737">
        <f>SUM(W14:X15)</f>
        <v>90</v>
      </c>
      <c r="X13" s="738"/>
      <c r="Y13" s="737">
        <f>SUM(Y14:Z15)</f>
        <v>30</v>
      </c>
      <c r="Z13" s="773"/>
      <c r="AA13" s="750">
        <f>SUM(AA14:AB15)</f>
        <v>60</v>
      </c>
      <c r="AB13" s="773"/>
      <c r="AC13" s="750">
        <f>SUM(AC14:AD15)</f>
        <v>0</v>
      </c>
      <c r="AD13" s="738"/>
      <c r="AE13" s="737">
        <f>SUM(AE14:AF15)</f>
        <v>210</v>
      </c>
      <c r="AF13" s="738"/>
      <c r="AG13" s="190"/>
      <c r="AH13" s="191"/>
      <c r="AI13" s="737"/>
      <c r="AJ13" s="739"/>
      <c r="AK13" s="739"/>
      <c r="AL13" s="738"/>
      <c r="AM13" s="737"/>
      <c r="AN13" s="739"/>
      <c r="AO13" s="738"/>
      <c r="AP13" s="737"/>
      <c r="AQ13" s="739"/>
      <c r="AR13" s="738"/>
      <c r="AS13" s="737"/>
      <c r="AT13" s="739"/>
      <c r="AU13" s="738"/>
      <c r="AV13" s="737"/>
      <c r="AW13" s="739"/>
      <c r="AX13" s="738"/>
      <c r="AY13" s="737"/>
      <c r="AZ13" s="739"/>
      <c r="BA13" s="738"/>
      <c r="BB13" s="734"/>
      <c r="BC13" s="735"/>
      <c r="BD13" s="736"/>
      <c r="BE13" s="734"/>
      <c r="BF13" s="735"/>
      <c r="BG13" s="735"/>
      <c r="BH13" s="735"/>
      <c r="BI13" s="736"/>
    </row>
    <row r="14" spans="1:62" s="35" customFormat="1" ht="57" customHeight="1" x14ac:dyDescent="0.2">
      <c r="A14" s="106" t="s">
        <v>143</v>
      </c>
      <c r="B14" s="840" t="s">
        <v>135</v>
      </c>
      <c r="C14" s="841"/>
      <c r="D14" s="841"/>
      <c r="E14" s="841"/>
      <c r="F14" s="841"/>
      <c r="G14" s="841"/>
      <c r="H14" s="841"/>
      <c r="I14" s="841"/>
      <c r="J14" s="841"/>
      <c r="K14" s="841"/>
      <c r="L14" s="841"/>
      <c r="M14" s="841"/>
      <c r="N14" s="841"/>
      <c r="O14" s="841"/>
      <c r="P14" s="842"/>
      <c r="Q14" s="843">
        <v>5</v>
      </c>
      <c r="R14" s="844"/>
      <c r="S14" s="845"/>
      <c r="T14" s="535">
        <f>Q14*30</f>
        <v>150</v>
      </c>
      <c r="U14" s="536"/>
      <c r="V14" s="537"/>
      <c r="W14" s="533">
        <f>(SUM(Y14:AD14))</f>
        <v>45</v>
      </c>
      <c r="X14" s="506"/>
      <c r="Y14" s="462">
        <f>AI14+AM14+AP14+AS14</f>
        <v>15</v>
      </c>
      <c r="Z14" s="453"/>
      <c r="AA14" s="441">
        <f>AJ14+AN14+AQ14+AT14</f>
        <v>30</v>
      </c>
      <c r="AB14" s="453"/>
      <c r="AC14" s="441"/>
      <c r="AD14" s="442"/>
      <c r="AE14" s="533">
        <f>T14-W14</f>
        <v>105</v>
      </c>
      <c r="AF14" s="506"/>
      <c r="AG14" s="92">
        <v>1</v>
      </c>
      <c r="AH14" s="93"/>
      <c r="AI14" s="138">
        <v>15</v>
      </c>
      <c r="AJ14" s="139">
        <v>30</v>
      </c>
      <c r="AK14" s="505"/>
      <c r="AL14" s="506"/>
      <c r="AM14" s="138"/>
      <c r="AN14" s="133"/>
      <c r="AO14" s="74"/>
      <c r="AP14" s="137"/>
      <c r="AQ14" s="131"/>
      <c r="AR14" s="74"/>
      <c r="AS14" s="132"/>
      <c r="AT14" s="119"/>
      <c r="AU14" s="116"/>
      <c r="AV14" s="137"/>
      <c r="AW14" s="131"/>
      <c r="AX14" s="74"/>
      <c r="AY14" s="132"/>
      <c r="AZ14" s="119"/>
      <c r="BA14" s="116"/>
      <c r="BB14" s="751" t="s">
        <v>124</v>
      </c>
      <c r="BC14" s="752"/>
      <c r="BD14" s="753"/>
      <c r="BE14" s="507" t="s">
        <v>95</v>
      </c>
      <c r="BF14" s="508"/>
      <c r="BG14" s="508"/>
      <c r="BH14" s="508"/>
      <c r="BI14" s="509"/>
    </row>
    <row r="15" spans="1:62" s="35" customFormat="1" ht="51.75" customHeight="1" thickBot="1" x14ac:dyDescent="0.25">
      <c r="A15" s="91" t="s">
        <v>144</v>
      </c>
      <c r="B15" s="834" t="s">
        <v>119</v>
      </c>
      <c r="C15" s="835"/>
      <c r="D15" s="835"/>
      <c r="E15" s="835"/>
      <c r="F15" s="835"/>
      <c r="G15" s="835"/>
      <c r="H15" s="835"/>
      <c r="I15" s="835"/>
      <c r="J15" s="835"/>
      <c r="K15" s="835"/>
      <c r="L15" s="835"/>
      <c r="M15" s="835"/>
      <c r="N15" s="835"/>
      <c r="O15" s="835"/>
      <c r="P15" s="836"/>
      <c r="Q15" s="763">
        <v>5</v>
      </c>
      <c r="R15" s="764"/>
      <c r="S15" s="765"/>
      <c r="T15" s="691">
        <f>Q15*30</f>
        <v>150</v>
      </c>
      <c r="U15" s="692"/>
      <c r="V15" s="693"/>
      <c r="W15" s="533">
        <f>(SUM(Y15:AD15))</f>
        <v>45</v>
      </c>
      <c r="X15" s="506"/>
      <c r="Y15" s="695">
        <f>AI15+AM15+AP15+AS15</f>
        <v>15</v>
      </c>
      <c r="Z15" s="696"/>
      <c r="AA15" s="697">
        <f>AJ15+AN15+AQ15+AT15</f>
        <v>30</v>
      </c>
      <c r="AB15" s="696"/>
      <c r="AC15" s="697"/>
      <c r="AD15" s="698"/>
      <c r="AE15" s="694">
        <f>T15-W15</f>
        <v>105</v>
      </c>
      <c r="AF15" s="446"/>
      <c r="AG15" s="117">
        <v>1</v>
      </c>
      <c r="AH15" s="89"/>
      <c r="AI15" s="124">
        <v>15</v>
      </c>
      <c r="AJ15" s="130">
        <v>30</v>
      </c>
      <c r="AK15" s="445"/>
      <c r="AL15" s="446"/>
      <c r="AM15" s="124"/>
      <c r="AN15" s="130"/>
      <c r="AO15" s="73"/>
      <c r="AP15" s="142"/>
      <c r="AQ15" s="143"/>
      <c r="AR15" s="73"/>
      <c r="AS15" s="144"/>
      <c r="AT15" s="146"/>
      <c r="AU15" s="75"/>
      <c r="AV15" s="142"/>
      <c r="AW15" s="143"/>
      <c r="AX15" s="73"/>
      <c r="AY15" s="144"/>
      <c r="AZ15" s="146"/>
      <c r="BA15" s="75"/>
      <c r="BB15" s="837" t="s">
        <v>132</v>
      </c>
      <c r="BC15" s="838"/>
      <c r="BD15" s="839"/>
      <c r="BE15" s="450" t="s">
        <v>95</v>
      </c>
      <c r="BF15" s="451"/>
      <c r="BG15" s="451"/>
      <c r="BH15" s="451"/>
      <c r="BI15" s="452"/>
    </row>
    <row r="16" spans="1:62" s="69" customFormat="1" ht="46.5" customHeight="1" thickBot="1" x14ac:dyDescent="0.35">
      <c r="A16" s="184"/>
      <c r="B16" s="414" t="s">
        <v>51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3"/>
      <c r="R16" s="414"/>
      <c r="S16" s="415"/>
      <c r="T16" s="413">
        <f>T13+T10</f>
        <v>900</v>
      </c>
      <c r="U16" s="414"/>
      <c r="V16" s="415"/>
      <c r="W16" s="413">
        <f>W13+W10</f>
        <v>270</v>
      </c>
      <c r="X16" s="415"/>
      <c r="Y16" s="413">
        <f>Y13+Y10</f>
        <v>90</v>
      </c>
      <c r="Z16" s="731"/>
      <c r="AA16" s="730">
        <f>AA13+AA10</f>
        <v>180</v>
      </c>
      <c r="AB16" s="731"/>
      <c r="AC16" s="730"/>
      <c r="AD16" s="414"/>
      <c r="AE16" s="732">
        <f>AE13+AE10</f>
        <v>630</v>
      </c>
      <c r="AF16" s="733"/>
      <c r="AG16" s="185"/>
      <c r="AH16" s="186"/>
      <c r="AI16" s="411">
        <f>SUM(AI11:AL15)</f>
        <v>180</v>
      </c>
      <c r="AJ16" s="410"/>
      <c r="AK16" s="410"/>
      <c r="AL16" s="409"/>
      <c r="AM16" s="412">
        <f>SUM(AM11:AO15)</f>
        <v>90</v>
      </c>
      <c r="AN16" s="410"/>
      <c r="AO16" s="409"/>
      <c r="AP16" s="412"/>
      <c r="AQ16" s="410"/>
      <c r="AR16" s="409"/>
      <c r="AS16" s="709"/>
      <c r="AT16" s="710"/>
      <c r="AU16" s="711"/>
      <c r="AV16" s="412"/>
      <c r="AW16" s="410"/>
      <c r="AX16" s="409"/>
      <c r="AY16" s="709"/>
      <c r="AZ16" s="710"/>
      <c r="BA16" s="711"/>
      <c r="BB16" s="709"/>
      <c r="BC16" s="710"/>
      <c r="BD16" s="711"/>
      <c r="BE16" s="714"/>
      <c r="BF16" s="715"/>
      <c r="BG16" s="715"/>
      <c r="BH16" s="715"/>
      <c r="BI16" s="716"/>
    </row>
    <row r="17" spans="1:61" s="69" customFormat="1" ht="46.5" customHeight="1" thickBot="1" x14ac:dyDescent="0.35">
      <c r="A17" s="187"/>
      <c r="B17" s="725" t="s">
        <v>52</v>
      </c>
      <c r="C17" s="725"/>
      <c r="D17" s="725"/>
      <c r="E17" s="725"/>
      <c r="F17" s="725"/>
      <c r="G17" s="725"/>
      <c r="H17" s="725"/>
      <c r="I17" s="725"/>
      <c r="J17" s="725"/>
      <c r="K17" s="725"/>
      <c r="L17" s="725"/>
      <c r="M17" s="725"/>
      <c r="N17" s="725"/>
      <c r="O17" s="725"/>
      <c r="P17" s="725"/>
      <c r="Q17" s="726">
        <f>Q13+Q10</f>
        <v>30</v>
      </c>
      <c r="R17" s="725"/>
      <c r="S17" s="727"/>
      <c r="T17" s="728"/>
      <c r="U17" s="722"/>
      <c r="V17" s="729"/>
      <c r="W17" s="728"/>
      <c r="X17" s="729"/>
      <c r="Y17" s="728"/>
      <c r="Z17" s="721"/>
      <c r="AA17" s="720"/>
      <c r="AB17" s="721"/>
      <c r="AC17" s="720"/>
      <c r="AD17" s="722"/>
      <c r="AE17" s="723"/>
      <c r="AF17" s="724"/>
      <c r="AG17" s="188"/>
      <c r="AH17" s="189"/>
      <c r="AI17" s="411">
        <f>SUM(AI11:AL15)/9</f>
        <v>20</v>
      </c>
      <c r="AJ17" s="712"/>
      <c r="AK17" s="712"/>
      <c r="AL17" s="713"/>
      <c r="AM17" s="411">
        <f>SUM(AM11:AO15)/9</f>
        <v>10</v>
      </c>
      <c r="AN17" s="712"/>
      <c r="AO17" s="713"/>
      <c r="AP17" s="411"/>
      <c r="AQ17" s="712"/>
      <c r="AR17" s="713"/>
      <c r="AS17" s="709"/>
      <c r="AT17" s="710"/>
      <c r="AU17" s="711"/>
      <c r="AV17" s="411"/>
      <c r="AW17" s="712"/>
      <c r="AX17" s="713"/>
      <c r="AY17" s="709"/>
      <c r="AZ17" s="710"/>
      <c r="BA17" s="711"/>
      <c r="BB17" s="709"/>
      <c r="BC17" s="710"/>
      <c r="BD17" s="711"/>
      <c r="BE17" s="714"/>
      <c r="BF17" s="715"/>
      <c r="BG17" s="715"/>
      <c r="BH17" s="715"/>
      <c r="BI17" s="716"/>
    </row>
    <row r="18" spans="1:61" s="35" customFormat="1" ht="46.5" customHeight="1" thickBot="1" x14ac:dyDescent="0.25">
      <c r="A18" s="717" t="s">
        <v>125</v>
      </c>
      <c r="B18" s="718"/>
      <c r="C18" s="718"/>
      <c r="D18" s="718"/>
      <c r="E18" s="718"/>
      <c r="F18" s="718"/>
      <c r="G18" s="718"/>
      <c r="H18" s="718"/>
      <c r="I18" s="718"/>
      <c r="J18" s="718"/>
      <c r="K18" s="718"/>
      <c r="L18" s="718"/>
      <c r="M18" s="718"/>
      <c r="N18" s="718"/>
      <c r="O18" s="718"/>
      <c r="P18" s="718"/>
      <c r="Q18" s="718"/>
      <c r="R18" s="718"/>
      <c r="S18" s="718"/>
      <c r="T18" s="718"/>
      <c r="U18" s="718"/>
      <c r="V18" s="718"/>
      <c r="W18" s="718"/>
      <c r="X18" s="718"/>
      <c r="Y18" s="718"/>
      <c r="Z18" s="718"/>
      <c r="AA18" s="718"/>
      <c r="AB18" s="718"/>
      <c r="AC18" s="718"/>
      <c r="AD18" s="718"/>
      <c r="AE18" s="718"/>
      <c r="AF18" s="718"/>
      <c r="AG18" s="718"/>
      <c r="AH18" s="718"/>
      <c r="AI18" s="718"/>
      <c r="AJ18" s="718"/>
      <c r="AK18" s="718"/>
      <c r="AL18" s="718"/>
      <c r="AM18" s="718"/>
      <c r="AN18" s="718"/>
      <c r="AO18" s="718"/>
      <c r="AP18" s="718"/>
      <c r="AQ18" s="718"/>
      <c r="AR18" s="718"/>
      <c r="AS18" s="718"/>
      <c r="AT18" s="718"/>
      <c r="AU18" s="718"/>
      <c r="AV18" s="718"/>
      <c r="AW18" s="718"/>
      <c r="AX18" s="718"/>
      <c r="AY18" s="718"/>
      <c r="AZ18" s="718"/>
      <c r="BA18" s="718"/>
      <c r="BB18" s="718"/>
      <c r="BC18" s="718"/>
      <c r="BD18" s="718"/>
      <c r="BE18" s="718"/>
      <c r="BF18" s="718"/>
      <c r="BG18" s="718"/>
      <c r="BH18" s="718"/>
      <c r="BI18" s="719"/>
    </row>
    <row r="19" spans="1:61" s="173" customFormat="1" ht="32.450000000000003" customHeight="1" x14ac:dyDescent="0.3">
      <c r="A19" s="256" t="s">
        <v>145</v>
      </c>
      <c r="B19" s="703" t="s">
        <v>63</v>
      </c>
      <c r="C19" s="704"/>
      <c r="D19" s="704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5"/>
      <c r="Q19" s="706">
        <f>SUM(Q20:S20)</f>
        <v>10</v>
      </c>
      <c r="R19" s="706"/>
      <c r="S19" s="706"/>
      <c r="T19" s="701">
        <f>SUM(T20:V20)</f>
        <v>300</v>
      </c>
      <c r="U19" s="706"/>
      <c r="V19" s="702"/>
      <c r="W19" s="701">
        <f>SUM(W20:X20)</f>
        <v>90</v>
      </c>
      <c r="X19" s="702"/>
      <c r="Y19" s="701">
        <f>SUM(Y20:Z20)</f>
        <v>30</v>
      </c>
      <c r="Z19" s="706"/>
      <c r="AA19" s="707">
        <f>SUM(AA20:AB20)</f>
        <v>60</v>
      </c>
      <c r="AB19" s="708"/>
      <c r="AC19" s="699"/>
      <c r="AD19" s="700"/>
      <c r="AE19" s="701">
        <f>SUM(AE20:AF20)</f>
        <v>210</v>
      </c>
      <c r="AF19" s="702"/>
      <c r="AG19" s="180"/>
      <c r="AH19" s="181"/>
      <c r="AI19" s="682"/>
      <c r="AJ19" s="683"/>
      <c r="AK19" s="683"/>
      <c r="AL19" s="684"/>
      <c r="AM19" s="682"/>
      <c r="AN19" s="683"/>
      <c r="AO19" s="684"/>
      <c r="AP19" s="682"/>
      <c r="AQ19" s="683"/>
      <c r="AR19" s="684"/>
      <c r="AS19" s="682"/>
      <c r="AT19" s="683"/>
      <c r="AU19" s="684"/>
      <c r="AV19" s="682"/>
      <c r="AW19" s="683"/>
      <c r="AX19" s="684"/>
      <c r="AY19" s="682"/>
      <c r="AZ19" s="683"/>
      <c r="BA19" s="684"/>
      <c r="BB19" s="182"/>
      <c r="BC19" s="182"/>
      <c r="BD19" s="183"/>
      <c r="BE19" s="685"/>
      <c r="BF19" s="686"/>
      <c r="BG19" s="686"/>
      <c r="BH19" s="686"/>
      <c r="BI19" s="687"/>
    </row>
    <row r="20" spans="1:61" s="35" customFormat="1" ht="56.25" customHeight="1" x14ac:dyDescent="0.2">
      <c r="A20" s="253" t="s">
        <v>146</v>
      </c>
      <c r="B20" s="688" t="s">
        <v>129</v>
      </c>
      <c r="C20" s="532"/>
      <c r="D20" s="532"/>
      <c r="E20" s="532"/>
      <c r="F20" s="532"/>
      <c r="G20" s="532"/>
      <c r="H20" s="532"/>
      <c r="I20" s="532"/>
      <c r="J20" s="532"/>
      <c r="K20" s="532"/>
      <c r="L20" s="532"/>
      <c r="M20" s="532"/>
      <c r="N20" s="532"/>
      <c r="O20" s="532"/>
      <c r="P20" s="689"/>
      <c r="Q20" s="690">
        <v>10</v>
      </c>
      <c r="R20" s="690"/>
      <c r="S20" s="690"/>
      <c r="T20" s="691">
        <f>Q20*30</f>
        <v>300</v>
      </c>
      <c r="U20" s="692"/>
      <c r="V20" s="693"/>
      <c r="W20" s="694">
        <f>(SUM(Y20:AD20))</f>
        <v>90</v>
      </c>
      <c r="X20" s="446"/>
      <c r="Y20" s="695">
        <f>AI20+AM20+AP20+AS20</f>
        <v>30</v>
      </c>
      <c r="Z20" s="696"/>
      <c r="AA20" s="697">
        <f>AJ20+AN20+AQ20+AT20</f>
        <v>60</v>
      </c>
      <c r="AB20" s="696"/>
      <c r="AC20" s="697"/>
      <c r="AD20" s="698"/>
      <c r="AE20" s="691">
        <f>T20-W20</f>
        <v>210</v>
      </c>
      <c r="AF20" s="693"/>
      <c r="AG20" s="115">
        <v>1</v>
      </c>
      <c r="AH20" s="89"/>
      <c r="AI20" s="124">
        <v>30</v>
      </c>
      <c r="AJ20" s="130">
        <v>60</v>
      </c>
      <c r="AK20" s="445"/>
      <c r="AL20" s="446"/>
      <c r="AM20" s="124"/>
      <c r="AN20" s="125"/>
      <c r="AO20" s="90"/>
      <c r="AP20" s="124"/>
      <c r="AQ20" s="130"/>
      <c r="AR20" s="90"/>
      <c r="AS20" s="126"/>
      <c r="AT20" s="127"/>
      <c r="AU20" s="76"/>
      <c r="AV20" s="126"/>
      <c r="AW20" s="127"/>
      <c r="AX20" s="76"/>
      <c r="AY20" s="126"/>
      <c r="AZ20" s="127"/>
      <c r="BA20" s="76"/>
      <c r="BB20" s="668" t="s">
        <v>132</v>
      </c>
      <c r="BC20" s="669"/>
      <c r="BD20" s="670"/>
      <c r="BE20" s="450" t="s">
        <v>95</v>
      </c>
      <c r="BF20" s="451"/>
      <c r="BG20" s="451"/>
      <c r="BH20" s="451"/>
      <c r="BI20" s="452"/>
    </row>
    <row r="21" spans="1:61" s="173" customFormat="1" ht="33" customHeight="1" x14ac:dyDescent="0.3">
      <c r="A21" s="257" t="s">
        <v>148</v>
      </c>
      <c r="B21" s="671" t="s">
        <v>65</v>
      </c>
      <c r="C21" s="672"/>
      <c r="D21" s="672"/>
      <c r="E21" s="672"/>
      <c r="F21" s="672"/>
      <c r="G21" s="672"/>
      <c r="H21" s="672"/>
      <c r="I21" s="672"/>
      <c r="J21" s="672"/>
      <c r="K21" s="672"/>
      <c r="L21" s="672"/>
      <c r="M21" s="672"/>
      <c r="N21" s="672"/>
      <c r="O21" s="672"/>
      <c r="P21" s="673"/>
      <c r="Q21" s="674">
        <f>SUM(Q22:S23)</f>
        <v>20</v>
      </c>
      <c r="R21" s="674"/>
      <c r="S21" s="674"/>
      <c r="T21" s="675">
        <f>SUM(T22:V23)</f>
        <v>600</v>
      </c>
      <c r="U21" s="674"/>
      <c r="V21" s="676"/>
      <c r="W21" s="675">
        <f>SUM(W22:X23)</f>
        <v>180</v>
      </c>
      <c r="X21" s="676"/>
      <c r="Y21" s="675">
        <f>SUM(Y22:Z23)</f>
        <v>60</v>
      </c>
      <c r="Z21" s="674"/>
      <c r="AA21" s="677">
        <f>SUM(AA22:AB23)</f>
        <v>120</v>
      </c>
      <c r="AB21" s="678"/>
      <c r="AC21" s="677"/>
      <c r="AD21" s="678"/>
      <c r="AE21" s="675">
        <f>SUM(AE22:AF23)</f>
        <v>420</v>
      </c>
      <c r="AF21" s="676"/>
      <c r="AG21" s="168"/>
      <c r="AH21" s="169"/>
      <c r="AI21" s="167"/>
      <c r="AJ21" s="170"/>
      <c r="AK21" s="677"/>
      <c r="AL21" s="676"/>
      <c r="AM21" s="675"/>
      <c r="AN21" s="674"/>
      <c r="AO21" s="676"/>
      <c r="AP21" s="675"/>
      <c r="AQ21" s="674"/>
      <c r="AR21" s="676"/>
      <c r="AS21" s="675"/>
      <c r="AT21" s="674"/>
      <c r="AU21" s="676"/>
      <c r="AV21" s="675"/>
      <c r="AW21" s="674"/>
      <c r="AX21" s="676"/>
      <c r="AY21" s="675"/>
      <c r="AZ21" s="674"/>
      <c r="BA21" s="676"/>
      <c r="BB21" s="171"/>
      <c r="BC21" s="171"/>
      <c r="BD21" s="172"/>
      <c r="BE21" s="679"/>
      <c r="BF21" s="680"/>
      <c r="BG21" s="680"/>
      <c r="BH21" s="680"/>
      <c r="BI21" s="681"/>
    </row>
    <row r="22" spans="1:61" s="78" customFormat="1" ht="87" customHeight="1" x14ac:dyDescent="0.3">
      <c r="A22" s="253" t="s">
        <v>147</v>
      </c>
      <c r="B22" s="688" t="s">
        <v>136</v>
      </c>
      <c r="C22" s="532"/>
      <c r="D22" s="532"/>
      <c r="E22" s="532"/>
      <c r="F22" s="532"/>
      <c r="G22" s="532"/>
      <c r="H22" s="532"/>
      <c r="I22" s="532"/>
      <c r="J22" s="532"/>
      <c r="K22" s="532"/>
      <c r="L22" s="532"/>
      <c r="M22" s="532"/>
      <c r="N22" s="532"/>
      <c r="O22" s="532"/>
      <c r="P22" s="689"/>
      <c r="Q22" s="846">
        <v>10</v>
      </c>
      <c r="R22" s="846"/>
      <c r="S22" s="846"/>
      <c r="T22" s="691">
        <f>Q22*30</f>
        <v>300</v>
      </c>
      <c r="U22" s="692"/>
      <c r="V22" s="693"/>
      <c r="W22" s="694">
        <f>(SUM(Y22:AD22))</f>
        <v>90</v>
      </c>
      <c r="X22" s="446"/>
      <c r="Y22" s="695">
        <f>AI22+AM22+AP22+AS22</f>
        <v>30</v>
      </c>
      <c r="Z22" s="696"/>
      <c r="AA22" s="697">
        <f>AJ22+AN22+AQ22+AT22</f>
        <v>60</v>
      </c>
      <c r="AB22" s="696"/>
      <c r="AC22" s="697"/>
      <c r="AD22" s="698"/>
      <c r="AE22" s="691">
        <f>T22-W22</f>
        <v>210</v>
      </c>
      <c r="AF22" s="693"/>
      <c r="AG22" s="115">
        <v>2</v>
      </c>
      <c r="AH22" s="89"/>
      <c r="AI22" s="124"/>
      <c r="AJ22" s="130"/>
      <c r="AK22" s="445"/>
      <c r="AL22" s="446"/>
      <c r="AM22" s="124">
        <v>30</v>
      </c>
      <c r="AN22" s="125">
        <v>60</v>
      </c>
      <c r="AO22" s="90"/>
      <c r="AP22" s="124"/>
      <c r="AQ22" s="130"/>
      <c r="AR22" s="90"/>
      <c r="AS22" s="124"/>
      <c r="AT22" s="130"/>
      <c r="AU22" s="90"/>
      <c r="AV22" s="124"/>
      <c r="AW22" s="130"/>
      <c r="AX22" s="90"/>
      <c r="AY22" s="124"/>
      <c r="AZ22" s="130"/>
      <c r="BA22" s="90"/>
      <c r="BB22" s="668" t="s">
        <v>132</v>
      </c>
      <c r="BC22" s="669"/>
      <c r="BD22" s="670"/>
      <c r="BE22" s="450" t="s">
        <v>95</v>
      </c>
      <c r="BF22" s="451"/>
      <c r="BG22" s="451"/>
      <c r="BH22" s="451"/>
      <c r="BI22" s="452"/>
    </row>
    <row r="23" spans="1:61" s="78" customFormat="1" ht="84" customHeight="1" thickBot="1" x14ac:dyDescent="0.35">
      <c r="A23" s="253" t="s">
        <v>149</v>
      </c>
      <c r="B23" s="688" t="s">
        <v>137</v>
      </c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689"/>
      <c r="Q23" s="846">
        <v>10</v>
      </c>
      <c r="R23" s="846"/>
      <c r="S23" s="846"/>
      <c r="T23" s="691">
        <f>Q23*30</f>
        <v>300</v>
      </c>
      <c r="U23" s="692"/>
      <c r="V23" s="693"/>
      <c r="W23" s="694">
        <f t="shared" ref="W23" si="0">(SUM(Y23:AD23))</f>
        <v>90</v>
      </c>
      <c r="X23" s="446"/>
      <c r="Y23" s="695">
        <f>AI23+AM23+AP23+AS23</f>
        <v>30</v>
      </c>
      <c r="Z23" s="696"/>
      <c r="AA23" s="697">
        <f>AJ23+AN23+AQ23+AT23</f>
        <v>60</v>
      </c>
      <c r="AB23" s="696"/>
      <c r="AC23" s="697"/>
      <c r="AD23" s="698"/>
      <c r="AE23" s="691">
        <f>T23-W23</f>
        <v>210</v>
      </c>
      <c r="AF23" s="693"/>
      <c r="AG23" s="115">
        <v>3</v>
      </c>
      <c r="AH23" s="89"/>
      <c r="AI23" s="124"/>
      <c r="AJ23" s="130"/>
      <c r="AK23" s="445"/>
      <c r="AL23" s="446"/>
      <c r="AM23" s="124"/>
      <c r="AN23" s="125"/>
      <c r="AO23" s="90"/>
      <c r="AP23" s="124">
        <v>30</v>
      </c>
      <c r="AQ23" s="130">
        <v>60</v>
      </c>
      <c r="AR23" s="90"/>
      <c r="AS23" s="124"/>
      <c r="AT23" s="130"/>
      <c r="AU23" s="90"/>
      <c r="AV23" s="124"/>
      <c r="AW23" s="130"/>
      <c r="AX23" s="90"/>
      <c r="AY23" s="124"/>
      <c r="AZ23" s="130"/>
      <c r="BA23" s="90"/>
      <c r="BB23" s="668" t="s">
        <v>132</v>
      </c>
      <c r="BC23" s="669"/>
      <c r="BD23" s="670"/>
      <c r="BE23" s="760" t="s">
        <v>95</v>
      </c>
      <c r="BF23" s="761"/>
      <c r="BG23" s="761"/>
      <c r="BH23" s="761"/>
      <c r="BI23" s="762"/>
    </row>
    <row r="24" spans="1:61" s="69" customFormat="1" ht="46.5" customHeight="1" x14ac:dyDescent="0.3">
      <c r="A24" s="174"/>
      <c r="B24" s="665" t="s">
        <v>53</v>
      </c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  <c r="N24" s="551"/>
      <c r="O24" s="551"/>
      <c r="P24" s="666"/>
      <c r="Q24" s="663"/>
      <c r="R24" s="667"/>
      <c r="S24" s="664"/>
      <c r="T24" s="667">
        <f>T21+T19</f>
        <v>900</v>
      </c>
      <c r="U24" s="667"/>
      <c r="V24" s="667"/>
      <c r="W24" s="663">
        <f>W21+W19</f>
        <v>270</v>
      </c>
      <c r="X24" s="664"/>
      <c r="Y24" s="667">
        <f>Y21+Y19</f>
        <v>90</v>
      </c>
      <c r="Z24" s="667"/>
      <c r="AA24" s="660">
        <f>AA21+AA19</f>
        <v>180</v>
      </c>
      <c r="AB24" s="661"/>
      <c r="AC24" s="662"/>
      <c r="AD24" s="662"/>
      <c r="AE24" s="663">
        <f>AE21+AE19</f>
        <v>630</v>
      </c>
      <c r="AF24" s="664"/>
      <c r="AG24" s="175"/>
      <c r="AH24" s="176"/>
      <c r="AI24" s="645">
        <f>SUM(AI20:AL23)</f>
        <v>90</v>
      </c>
      <c r="AJ24" s="646"/>
      <c r="AK24" s="646"/>
      <c r="AL24" s="647"/>
      <c r="AM24" s="645">
        <f>SUM(AM20:AO23)</f>
        <v>90</v>
      </c>
      <c r="AN24" s="646"/>
      <c r="AO24" s="647"/>
      <c r="AP24" s="645">
        <f>SUM(AP20:AR23)</f>
        <v>90</v>
      </c>
      <c r="AQ24" s="646"/>
      <c r="AR24" s="647"/>
      <c r="AS24" s="645"/>
      <c r="AT24" s="646"/>
      <c r="AU24" s="647"/>
      <c r="AV24" s="645"/>
      <c r="AW24" s="646"/>
      <c r="AX24" s="647"/>
      <c r="AY24" s="648"/>
      <c r="AZ24" s="649"/>
      <c r="BA24" s="650"/>
      <c r="BB24" s="645"/>
      <c r="BC24" s="646"/>
      <c r="BD24" s="647"/>
      <c r="BE24" s="651"/>
      <c r="BF24" s="652"/>
      <c r="BG24" s="652"/>
      <c r="BH24" s="652"/>
      <c r="BI24" s="653"/>
    </row>
    <row r="25" spans="1:61" s="69" customFormat="1" ht="53.45" customHeight="1" thickBot="1" x14ac:dyDescent="0.35">
      <c r="A25" s="177"/>
      <c r="B25" s="654" t="s">
        <v>54</v>
      </c>
      <c r="C25" s="655"/>
      <c r="D25" s="655"/>
      <c r="E25" s="655"/>
      <c r="F25" s="655"/>
      <c r="G25" s="655"/>
      <c r="H25" s="655"/>
      <c r="I25" s="655"/>
      <c r="J25" s="655"/>
      <c r="K25" s="655"/>
      <c r="L25" s="655"/>
      <c r="M25" s="655"/>
      <c r="N25" s="655"/>
      <c r="O25" s="655"/>
      <c r="P25" s="656"/>
      <c r="Q25" s="637">
        <f>Q21+Q19</f>
        <v>30</v>
      </c>
      <c r="R25" s="657"/>
      <c r="S25" s="638"/>
      <c r="T25" s="658"/>
      <c r="U25" s="657"/>
      <c r="V25" s="659"/>
      <c r="W25" s="637"/>
      <c r="X25" s="638"/>
      <c r="Y25" s="658"/>
      <c r="Z25" s="659"/>
      <c r="AA25" s="634"/>
      <c r="AB25" s="634"/>
      <c r="AC25" s="635"/>
      <c r="AD25" s="636"/>
      <c r="AE25" s="637"/>
      <c r="AF25" s="638"/>
      <c r="AG25" s="178"/>
      <c r="AH25" s="179"/>
      <c r="AI25" s="639">
        <f>SUM(AI20:AL23)/9</f>
        <v>10</v>
      </c>
      <c r="AJ25" s="640"/>
      <c r="AK25" s="640"/>
      <c r="AL25" s="641"/>
      <c r="AM25" s="639">
        <f>SUM(AM20:AO23)/9</f>
        <v>10</v>
      </c>
      <c r="AN25" s="640"/>
      <c r="AO25" s="641"/>
      <c r="AP25" s="639">
        <f>SUM(AP20:AR23)/9</f>
        <v>10</v>
      </c>
      <c r="AQ25" s="640"/>
      <c r="AR25" s="641"/>
      <c r="AS25" s="639"/>
      <c r="AT25" s="640"/>
      <c r="AU25" s="641"/>
      <c r="AV25" s="639"/>
      <c r="AW25" s="640"/>
      <c r="AX25" s="641"/>
      <c r="AY25" s="625"/>
      <c r="AZ25" s="626"/>
      <c r="BA25" s="627"/>
      <c r="BB25" s="625"/>
      <c r="BC25" s="626"/>
      <c r="BD25" s="627"/>
      <c r="BE25" s="628"/>
      <c r="BF25" s="629"/>
      <c r="BG25" s="629"/>
      <c r="BH25" s="629"/>
      <c r="BI25" s="630"/>
    </row>
    <row r="26" spans="1:61" s="69" customFormat="1" ht="46.5" customHeight="1" x14ac:dyDescent="0.3">
      <c r="A26" s="224"/>
      <c r="B26" s="631" t="s">
        <v>75</v>
      </c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3"/>
      <c r="Q26" s="621"/>
      <c r="R26" s="478"/>
      <c r="S26" s="479"/>
      <c r="T26" s="478">
        <f>T24+T16</f>
        <v>1800</v>
      </c>
      <c r="U26" s="478"/>
      <c r="V26" s="478"/>
      <c r="W26" s="621">
        <f>W24+W16</f>
        <v>540</v>
      </c>
      <c r="X26" s="479"/>
      <c r="Y26" s="478"/>
      <c r="Z26" s="478"/>
      <c r="AA26" s="618"/>
      <c r="AB26" s="619"/>
      <c r="AC26" s="620"/>
      <c r="AD26" s="620"/>
      <c r="AE26" s="621">
        <f>AE24+AE16</f>
        <v>1260</v>
      </c>
      <c r="AF26" s="479"/>
      <c r="AG26" s="235"/>
      <c r="AH26" s="237"/>
      <c r="AI26" s="622">
        <f>AI24+AI16</f>
        <v>270</v>
      </c>
      <c r="AJ26" s="623"/>
      <c r="AK26" s="623"/>
      <c r="AL26" s="624"/>
      <c r="AM26" s="477">
        <f>AM24+AM16</f>
        <v>180</v>
      </c>
      <c r="AN26" s="478"/>
      <c r="AO26" s="479"/>
      <c r="AP26" s="477">
        <f>AP24+AP16</f>
        <v>90</v>
      </c>
      <c r="AQ26" s="478"/>
      <c r="AR26" s="479"/>
      <c r="AS26" s="477"/>
      <c r="AT26" s="478"/>
      <c r="AU26" s="479"/>
      <c r="AV26" s="477"/>
      <c r="AW26" s="478"/>
      <c r="AX26" s="479"/>
      <c r="AY26" s="621"/>
      <c r="AZ26" s="478"/>
      <c r="BA26" s="479"/>
      <c r="BB26" s="621"/>
      <c r="BC26" s="478"/>
      <c r="BD26" s="479"/>
      <c r="BE26" s="642"/>
      <c r="BF26" s="643"/>
      <c r="BG26" s="643"/>
      <c r="BH26" s="643"/>
      <c r="BI26" s="644"/>
    </row>
    <row r="27" spans="1:61" s="69" customFormat="1" ht="46.5" customHeight="1" thickBot="1" x14ac:dyDescent="0.35">
      <c r="A27" s="225"/>
      <c r="B27" s="615" t="s">
        <v>55</v>
      </c>
      <c r="C27" s="616"/>
      <c r="D27" s="616"/>
      <c r="E27" s="616"/>
      <c r="F27" s="616"/>
      <c r="G27" s="616"/>
      <c r="H27" s="616"/>
      <c r="I27" s="616"/>
      <c r="J27" s="616"/>
      <c r="K27" s="616"/>
      <c r="L27" s="616"/>
      <c r="M27" s="616"/>
      <c r="N27" s="616"/>
      <c r="O27" s="616"/>
      <c r="P27" s="617"/>
      <c r="Q27" s="606">
        <f>Q25+Q17</f>
        <v>60</v>
      </c>
      <c r="R27" s="604"/>
      <c r="S27" s="605"/>
      <c r="T27" s="604"/>
      <c r="U27" s="604"/>
      <c r="V27" s="604"/>
      <c r="W27" s="606"/>
      <c r="X27" s="605"/>
      <c r="Y27" s="604"/>
      <c r="Z27" s="604"/>
      <c r="AA27" s="613"/>
      <c r="AB27" s="614"/>
      <c r="AC27" s="604"/>
      <c r="AD27" s="604"/>
      <c r="AE27" s="606"/>
      <c r="AF27" s="605"/>
      <c r="AG27" s="236"/>
      <c r="AH27" s="238"/>
      <c r="AI27" s="603">
        <f>AI25+AI17</f>
        <v>30</v>
      </c>
      <c r="AJ27" s="604"/>
      <c r="AK27" s="604"/>
      <c r="AL27" s="605"/>
      <c r="AM27" s="603">
        <f>AM25+AM17</f>
        <v>20</v>
      </c>
      <c r="AN27" s="604"/>
      <c r="AO27" s="605"/>
      <c r="AP27" s="603">
        <f>AP25+AP17</f>
        <v>10</v>
      </c>
      <c r="AQ27" s="604"/>
      <c r="AR27" s="605"/>
      <c r="AS27" s="603"/>
      <c r="AT27" s="604"/>
      <c r="AU27" s="605"/>
      <c r="AV27" s="603"/>
      <c r="AW27" s="604"/>
      <c r="AX27" s="605"/>
      <c r="AY27" s="606"/>
      <c r="AZ27" s="604"/>
      <c r="BA27" s="605"/>
      <c r="BB27" s="606"/>
      <c r="BC27" s="604"/>
      <c r="BD27" s="605"/>
      <c r="BE27" s="607"/>
      <c r="BF27" s="608"/>
      <c r="BG27" s="608"/>
      <c r="BH27" s="608"/>
      <c r="BI27" s="609"/>
    </row>
    <row r="28" spans="1:61" s="69" customFormat="1" ht="46.5" customHeight="1" thickBot="1" x14ac:dyDescent="0.35">
      <c r="A28" s="610" t="s">
        <v>57</v>
      </c>
      <c r="B28" s="611"/>
      <c r="C28" s="611"/>
      <c r="D28" s="611"/>
      <c r="E28" s="611"/>
      <c r="F28" s="611"/>
      <c r="G28" s="611"/>
      <c r="H28" s="611"/>
      <c r="I28" s="611"/>
      <c r="J28" s="611"/>
      <c r="K28" s="611"/>
      <c r="L28" s="611"/>
      <c r="M28" s="611"/>
      <c r="N28" s="611"/>
      <c r="O28" s="611"/>
      <c r="P28" s="611"/>
      <c r="Q28" s="611"/>
      <c r="R28" s="611"/>
      <c r="S28" s="611"/>
      <c r="T28" s="611"/>
      <c r="U28" s="611"/>
      <c r="V28" s="611"/>
      <c r="W28" s="611"/>
      <c r="X28" s="611"/>
      <c r="Y28" s="611"/>
      <c r="Z28" s="611"/>
      <c r="AA28" s="611"/>
      <c r="AB28" s="611"/>
      <c r="AC28" s="611"/>
      <c r="AD28" s="611"/>
      <c r="AE28" s="611"/>
      <c r="AF28" s="611"/>
      <c r="AG28" s="611"/>
      <c r="AH28" s="611"/>
      <c r="AI28" s="611"/>
      <c r="AJ28" s="611"/>
      <c r="AK28" s="611"/>
      <c r="AL28" s="611"/>
      <c r="AM28" s="611"/>
      <c r="AN28" s="611"/>
      <c r="AO28" s="611"/>
      <c r="AP28" s="611"/>
      <c r="AQ28" s="611"/>
      <c r="AR28" s="611"/>
      <c r="AS28" s="611"/>
      <c r="AT28" s="611"/>
      <c r="AU28" s="611"/>
      <c r="AV28" s="611"/>
      <c r="AW28" s="611"/>
      <c r="AX28" s="611"/>
      <c r="AY28" s="611"/>
      <c r="AZ28" s="611"/>
      <c r="BA28" s="611"/>
      <c r="BB28" s="611"/>
      <c r="BC28" s="611"/>
      <c r="BD28" s="611"/>
      <c r="BE28" s="611"/>
      <c r="BF28" s="611"/>
      <c r="BG28" s="611"/>
      <c r="BH28" s="611"/>
      <c r="BI28" s="612"/>
    </row>
    <row r="29" spans="1:61" s="69" customFormat="1" ht="46.5" customHeight="1" thickBot="1" x14ac:dyDescent="0.35">
      <c r="A29" s="413" t="s">
        <v>98</v>
      </c>
      <c r="B29" s="414"/>
      <c r="C29" s="414"/>
      <c r="D29" s="414"/>
      <c r="E29" s="414"/>
      <c r="F29" s="414"/>
      <c r="G29" s="414"/>
      <c r="H29" s="414"/>
      <c r="I29" s="414"/>
      <c r="J29" s="414"/>
      <c r="K29" s="414"/>
      <c r="L29" s="414"/>
      <c r="M29" s="414"/>
      <c r="N29" s="414"/>
      <c r="O29" s="414"/>
      <c r="P29" s="414"/>
      <c r="Q29" s="414"/>
      <c r="R29" s="414"/>
      <c r="S29" s="414"/>
      <c r="T29" s="551"/>
      <c r="U29" s="551"/>
      <c r="V29" s="551"/>
      <c r="W29" s="551"/>
      <c r="X29" s="551"/>
      <c r="Y29" s="551"/>
      <c r="Z29" s="551"/>
      <c r="AA29" s="551"/>
      <c r="AB29" s="551"/>
      <c r="AC29" s="551"/>
      <c r="AD29" s="551"/>
      <c r="AE29" s="551"/>
      <c r="AF29" s="551"/>
      <c r="AG29" s="414"/>
      <c r="AH29" s="414"/>
      <c r="AI29" s="414"/>
      <c r="AJ29" s="414"/>
      <c r="AK29" s="414"/>
      <c r="AL29" s="414"/>
      <c r="AM29" s="414"/>
      <c r="AN29" s="414"/>
      <c r="AO29" s="414"/>
      <c r="AP29" s="414"/>
      <c r="AQ29" s="414"/>
      <c r="AR29" s="414"/>
      <c r="AS29" s="414"/>
      <c r="AT29" s="414"/>
      <c r="AU29" s="414"/>
      <c r="AV29" s="414"/>
      <c r="AW29" s="414"/>
      <c r="AX29" s="414"/>
      <c r="AY29" s="414"/>
      <c r="AZ29" s="414"/>
      <c r="BA29" s="414"/>
      <c r="BB29" s="414"/>
      <c r="BC29" s="414"/>
      <c r="BD29" s="414"/>
      <c r="BE29" s="414"/>
      <c r="BF29" s="414"/>
      <c r="BG29" s="414"/>
      <c r="BH29" s="414"/>
      <c r="BI29" s="415"/>
    </row>
    <row r="30" spans="1:61" s="94" customFormat="1" ht="35.25" customHeight="1" thickBot="1" x14ac:dyDescent="0.2">
      <c r="A30" s="552" t="s">
        <v>3</v>
      </c>
      <c r="B30" s="555" t="s">
        <v>21</v>
      </c>
      <c r="C30" s="556"/>
      <c r="D30" s="556"/>
      <c r="E30" s="556"/>
      <c r="F30" s="556"/>
      <c r="G30" s="556"/>
      <c r="H30" s="556"/>
      <c r="I30" s="556"/>
      <c r="J30" s="556"/>
      <c r="K30" s="556"/>
      <c r="L30" s="556"/>
      <c r="M30" s="556"/>
      <c r="N30" s="556"/>
      <c r="O30" s="556"/>
      <c r="P30" s="557"/>
      <c r="Q30" s="564" t="s">
        <v>5</v>
      </c>
      <c r="R30" s="565"/>
      <c r="S30" s="566"/>
      <c r="T30" s="569" t="s">
        <v>46</v>
      </c>
      <c r="U30" s="570"/>
      <c r="V30" s="570"/>
      <c r="W30" s="570"/>
      <c r="X30" s="570"/>
      <c r="Y30" s="570"/>
      <c r="Z30" s="570"/>
      <c r="AA30" s="570"/>
      <c r="AB30" s="570"/>
      <c r="AC30" s="570"/>
      <c r="AD30" s="570"/>
      <c r="AE30" s="570"/>
      <c r="AF30" s="571"/>
      <c r="AG30" s="572" t="s">
        <v>47</v>
      </c>
      <c r="AH30" s="575" t="s">
        <v>22</v>
      </c>
      <c r="AI30" s="578" t="s">
        <v>49</v>
      </c>
      <c r="AJ30" s="578"/>
      <c r="AK30" s="578"/>
      <c r="AL30" s="578"/>
      <c r="AM30" s="578"/>
      <c r="AN30" s="578"/>
      <c r="AO30" s="578"/>
      <c r="AP30" s="578"/>
      <c r="AQ30" s="578"/>
      <c r="AR30" s="578"/>
      <c r="AS30" s="578"/>
      <c r="AT30" s="578"/>
      <c r="AU30" s="578"/>
      <c r="AV30" s="578"/>
      <c r="AW30" s="578"/>
      <c r="AX30" s="578"/>
      <c r="AY30" s="578"/>
      <c r="AZ30" s="578"/>
      <c r="BA30" s="578"/>
      <c r="BB30" s="579" t="s">
        <v>116</v>
      </c>
      <c r="BC30" s="580"/>
      <c r="BD30" s="580"/>
      <c r="BE30" s="564" t="s">
        <v>94</v>
      </c>
      <c r="BF30" s="565"/>
      <c r="BG30" s="565"/>
      <c r="BH30" s="565"/>
      <c r="BI30" s="566"/>
    </row>
    <row r="31" spans="1:61" s="82" customFormat="1" ht="17.25" customHeight="1" x14ac:dyDescent="0.15">
      <c r="A31" s="553"/>
      <c r="B31" s="558"/>
      <c r="C31" s="559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59"/>
      <c r="O31" s="559"/>
      <c r="P31" s="560"/>
      <c r="Q31" s="542"/>
      <c r="R31" s="567"/>
      <c r="S31" s="543"/>
      <c r="T31" s="538" t="s">
        <v>8</v>
      </c>
      <c r="U31" s="539"/>
      <c r="V31" s="539"/>
      <c r="W31" s="542" t="s">
        <v>9</v>
      </c>
      <c r="X31" s="543"/>
      <c r="Y31" s="594" t="s">
        <v>10</v>
      </c>
      <c r="Z31" s="595"/>
      <c r="AA31" s="595"/>
      <c r="AB31" s="595"/>
      <c r="AC31" s="595"/>
      <c r="AD31" s="596"/>
      <c r="AE31" s="597" t="s">
        <v>11</v>
      </c>
      <c r="AF31" s="598"/>
      <c r="AG31" s="573"/>
      <c r="AH31" s="576"/>
      <c r="AI31" s="586" t="s">
        <v>17</v>
      </c>
      <c r="AJ31" s="586"/>
      <c r="AK31" s="586"/>
      <c r="AL31" s="587"/>
      <c r="AM31" s="585" t="s">
        <v>45</v>
      </c>
      <c r="AN31" s="586"/>
      <c r="AO31" s="587"/>
      <c r="AP31" s="585" t="s">
        <v>43</v>
      </c>
      <c r="AQ31" s="586"/>
      <c r="AR31" s="587"/>
      <c r="AS31" s="585" t="s">
        <v>41</v>
      </c>
      <c r="AT31" s="586"/>
      <c r="AU31" s="587"/>
      <c r="AV31" s="585" t="s">
        <v>66</v>
      </c>
      <c r="AW31" s="586"/>
      <c r="AX31" s="587"/>
      <c r="AY31" s="585" t="s">
        <v>71</v>
      </c>
      <c r="AZ31" s="586"/>
      <c r="BA31" s="587"/>
      <c r="BB31" s="581"/>
      <c r="BC31" s="582"/>
      <c r="BD31" s="582"/>
      <c r="BE31" s="542"/>
      <c r="BF31" s="567"/>
      <c r="BG31" s="567"/>
      <c r="BH31" s="567"/>
      <c r="BI31" s="543"/>
    </row>
    <row r="32" spans="1:61" s="82" customFormat="1" ht="19.899999999999999" customHeight="1" x14ac:dyDescent="0.15">
      <c r="A32" s="553"/>
      <c r="B32" s="558"/>
      <c r="C32" s="559"/>
      <c r="D32" s="559"/>
      <c r="E32" s="559"/>
      <c r="F32" s="559"/>
      <c r="G32" s="559"/>
      <c r="H32" s="559"/>
      <c r="I32" s="559"/>
      <c r="J32" s="559"/>
      <c r="K32" s="559"/>
      <c r="L32" s="559"/>
      <c r="M32" s="559"/>
      <c r="N32" s="559"/>
      <c r="O32" s="559"/>
      <c r="P32" s="560"/>
      <c r="Q32" s="542"/>
      <c r="R32" s="567"/>
      <c r="S32" s="543"/>
      <c r="T32" s="538"/>
      <c r="U32" s="539"/>
      <c r="V32" s="539"/>
      <c r="W32" s="542"/>
      <c r="X32" s="543"/>
      <c r="Y32" s="588" t="s">
        <v>42</v>
      </c>
      <c r="Z32" s="589"/>
      <c r="AA32" s="589" t="s">
        <v>48</v>
      </c>
      <c r="AB32" s="589"/>
      <c r="AC32" s="589" t="s">
        <v>44</v>
      </c>
      <c r="AD32" s="592"/>
      <c r="AE32" s="599"/>
      <c r="AF32" s="600"/>
      <c r="AG32" s="573"/>
      <c r="AH32" s="576"/>
      <c r="AI32" s="528" t="s">
        <v>18</v>
      </c>
      <c r="AJ32" s="528"/>
      <c r="AK32" s="528"/>
      <c r="AL32" s="529"/>
      <c r="AM32" s="527" t="s">
        <v>18</v>
      </c>
      <c r="AN32" s="528"/>
      <c r="AO32" s="529"/>
      <c r="AP32" s="527" t="s">
        <v>18</v>
      </c>
      <c r="AQ32" s="528"/>
      <c r="AR32" s="529"/>
      <c r="AS32" s="527" t="s">
        <v>18</v>
      </c>
      <c r="AT32" s="528"/>
      <c r="AU32" s="529"/>
      <c r="AV32" s="527" t="s">
        <v>18</v>
      </c>
      <c r="AW32" s="528"/>
      <c r="AX32" s="529"/>
      <c r="AY32" s="527" t="s">
        <v>18</v>
      </c>
      <c r="AZ32" s="528"/>
      <c r="BA32" s="529"/>
      <c r="BB32" s="581"/>
      <c r="BC32" s="582"/>
      <c r="BD32" s="582"/>
      <c r="BE32" s="542"/>
      <c r="BF32" s="567"/>
      <c r="BG32" s="567"/>
      <c r="BH32" s="567"/>
      <c r="BI32" s="543"/>
    </row>
    <row r="33" spans="1:64" s="82" customFormat="1" ht="30" customHeight="1" thickBot="1" x14ac:dyDescent="0.25">
      <c r="A33" s="554"/>
      <c r="B33" s="561"/>
      <c r="C33" s="562"/>
      <c r="D33" s="562"/>
      <c r="E33" s="562"/>
      <c r="F33" s="562"/>
      <c r="G33" s="562"/>
      <c r="H33" s="562"/>
      <c r="I33" s="562"/>
      <c r="J33" s="562"/>
      <c r="K33" s="562"/>
      <c r="L33" s="562"/>
      <c r="M33" s="562"/>
      <c r="N33" s="562"/>
      <c r="O33" s="562"/>
      <c r="P33" s="563"/>
      <c r="Q33" s="544"/>
      <c r="R33" s="568"/>
      <c r="S33" s="545"/>
      <c r="T33" s="540"/>
      <c r="U33" s="541"/>
      <c r="V33" s="541"/>
      <c r="W33" s="544"/>
      <c r="X33" s="545"/>
      <c r="Y33" s="590"/>
      <c r="Z33" s="591"/>
      <c r="AA33" s="591"/>
      <c r="AB33" s="591"/>
      <c r="AC33" s="591"/>
      <c r="AD33" s="593"/>
      <c r="AE33" s="601"/>
      <c r="AF33" s="602"/>
      <c r="AG33" s="574"/>
      <c r="AH33" s="577"/>
      <c r="AI33" s="123" t="s">
        <v>42</v>
      </c>
      <c r="AJ33" s="121" t="s">
        <v>48</v>
      </c>
      <c r="AK33" s="530" t="s">
        <v>44</v>
      </c>
      <c r="AL33" s="531"/>
      <c r="AM33" s="166" t="s">
        <v>42</v>
      </c>
      <c r="AN33" s="123" t="s">
        <v>48</v>
      </c>
      <c r="AO33" s="100" t="s">
        <v>44</v>
      </c>
      <c r="AP33" s="122" t="s">
        <v>42</v>
      </c>
      <c r="AQ33" s="165" t="s">
        <v>48</v>
      </c>
      <c r="AR33" s="100" t="s">
        <v>44</v>
      </c>
      <c r="AS33" s="166" t="s">
        <v>42</v>
      </c>
      <c r="AT33" s="123" t="s">
        <v>48</v>
      </c>
      <c r="AU33" s="100" t="s">
        <v>44</v>
      </c>
      <c r="AV33" s="166" t="s">
        <v>42</v>
      </c>
      <c r="AW33" s="123" t="s">
        <v>48</v>
      </c>
      <c r="AX33" s="100" t="s">
        <v>44</v>
      </c>
      <c r="AY33" s="166" t="s">
        <v>42</v>
      </c>
      <c r="AZ33" s="123" t="s">
        <v>48</v>
      </c>
      <c r="BA33" s="100" t="s">
        <v>44</v>
      </c>
      <c r="BB33" s="583"/>
      <c r="BC33" s="584"/>
      <c r="BD33" s="584"/>
      <c r="BE33" s="544"/>
      <c r="BF33" s="568"/>
      <c r="BG33" s="568"/>
      <c r="BH33" s="568"/>
      <c r="BI33" s="545"/>
    </row>
    <row r="34" spans="1:64" s="78" customFormat="1" ht="53.25" customHeight="1" x14ac:dyDescent="0.3">
      <c r="A34" s="103" t="s">
        <v>117</v>
      </c>
      <c r="B34" s="532" t="s">
        <v>76</v>
      </c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3">
        <f>5+93</f>
        <v>98</v>
      </c>
      <c r="R34" s="534"/>
      <c r="S34" s="506"/>
      <c r="T34" s="535">
        <f>Q34*30</f>
        <v>2940</v>
      </c>
      <c r="U34" s="536"/>
      <c r="V34" s="537"/>
      <c r="W34" s="460">
        <f>SUM(Y34:AD34)</f>
        <v>882</v>
      </c>
      <c r="X34" s="461"/>
      <c r="Y34" s="462"/>
      <c r="Z34" s="453"/>
      <c r="AA34" s="441">
        <f>AJ34+AN34+AW34+AZ34+AQ34+AT34</f>
        <v>882</v>
      </c>
      <c r="AB34" s="453"/>
      <c r="AC34" s="441"/>
      <c r="AD34" s="442"/>
      <c r="AE34" s="503">
        <f>T34-W34</f>
        <v>2058</v>
      </c>
      <c r="AF34" s="504"/>
      <c r="AG34" s="104" t="s">
        <v>88</v>
      </c>
      <c r="AH34" s="149">
        <v>83</v>
      </c>
      <c r="AI34" s="138"/>
      <c r="AJ34" s="139"/>
      <c r="AK34" s="505"/>
      <c r="AL34" s="506"/>
      <c r="AM34" s="138"/>
      <c r="AN34" s="133">
        <f>10*30*0.3</f>
        <v>90</v>
      </c>
      <c r="AO34" s="96"/>
      <c r="AP34" s="138"/>
      <c r="AQ34" s="139">
        <f>8*30*0.3</f>
        <v>72</v>
      </c>
      <c r="AR34" s="96"/>
      <c r="AS34" s="138"/>
      <c r="AT34" s="139">
        <f>30*30*0.3</f>
        <v>270</v>
      </c>
      <c r="AU34" s="96"/>
      <c r="AV34" s="138"/>
      <c r="AW34" s="139">
        <f>30*30*0.3</f>
        <v>270</v>
      </c>
      <c r="AX34" s="96"/>
      <c r="AY34" s="138"/>
      <c r="AZ34" s="139">
        <f>20*9</f>
        <v>180</v>
      </c>
      <c r="BA34" s="96"/>
      <c r="BB34" s="447" t="s">
        <v>132</v>
      </c>
      <c r="BC34" s="448"/>
      <c r="BD34" s="449"/>
      <c r="BE34" s="507" t="s">
        <v>95</v>
      </c>
      <c r="BF34" s="508"/>
      <c r="BG34" s="508"/>
      <c r="BH34" s="508"/>
      <c r="BI34" s="509"/>
      <c r="BL34" s="78">
        <f>AN34/15+AQ34/15+AT34/15+AW34/15+AZ34/15</f>
        <v>58.8</v>
      </c>
    </row>
    <row r="35" spans="1:64" s="78" customFormat="1" ht="63.75" customHeight="1" thickBot="1" x14ac:dyDescent="0.35">
      <c r="A35" s="95" t="s">
        <v>118</v>
      </c>
      <c r="B35" s="455" t="s">
        <v>69</v>
      </c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517">
        <v>12</v>
      </c>
      <c r="R35" s="518"/>
      <c r="S35" s="519"/>
      <c r="T35" s="520">
        <f>Q35*30</f>
        <v>360</v>
      </c>
      <c r="U35" s="521"/>
      <c r="V35" s="522"/>
      <c r="W35" s="523">
        <f>SUM(Y35:AD35)</f>
        <v>108</v>
      </c>
      <c r="X35" s="524"/>
      <c r="Y35" s="525"/>
      <c r="Z35" s="526"/>
      <c r="AA35" s="546">
        <f>AJ35+AN35+AW35+AZ35+AQ35+AT35</f>
        <v>108</v>
      </c>
      <c r="AB35" s="526"/>
      <c r="AC35" s="546"/>
      <c r="AD35" s="547"/>
      <c r="AE35" s="548">
        <f t="shared" ref="AE35" si="1">T35-W35</f>
        <v>252</v>
      </c>
      <c r="AF35" s="549"/>
      <c r="AG35" s="114">
        <v>3</v>
      </c>
      <c r="AH35" s="152">
        <v>8</v>
      </c>
      <c r="AI35" s="140"/>
      <c r="AJ35" s="141"/>
      <c r="AK35" s="550"/>
      <c r="AL35" s="519"/>
      <c r="AM35" s="140"/>
      <c r="AN35" s="147"/>
      <c r="AO35" s="102"/>
      <c r="AP35" s="140"/>
      <c r="AQ35" s="141">
        <f>12*9</f>
        <v>108</v>
      </c>
      <c r="AR35" s="102"/>
      <c r="AS35" s="140"/>
      <c r="AT35" s="141"/>
      <c r="AU35" s="102"/>
      <c r="AV35" s="140"/>
      <c r="AW35" s="141"/>
      <c r="AX35" s="102"/>
      <c r="AY35" s="140"/>
      <c r="AZ35" s="141"/>
      <c r="BA35" s="102"/>
      <c r="BB35" s="447" t="s">
        <v>132</v>
      </c>
      <c r="BC35" s="448"/>
      <c r="BD35" s="449"/>
      <c r="BE35" s="500" t="s">
        <v>95</v>
      </c>
      <c r="BF35" s="501"/>
      <c r="BG35" s="501"/>
      <c r="BH35" s="501"/>
      <c r="BI35" s="502"/>
    </row>
    <row r="36" spans="1:64" s="105" customFormat="1" ht="40.9" customHeight="1" thickBot="1" x14ac:dyDescent="0.35">
      <c r="A36" s="226"/>
      <c r="B36" s="491" t="s">
        <v>89</v>
      </c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16"/>
      <c r="R36" s="417"/>
      <c r="S36" s="417"/>
      <c r="T36" s="493">
        <f>SUM(T34:V35)</f>
        <v>3300</v>
      </c>
      <c r="U36" s="494"/>
      <c r="V36" s="495"/>
      <c r="W36" s="496"/>
      <c r="X36" s="497"/>
      <c r="Y36" s="498"/>
      <c r="Z36" s="499"/>
      <c r="AA36" s="494"/>
      <c r="AB36" s="494"/>
      <c r="AC36" s="499"/>
      <c r="AD36" s="516"/>
      <c r="AE36" s="496"/>
      <c r="AF36" s="497"/>
      <c r="AG36" s="227"/>
      <c r="AH36" s="228"/>
      <c r="AI36" s="474"/>
      <c r="AJ36" s="475"/>
      <c r="AK36" s="475"/>
      <c r="AL36" s="476"/>
      <c r="AM36" s="474">
        <f>SUM(AM34:AO35)</f>
        <v>90</v>
      </c>
      <c r="AN36" s="417"/>
      <c r="AO36" s="418"/>
      <c r="AP36" s="474">
        <f>SUM(AP34:AR35)</f>
        <v>180</v>
      </c>
      <c r="AQ36" s="417"/>
      <c r="AR36" s="418"/>
      <c r="AS36" s="474">
        <f>SUM(AS34:AU35)</f>
        <v>270</v>
      </c>
      <c r="AT36" s="417"/>
      <c r="AU36" s="418"/>
      <c r="AV36" s="474">
        <f>SUM(AV34:AX35)</f>
        <v>270</v>
      </c>
      <c r="AW36" s="417"/>
      <c r="AX36" s="418"/>
      <c r="AY36" s="474">
        <f>SUM(AY34:BA35)</f>
        <v>180</v>
      </c>
      <c r="AZ36" s="417"/>
      <c r="BA36" s="418"/>
      <c r="BB36" s="510"/>
      <c r="BC36" s="511"/>
      <c r="BD36" s="512"/>
      <c r="BE36" s="513"/>
      <c r="BF36" s="514"/>
      <c r="BG36" s="514"/>
      <c r="BH36" s="514"/>
      <c r="BI36" s="515"/>
    </row>
    <row r="37" spans="1:64" s="105" customFormat="1" ht="36.75" customHeight="1" thickBot="1" x14ac:dyDescent="0.35">
      <c r="A37" s="229"/>
      <c r="B37" s="480" t="s">
        <v>90</v>
      </c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2">
        <f>SUM(Q34:S35)</f>
        <v>110</v>
      </c>
      <c r="R37" s="483"/>
      <c r="S37" s="484"/>
      <c r="T37" s="485"/>
      <c r="U37" s="486"/>
      <c r="V37" s="487"/>
      <c r="W37" s="488"/>
      <c r="X37" s="489"/>
      <c r="Y37" s="490"/>
      <c r="Z37" s="470"/>
      <c r="AA37" s="470"/>
      <c r="AB37" s="470"/>
      <c r="AC37" s="470"/>
      <c r="AD37" s="471"/>
      <c r="AE37" s="472"/>
      <c r="AF37" s="473"/>
      <c r="AG37" s="230"/>
      <c r="AH37" s="231"/>
      <c r="AI37" s="474"/>
      <c r="AJ37" s="475"/>
      <c r="AK37" s="475"/>
      <c r="AL37" s="476"/>
      <c r="AM37" s="477">
        <f>AM36/9</f>
        <v>10</v>
      </c>
      <c r="AN37" s="478"/>
      <c r="AO37" s="479"/>
      <c r="AP37" s="477">
        <f>AP36/9</f>
        <v>20</v>
      </c>
      <c r="AQ37" s="478"/>
      <c r="AR37" s="479"/>
      <c r="AS37" s="477">
        <f t="shared" ref="AS37" si="2">AS36/9</f>
        <v>30</v>
      </c>
      <c r="AT37" s="478"/>
      <c r="AU37" s="479"/>
      <c r="AV37" s="477">
        <f t="shared" ref="AV37" si="3">AV36/9</f>
        <v>30</v>
      </c>
      <c r="AW37" s="478"/>
      <c r="AX37" s="479"/>
      <c r="AY37" s="477">
        <f t="shared" ref="AY37" si="4">AY36/9</f>
        <v>20</v>
      </c>
      <c r="AZ37" s="478"/>
      <c r="BA37" s="479"/>
      <c r="BB37" s="463"/>
      <c r="BC37" s="464"/>
      <c r="BD37" s="465"/>
      <c r="BE37" s="463"/>
      <c r="BF37" s="464"/>
      <c r="BG37" s="464"/>
      <c r="BH37" s="464"/>
      <c r="BI37" s="465"/>
    </row>
    <row r="38" spans="1:64" s="69" customFormat="1" ht="36.75" customHeight="1" thickBot="1" x14ac:dyDescent="0.35">
      <c r="A38" s="466" t="s">
        <v>58</v>
      </c>
      <c r="B38" s="467"/>
      <c r="C38" s="467"/>
      <c r="D38" s="467"/>
      <c r="E38" s="467"/>
      <c r="F38" s="467"/>
      <c r="G38" s="467"/>
      <c r="H38" s="467"/>
      <c r="I38" s="467"/>
      <c r="J38" s="467"/>
      <c r="K38" s="467"/>
      <c r="L38" s="467"/>
      <c r="M38" s="467"/>
      <c r="N38" s="467"/>
      <c r="O38" s="467"/>
      <c r="P38" s="467"/>
      <c r="Q38" s="467"/>
      <c r="R38" s="467"/>
      <c r="S38" s="467"/>
      <c r="T38" s="468"/>
      <c r="U38" s="468"/>
      <c r="V38" s="468"/>
      <c r="W38" s="468"/>
      <c r="X38" s="468"/>
      <c r="Y38" s="468"/>
      <c r="Z38" s="468"/>
      <c r="AA38" s="468"/>
      <c r="AB38" s="468"/>
      <c r="AC38" s="468"/>
      <c r="AD38" s="468"/>
      <c r="AE38" s="468"/>
      <c r="AF38" s="468"/>
      <c r="AG38" s="468"/>
      <c r="AH38" s="468"/>
      <c r="AI38" s="467"/>
      <c r="AJ38" s="467"/>
      <c r="AK38" s="467"/>
      <c r="AL38" s="467"/>
      <c r="AM38" s="467"/>
      <c r="AN38" s="467"/>
      <c r="AO38" s="467"/>
      <c r="AP38" s="467"/>
      <c r="AQ38" s="467"/>
      <c r="AR38" s="467"/>
      <c r="AS38" s="467"/>
      <c r="AT38" s="467"/>
      <c r="AU38" s="467"/>
      <c r="AV38" s="467"/>
      <c r="AW38" s="467"/>
      <c r="AX38" s="467"/>
      <c r="AY38" s="467"/>
      <c r="AZ38" s="467"/>
      <c r="BA38" s="467"/>
      <c r="BB38" s="467"/>
      <c r="BC38" s="467"/>
      <c r="BD38" s="467"/>
      <c r="BE38" s="467"/>
      <c r="BF38" s="467"/>
      <c r="BG38" s="467"/>
      <c r="BH38" s="467"/>
      <c r="BI38" s="469"/>
    </row>
    <row r="39" spans="1:64" s="69" customFormat="1" ht="36.75" customHeight="1" thickBot="1" x14ac:dyDescent="0.35">
      <c r="A39" s="413" t="s">
        <v>91</v>
      </c>
      <c r="B39" s="414"/>
      <c r="C39" s="414"/>
      <c r="D39" s="414"/>
      <c r="E39" s="414"/>
      <c r="F39" s="414"/>
      <c r="G39" s="414"/>
      <c r="H39" s="414"/>
      <c r="I39" s="414"/>
      <c r="J39" s="414"/>
      <c r="K39" s="414"/>
      <c r="L39" s="414"/>
      <c r="M39" s="414"/>
      <c r="N39" s="414"/>
      <c r="O39" s="414"/>
      <c r="P39" s="414"/>
      <c r="Q39" s="414"/>
      <c r="R39" s="414"/>
      <c r="S39" s="414"/>
      <c r="T39" s="414"/>
      <c r="U39" s="414"/>
      <c r="V39" s="414"/>
      <c r="W39" s="414"/>
      <c r="X39" s="414"/>
      <c r="Y39" s="414"/>
      <c r="Z39" s="414"/>
      <c r="AA39" s="414"/>
      <c r="AB39" s="414"/>
      <c r="AC39" s="414"/>
      <c r="AD39" s="414"/>
      <c r="AE39" s="414"/>
      <c r="AF39" s="414"/>
      <c r="AG39" s="414"/>
      <c r="AH39" s="414"/>
      <c r="AI39" s="414"/>
      <c r="AJ39" s="414"/>
      <c r="AK39" s="414"/>
      <c r="AL39" s="414"/>
      <c r="AM39" s="414"/>
      <c r="AN39" s="414"/>
      <c r="AO39" s="414"/>
      <c r="AP39" s="414"/>
      <c r="AQ39" s="414"/>
      <c r="AR39" s="414"/>
      <c r="AS39" s="414"/>
      <c r="AT39" s="414"/>
      <c r="AU39" s="414"/>
      <c r="AV39" s="414"/>
      <c r="AW39" s="414"/>
      <c r="AX39" s="414"/>
      <c r="AY39" s="414"/>
      <c r="AZ39" s="414"/>
      <c r="BA39" s="414"/>
      <c r="BB39" s="414"/>
      <c r="BC39" s="414"/>
      <c r="BD39" s="414"/>
      <c r="BE39" s="414"/>
      <c r="BF39" s="414"/>
      <c r="BG39" s="414"/>
      <c r="BH39" s="414"/>
      <c r="BI39" s="415"/>
    </row>
    <row r="40" spans="1:64" s="98" customFormat="1" ht="51.6" customHeight="1" thickBot="1" x14ac:dyDescent="0.35">
      <c r="A40" s="97" t="s">
        <v>151</v>
      </c>
      <c r="B40" s="454" t="s">
        <v>68</v>
      </c>
      <c r="C40" s="455"/>
      <c r="D40" s="455"/>
      <c r="E40" s="455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6"/>
      <c r="Q40" s="457">
        <v>10</v>
      </c>
      <c r="R40" s="458"/>
      <c r="S40" s="459"/>
      <c r="T40" s="457">
        <f>Q40*30</f>
        <v>300</v>
      </c>
      <c r="U40" s="458"/>
      <c r="V40" s="459"/>
      <c r="W40" s="460">
        <f>SUM(Y40:AD40)</f>
        <v>90</v>
      </c>
      <c r="X40" s="461"/>
      <c r="Y40" s="462"/>
      <c r="Z40" s="453"/>
      <c r="AA40" s="441">
        <f>AJ40+AN40+AW40+AZ40+AQ40+AT40</f>
        <v>90</v>
      </c>
      <c r="AB40" s="453"/>
      <c r="AC40" s="441"/>
      <c r="AD40" s="442"/>
      <c r="AE40" s="443">
        <f>T40-W40</f>
        <v>210</v>
      </c>
      <c r="AF40" s="444"/>
      <c r="AG40" s="113">
        <v>6</v>
      </c>
      <c r="AH40" s="150">
        <v>6</v>
      </c>
      <c r="AI40" s="124"/>
      <c r="AJ40" s="130"/>
      <c r="AK40" s="445"/>
      <c r="AL40" s="446"/>
      <c r="AM40" s="148"/>
      <c r="AN40" s="125"/>
      <c r="AO40" s="90"/>
      <c r="AP40" s="124"/>
      <c r="AQ40" s="130"/>
      <c r="AR40" s="90"/>
      <c r="AS40" s="124"/>
      <c r="AT40" s="130"/>
      <c r="AU40" s="90"/>
      <c r="AV40" s="124"/>
      <c r="AW40" s="130"/>
      <c r="AX40" s="90"/>
      <c r="AY40" s="124"/>
      <c r="AZ40" s="130">
        <v>90</v>
      </c>
      <c r="BA40" s="90"/>
      <c r="BB40" s="447" t="s">
        <v>132</v>
      </c>
      <c r="BC40" s="448"/>
      <c r="BD40" s="449"/>
      <c r="BE40" s="450" t="s">
        <v>95</v>
      </c>
      <c r="BF40" s="451"/>
      <c r="BG40" s="451"/>
      <c r="BH40" s="451"/>
      <c r="BI40" s="452"/>
    </row>
    <row r="41" spans="1:64" s="72" customFormat="1" ht="36.6" customHeight="1" thickBot="1" x14ac:dyDescent="0.2">
      <c r="A41" s="232"/>
      <c r="B41" s="416" t="s">
        <v>92</v>
      </c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8"/>
      <c r="Q41" s="416"/>
      <c r="R41" s="417"/>
      <c r="S41" s="418"/>
      <c r="T41" s="416">
        <f>SUM(T40:V40)</f>
        <v>300</v>
      </c>
      <c r="U41" s="417"/>
      <c r="V41" s="418"/>
      <c r="W41" s="416"/>
      <c r="X41" s="418"/>
      <c r="Y41" s="416"/>
      <c r="Z41" s="439"/>
      <c r="AA41" s="438"/>
      <c r="AB41" s="439"/>
      <c r="AC41" s="438"/>
      <c r="AD41" s="418"/>
      <c r="AE41" s="417"/>
      <c r="AF41" s="417"/>
      <c r="AG41" s="233"/>
      <c r="AH41" s="232"/>
      <c r="AI41" s="416"/>
      <c r="AJ41" s="417"/>
      <c r="AK41" s="417"/>
      <c r="AL41" s="418"/>
      <c r="AM41" s="417"/>
      <c r="AN41" s="417"/>
      <c r="AO41" s="417"/>
      <c r="AP41" s="416"/>
      <c r="AQ41" s="417"/>
      <c r="AR41" s="418"/>
      <c r="AS41" s="416"/>
      <c r="AT41" s="417"/>
      <c r="AU41" s="418"/>
      <c r="AV41" s="416"/>
      <c r="AW41" s="417"/>
      <c r="AX41" s="418"/>
      <c r="AY41" s="416">
        <f>SUM(AY40:BA40)</f>
        <v>90</v>
      </c>
      <c r="AZ41" s="417"/>
      <c r="BA41" s="418"/>
      <c r="BB41" s="416"/>
      <c r="BC41" s="417"/>
      <c r="BD41" s="418"/>
      <c r="BE41" s="416"/>
      <c r="BF41" s="417"/>
      <c r="BG41" s="417"/>
      <c r="BH41" s="417"/>
      <c r="BI41" s="418"/>
    </row>
    <row r="42" spans="1:64" s="72" customFormat="1" ht="36.75" customHeight="1" thickBot="1" x14ac:dyDescent="0.2">
      <c r="A42" s="232"/>
      <c r="B42" s="416" t="s">
        <v>93</v>
      </c>
      <c r="C42" s="417"/>
      <c r="D42" s="417"/>
      <c r="E42" s="417"/>
      <c r="F42" s="417"/>
      <c r="G42" s="417"/>
      <c r="H42" s="417"/>
      <c r="I42" s="417"/>
      <c r="J42" s="417"/>
      <c r="K42" s="417"/>
      <c r="L42" s="417"/>
      <c r="M42" s="417"/>
      <c r="N42" s="417"/>
      <c r="O42" s="417"/>
      <c r="P42" s="418"/>
      <c r="Q42" s="416">
        <f>SUM(Q40:S40)</f>
        <v>10</v>
      </c>
      <c r="R42" s="417"/>
      <c r="S42" s="418"/>
      <c r="T42" s="416"/>
      <c r="U42" s="417"/>
      <c r="V42" s="418"/>
      <c r="W42" s="416"/>
      <c r="X42" s="418"/>
      <c r="Y42" s="416"/>
      <c r="Z42" s="439"/>
      <c r="AA42" s="438"/>
      <c r="AB42" s="439"/>
      <c r="AC42" s="438"/>
      <c r="AD42" s="418"/>
      <c r="AE42" s="417"/>
      <c r="AF42" s="417"/>
      <c r="AG42" s="233"/>
      <c r="AH42" s="232"/>
      <c r="AI42" s="416"/>
      <c r="AJ42" s="417"/>
      <c r="AK42" s="417"/>
      <c r="AL42" s="418"/>
      <c r="AM42" s="417"/>
      <c r="AN42" s="417"/>
      <c r="AO42" s="417"/>
      <c r="AP42" s="416"/>
      <c r="AQ42" s="417"/>
      <c r="AR42" s="418"/>
      <c r="AS42" s="416"/>
      <c r="AT42" s="417"/>
      <c r="AU42" s="418"/>
      <c r="AV42" s="416"/>
      <c r="AW42" s="417"/>
      <c r="AX42" s="418"/>
      <c r="AY42" s="416">
        <f>SUM(AY40:BA40)/9</f>
        <v>10</v>
      </c>
      <c r="AZ42" s="417"/>
      <c r="BA42" s="418"/>
      <c r="BB42" s="416"/>
      <c r="BC42" s="417"/>
      <c r="BD42" s="418"/>
      <c r="BE42" s="416"/>
      <c r="BF42" s="417"/>
      <c r="BG42" s="417"/>
      <c r="BH42" s="417"/>
      <c r="BI42" s="418"/>
    </row>
    <row r="43" spans="1:64" s="38" customFormat="1" ht="36.75" customHeight="1" thickBot="1" x14ac:dyDescent="0.2">
      <c r="A43" s="77"/>
      <c r="B43" s="428" t="s">
        <v>19</v>
      </c>
      <c r="C43" s="429"/>
      <c r="D43" s="429"/>
      <c r="E43" s="429"/>
      <c r="F43" s="429"/>
      <c r="G43" s="429"/>
      <c r="H43" s="429"/>
      <c r="I43" s="429"/>
      <c r="J43" s="429"/>
      <c r="K43" s="429"/>
      <c r="L43" s="429"/>
      <c r="M43" s="429"/>
      <c r="N43" s="429"/>
      <c r="O43" s="429"/>
      <c r="P43" s="430"/>
      <c r="Q43" s="431"/>
      <c r="R43" s="432"/>
      <c r="S43" s="433"/>
      <c r="T43" s="434"/>
      <c r="U43" s="435"/>
      <c r="V43" s="436"/>
      <c r="W43" s="434"/>
      <c r="X43" s="436"/>
      <c r="Y43" s="434"/>
      <c r="Z43" s="437"/>
      <c r="AA43" s="440"/>
      <c r="AB43" s="437"/>
      <c r="AC43" s="440"/>
      <c r="AD43" s="436"/>
      <c r="AE43" s="435"/>
      <c r="AF43" s="435"/>
      <c r="AG43" s="83">
        <f>SUM(AI43:BA43)</f>
        <v>9</v>
      </c>
      <c r="AH43" s="151"/>
      <c r="AI43" s="419" t="s">
        <v>2</v>
      </c>
      <c r="AJ43" s="420"/>
      <c r="AK43" s="420"/>
      <c r="AL43" s="421"/>
      <c r="AM43" s="420">
        <v>3</v>
      </c>
      <c r="AN43" s="420"/>
      <c r="AO43" s="420"/>
      <c r="AP43" s="419">
        <v>3</v>
      </c>
      <c r="AQ43" s="420"/>
      <c r="AR43" s="421"/>
      <c r="AS43" s="419">
        <v>1</v>
      </c>
      <c r="AT43" s="420"/>
      <c r="AU43" s="421"/>
      <c r="AV43" s="419">
        <v>1</v>
      </c>
      <c r="AW43" s="420"/>
      <c r="AX43" s="421"/>
      <c r="AY43" s="419">
        <v>1</v>
      </c>
      <c r="AZ43" s="420"/>
      <c r="BA43" s="421"/>
      <c r="BB43" s="422"/>
      <c r="BC43" s="423"/>
      <c r="BD43" s="424"/>
      <c r="BE43" s="425"/>
      <c r="BF43" s="426"/>
      <c r="BG43" s="426"/>
      <c r="BH43" s="426"/>
      <c r="BI43" s="427"/>
    </row>
    <row r="44" spans="1:64" s="72" customFormat="1" ht="36.75" customHeight="1" thickBot="1" x14ac:dyDescent="0.2">
      <c r="A44" s="234"/>
      <c r="B44" s="413" t="s">
        <v>96</v>
      </c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5"/>
      <c r="Q44" s="412"/>
      <c r="R44" s="410"/>
      <c r="S44" s="409"/>
      <c r="T44" s="412">
        <f>T41+T36+T26</f>
        <v>5400</v>
      </c>
      <c r="U44" s="410"/>
      <c r="V44" s="409"/>
      <c r="W44" s="411"/>
      <c r="X44" s="409"/>
      <c r="Y44" s="412"/>
      <c r="Z44" s="408"/>
      <c r="AA44" s="407"/>
      <c r="AB44" s="408"/>
      <c r="AC44" s="407"/>
      <c r="AD44" s="409"/>
      <c r="AE44" s="410"/>
      <c r="AF44" s="410"/>
      <c r="AG44" s="99"/>
      <c r="AH44" s="212"/>
      <c r="AI44" s="411">
        <f>AI41+AI36+AI26</f>
        <v>270</v>
      </c>
      <c r="AJ44" s="410"/>
      <c r="AK44" s="410"/>
      <c r="AL44" s="410"/>
      <c r="AM44" s="411">
        <f>AM36+AM26+AM41</f>
        <v>270</v>
      </c>
      <c r="AN44" s="410"/>
      <c r="AO44" s="409"/>
      <c r="AP44" s="411">
        <f>AP36+AP26+AP41</f>
        <v>270</v>
      </c>
      <c r="AQ44" s="410"/>
      <c r="AR44" s="409"/>
      <c r="AS44" s="411">
        <f>AS36+AS26+AS41</f>
        <v>270</v>
      </c>
      <c r="AT44" s="410"/>
      <c r="AU44" s="409"/>
      <c r="AV44" s="411">
        <f>AV36+AV26+AV41</f>
        <v>270</v>
      </c>
      <c r="AW44" s="410"/>
      <c r="AX44" s="409"/>
      <c r="AY44" s="411">
        <f>AY36+AY26+AY41</f>
        <v>270</v>
      </c>
      <c r="AZ44" s="410"/>
      <c r="BA44" s="409"/>
      <c r="BB44" s="412"/>
      <c r="BC44" s="410"/>
      <c r="BD44" s="409"/>
      <c r="BE44" s="412"/>
      <c r="BF44" s="410"/>
      <c r="BG44" s="410"/>
      <c r="BH44" s="410"/>
      <c r="BI44" s="409"/>
    </row>
    <row r="45" spans="1:64" s="72" customFormat="1" ht="36.75" customHeight="1" thickBot="1" x14ac:dyDescent="0.2">
      <c r="A45" s="234"/>
      <c r="B45" s="413" t="s">
        <v>97</v>
      </c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5"/>
      <c r="Q45" s="412">
        <f>Q27+Q37+Q42</f>
        <v>180</v>
      </c>
      <c r="R45" s="410"/>
      <c r="S45" s="409"/>
      <c r="T45" s="412"/>
      <c r="U45" s="410"/>
      <c r="V45" s="409"/>
      <c r="W45" s="411"/>
      <c r="X45" s="409"/>
      <c r="Y45" s="412"/>
      <c r="Z45" s="408"/>
      <c r="AA45" s="407"/>
      <c r="AB45" s="408"/>
      <c r="AC45" s="407"/>
      <c r="AD45" s="409"/>
      <c r="AE45" s="410"/>
      <c r="AF45" s="410"/>
      <c r="AG45" s="99"/>
      <c r="AH45" s="212"/>
      <c r="AI45" s="411">
        <f>AI42+AI37+AI27</f>
        <v>30</v>
      </c>
      <c r="AJ45" s="410"/>
      <c r="AK45" s="410"/>
      <c r="AL45" s="410"/>
      <c r="AM45" s="411">
        <f>AM37+AM27+AM42</f>
        <v>30</v>
      </c>
      <c r="AN45" s="410"/>
      <c r="AO45" s="409"/>
      <c r="AP45" s="411">
        <f>AP37+AP27+AP42</f>
        <v>30</v>
      </c>
      <c r="AQ45" s="410"/>
      <c r="AR45" s="409"/>
      <c r="AS45" s="411">
        <f>AS37+AS27+AS42</f>
        <v>30</v>
      </c>
      <c r="AT45" s="410"/>
      <c r="AU45" s="409"/>
      <c r="AV45" s="411">
        <f>AV37+AV27+AV42</f>
        <v>30</v>
      </c>
      <c r="AW45" s="410"/>
      <c r="AX45" s="409"/>
      <c r="AY45" s="411">
        <f>AY37+AY27+AY42</f>
        <v>30</v>
      </c>
      <c r="AZ45" s="410"/>
      <c r="BA45" s="409"/>
      <c r="BB45" s="412"/>
      <c r="BC45" s="410"/>
      <c r="BD45" s="409"/>
      <c r="BE45" s="412"/>
      <c r="BF45" s="410"/>
      <c r="BG45" s="410"/>
      <c r="BH45" s="410"/>
      <c r="BI45" s="409"/>
    </row>
    <row r="46" spans="1:64" ht="61.15" customHeight="1" x14ac:dyDescent="0.15">
      <c r="A46" s="32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15"/>
      <c r="R46" s="15"/>
      <c r="S46" s="15"/>
      <c r="T46" s="15"/>
      <c r="U46" s="15"/>
      <c r="V46" s="15"/>
      <c r="W46" s="14"/>
      <c r="X46" s="15"/>
      <c r="Y46" s="15"/>
      <c r="Z46" s="15"/>
      <c r="AA46" s="15"/>
      <c r="AB46" s="15"/>
      <c r="AC46" s="15"/>
      <c r="AD46" s="15"/>
      <c r="AE46" s="15"/>
      <c r="AF46" s="15"/>
      <c r="AG46" s="33"/>
      <c r="AH46" s="15"/>
      <c r="AI46" s="14"/>
      <c r="AJ46" s="15"/>
      <c r="AK46" s="15"/>
      <c r="AL46" s="15"/>
      <c r="AM46" s="14"/>
      <c r="AN46" s="15"/>
      <c r="AO46" s="15"/>
      <c r="AP46" s="14"/>
      <c r="AQ46" s="15"/>
      <c r="AR46" s="15"/>
      <c r="AS46" s="14"/>
      <c r="AT46" s="15"/>
      <c r="AU46" s="15"/>
      <c r="AV46" s="14"/>
      <c r="AW46" s="15"/>
      <c r="AX46" s="15"/>
      <c r="AY46" s="14"/>
      <c r="AZ46" s="15"/>
      <c r="BA46" s="15"/>
      <c r="BB46" s="15"/>
      <c r="BC46" s="15"/>
      <c r="BD46" s="15"/>
      <c r="BE46" s="34"/>
      <c r="BF46" s="34"/>
      <c r="BG46" s="34"/>
      <c r="BH46" s="34"/>
      <c r="BI46" s="34"/>
    </row>
    <row r="47" spans="1:64" s="108" customFormat="1" ht="33" customHeight="1" x14ac:dyDescent="0.35">
      <c r="B47" s="406" t="s">
        <v>138</v>
      </c>
      <c r="C47" s="406"/>
      <c r="D47" s="406"/>
      <c r="E47" s="406"/>
      <c r="F47" s="406"/>
      <c r="G47" s="406"/>
      <c r="H47" s="406"/>
      <c r="I47" s="406"/>
      <c r="J47" s="406"/>
      <c r="K47" s="406"/>
      <c r="L47" s="406"/>
      <c r="M47" s="406"/>
      <c r="N47" s="406"/>
      <c r="O47" s="406"/>
      <c r="P47" s="406"/>
      <c r="Q47" s="406"/>
      <c r="R47" s="406"/>
      <c r="S47" s="406"/>
      <c r="T47" s="406"/>
      <c r="U47" s="406"/>
      <c r="V47" s="406"/>
      <c r="W47" s="406"/>
      <c r="X47" s="406"/>
      <c r="Y47" s="406"/>
      <c r="Z47" s="406"/>
      <c r="AA47" s="406"/>
      <c r="AB47" s="406"/>
      <c r="AC47" s="406"/>
      <c r="AD47" s="406"/>
      <c r="AE47" s="406"/>
      <c r="AF47" s="406"/>
      <c r="AG47" s="406"/>
      <c r="AH47" s="406"/>
      <c r="AI47" s="406"/>
      <c r="AJ47" s="406"/>
      <c r="AK47" s="406"/>
      <c r="AL47" s="406"/>
      <c r="AM47" s="406"/>
      <c r="AN47" s="406"/>
      <c r="AO47" s="406"/>
      <c r="AP47" s="406"/>
      <c r="AQ47" s="406"/>
      <c r="AR47" s="406"/>
      <c r="AS47" s="406"/>
      <c r="AT47" s="406"/>
      <c r="AU47" s="406"/>
      <c r="AV47" s="406"/>
      <c r="AW47" s="406"/>
      <c r="AX47" s="406"/>
      <c r="AY47" s="406"/>
      <c r="AZ47" s="406"/>
      <c r="BA47" s="406"/>
      <c r="BB47" s="406"/>
      <c r="BC47" s="406"/>
    </row>
    <row r="48" spans="1:64" s="108" customFormat="1" ht="34.9" customHeight="1" x14ac:dyDescent="0.35">
      <c r="B48" s="45"/>
      <c r="C48" s="45"/>
      <c r="D48" s="45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</row>
    <row r="49" spans="1:61" s="108" customFormat="1" ht="43.15" customHeight="1" x14ac:dyDescent="0.35">
      <c r="B49" s="44" t="s">
        <v>131</v>
      </c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S49" s="44"/>
      <c r="T49" s="44"/>
      <c r="U49" s="44"/>
      <c r="V49" s="44"/>
      <c r="W49" s="44"/>
      <c r="X49" s="110"/>
      <c r="AA49" s="110"/>
      <c r="AB49" s="110"/>
      <c r="AC49" s="110"/>
      <c r="AD49" s="110"/>
      <c r="AE49" s="110"/>
      <c r="AF49" s="110"/>
      <c r="AG49" s="110"/>
      <c r="AH49" s="110"/>
      <c r="AI49" s="111"/>
      <c r="AJ49" s="111"/>
      <c r="AK49" s="111"/>
      <c r="AL49" s="111"/>
      <c r="AM49" s="111"/>
      <c r="AQ49" s="111"/>
      <c r="AR49" s="111"/>
      <c r="AS49" s="111"/>
      <c r="AT49" s="111"/>
      <c r="AV49" s="111"/>
      <c r="AW49" s="111"/>
      <c r="AX49" s="111"/>
      <c r="AY49" s="111"/>
      <c r="AZ49" s="111"/>
    </row>
    <row r="50" spans="1:61" s="108" customFormat="1" ht="31.15" customHeight="1" x14ac:dyDescent="0.35">
      <c r="B50" s="45"/>
      <c r="C50" s="45"/>
      <c r="D50" s="45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</row>
    <row r="51" spans="1:61" s="108" customFormat="1" ht="43.15" customHeight="1" x14ac:dyDescent="0.35">
      <c r="B51" s="44" t="s">
        <v>113</v>
      </c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S51" s="44"/>
      <c r="T51" s="44"/>
      <c r="U51" s="44"/>
      <c r="V51" s="44"/>
      <c r="W51" s="44"/>
      <c r="X51" s="110"/>
      <c r="AA51" s="110"/>
      <c r="AB51" s="110"/>
      <c r="AC51" s="110"/>
      <c r="AD51" s="110"/>
      <c r="AE51" s="110"/>
      <c r="AF51" s="110"/>
      <c r="AG51" s="110"/>
      <c r="AH51" s="110"/>
      <c r="AI51" s="111"/>
      <c r="AJ51" s="111"/>
      <c r="AK51" s="111"/>
      <c r="AL51" s="111"/>
      <c r="AM51" s="111"/>
      <c r="AQ51" s="111"/>
      <c r="AR51" s="111"/>
      <c r="AS51" s="111"/>
      <c r="AT51" s="111"/>
      <c r="AV51" s="111"/>
      <c r="AW51" s="111"/>
      <c r="AX51" s="111"/>
      <c r="AY51" s="111"/>
      <c r="AZ51" s="111"/>
    </row>
    <row r="52" spans="1:61" s="108" customFormat="1" ht="43.15" customHeight="1" x14ac:dyDescent="0.35"/>
    <row r="53" spans="1:61" s="108" customFormat="1" ht="43.15" customHeight="1" x14ac:dyDescent="0.35">
      <c r="B53" s="44" t="s">
        <v>130</v>
      </c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S53" s="44"/>
      <c r="T53" s="44"/>
      <c r="U53" s="44"/>
      <c r="V53" s="44"/>
      <c r="W53" s="44"/>
      <c r="X53" s="110"/>
      <c r="AA53" s="110"/>
      <c r="AB53" s="110"/>
      <c r="AC53" s="110"/>
      <c r="AD53" s="110"/>
      <c r="AE53" s="110"/>
      <c r="AF53" s="110"/>
      <c r="AG53" s="110"/>
      <c r="AH53" s="110"/>
      <c r="AI53" s="111"/>
      <c r="AJ53" s="111"/>
      <c r="AK53" s="111"/>
      <c r="AL53" s="111"/>
      <c r="AM53" s="111"/>
      <c r="AQ53" s="111"/>
      <c r="AR53" s="111"/>
      <c r="AS53" s="111"/>
      <c r="AT53" s="111"/>
      <c r="AV53" s="111"/>
      <c r="AW53" s="111"/>
      <c r="AX53" s="111"/>
      <c r="AY53" s="111"/>
      <c r="AZ53" s="111"/>
    </row>
    <row r="54" spans="1:61" ht="27.6" customHeight="1" x14ac:dyDescent="0.15">
      <c r="A54" s="32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15"/>
      <c r="R54" s="15"/>
      <c r="S54" s="15"/>
      <c r="T54" s="15"/>
      <c r="U54" s="15"/>
      <c r="V54" s="15"/>
      <c r="W54" s="14"/>
      <c r="X54" s="15"/>
      <c r="Y54" s="15"/>
      <c r="Z54" s="15"/>
      <c r="AA54" s="15"/>
      <c r="AB54" s="15"/>
      <c r="AC54" s="15"/>
      <c r="AD54" s="15"/>
      <c r="AE54" s="15"/>
      <c r="AF54" s="15"/>
      <c r="AG54" s="33"/>
      <c r="AH54" s="15"/>
      <c r="AI54" s="14"/>
      <c r="AJ54" s="15"/>
      <c r="AK54" s="15"/>
      <c r="AL54" s="15"/>
      <c r="AM54" s="14"/>
      <c r="AN54" s="15"/>
      <c r="AO54" s="15"/>
      <c r="AP54" s="14"/>
      <c r="AQ54" s="15"/>
      <c r="AR54" s="15"/>
      <c r="AS54" s="14"/>
      <c r="AT54" s="15"/>
      <c r="AU54" s="15"/>
      <c r="AV54" s="14"/>
      <c r="AW54" s="15"/>
      <c r="AX54" s="15"/>
      <c r="AY54" s="14"/>
      <c r="AZ54" s="15"/>
      <c r="BA54" s="15"/>
      <c r="BB54" s="15"/>
      <c r="BC54" s="15"/>
      <c r="BD54" s="15"/>
      <c r="BE54" s="34"/>
      <c r="BF54" s="34"/>
      <c r="BG54" s="34"/>
      <c r="BH54" s="34"/>
      <c r="BI54" s="34"/>
    </row>
    <row r="55" spans="1:61" s="78" customFormat="1" ht="21.6" customHeight="1" x14ac:dyDescent="0.3">
      <c r="G55" s="42"/>
      <c r="H55" s="42"/>
      <c r="I55" s="42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spans="1:61" s="78" customFormat="1" ht="25.5" customHeight="1" x14ac:dyDescent="0.3">
      <c r="B56" s="112"/>
    </row>
    <row r="57" spans="1:61" s="78" customFormat="1" ht="27" customHeight="1" x14ac:dyDescent="0.3"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X57" s="41"/>
      <c r="Y57" s="41"/>
      <c r="Z57" s="41"/>
      <c r="AA57" s="41"/>
      <c r="AB57" s="41"/>
      <c r="AC57" s="80"/>
      <c r="AF57" s="80"/>
      <c r="AG57" s="80"/>
      <c r="AH57" s="80"/>
      <c r="AI57" s="80"/>
      <c r="AJ57" s="80"/>
      <c r="AK57" s="81"/>
      <c r="AL57" s="81"/>
      <c r="AM57" s="81"/>
      <c r="AN57" s="81"/>
      <c r="AO57" s="81"/>
      <c r="AP57" s="81"/>
      <c r="AQ57" s="81"/>
      <c r="AR57" s="81"/>
      <c r="AS57" s="81"/>
      <c r="AT57" s="81"/>
      <c r="AV57" s="81"/>
      <c r="AW57" s="81"/>
      <c r="AX57" s="81"/>
      <c r="AY57" s="81"/>
      <c r="AZ57" s="81"/>
    </row>
    <row r="58" spans="1:61" s="108" customFormat="1" ht="27" customHeight="1" x14ac:dyDescent="0.35"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S58" s="44"/>
      <c r="T58" s="44"/>
      <c r="U58" s="44"/>
      <c r="V58" s="44"/>
      <c r="W58" s="44"/>
      <c r="X58" s="110"/>
      <c r="AA58" s="110"/>
      <c r="AB58" s="110"/>
      <c r="AC58" s="110"/>
      <c r="AD58" s="110"/>
      <c r="AE58" s="110"/>
      <c r="AF58" s="110"/>
      <c r="AG58" s="110"/>
      <c r="AH58" s="110"/>
      <c r="AI58" s="111"/>
      <c r="AJ58" s="111"/>
      <c r="AK58" s="111"/>
      <c r="AL58" s="111"/>
      <c r="AM58" s="111"/>
      <c r="AQ58" s="111"/>
      <c r="AR58" s="111"/>
      <c r="AS58" s="111"/>
      <c r="AT58" s="111"/>
      <c r="AV58" s="111"/>
      <c r="AW58" s="111"/>
      <c r="AX58" s="111"/>
      <c r="AY58" s="111"/>
      <c r="AZ58" s="111"/>
    </row>
    <row r="59" spans="1:61" s="78" customFormat="1" ht="27" customHeight="1" x14ac:dyDescent="0.3"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X59" s="41"/>
      <c r="Y59" s="41"/>
      <c r="Z59" s="41"/>
      <c r="AA59" s="41"/>
      <c r="AB59" s="41"/>
      <c r="AC59" s="80"/>
      <c r="AF59" s="80"/>
      <c r="AG59" s="80"/>
      <c r="AH59" s="80"/>
      <c r="AI59" s="80"/>
      <c r="AJ59" s="80"/>
      <c r="AK59" s="81"/>
      <c r="AL59" s="81"/>
      <c r="AM59" s="81"/>
      <c r="AN59" s="81"/>
      <c r="AO59" s="81"/>
      <c r="AP59" s="81"/>
      <c r="AQ59" s="81"/>
      <c r="AR59" s="81"/>
      <c r="AS59" s="81"/>
      <c r="AT59" s="81"/>
      <c r="AV59" s="81"/>
      <c r="AW59" s="81"/>
      <c r="AX59" s="81"/>
      <c r="AY59" s="81"/>
      <c r="AZ59" s="81"/>
    </row>
    <row r="60" spans="1:61" s="108" customFormat="1" ht="27" customHeight="1" x14ac:dyDescent="0.35"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S60" s="44"/>
      <c r="T60" s="44"/>
      <c r="U60" s="44"/>
      <c r="V60" s="44"/>
      <c r="W60" s="44"/>
      <c r="X60" s="110"/>
      <c r="AA60" s="110"/>
      <c r="AB60" s="110"/>
      <c r="AC60" s="110"/>
      <c r="AD60" s="110"/>
      <c r="AE60" s="110"/>
      <c r="AF60" s="110"/>
      <c r="AG60" s="110"/>
      <c r="AH60" s="110"/>
      <c r="AI60" s="111"/>
      <c r="AJ60" s="111"/>
      <c r="AK60" s="111"/>
      <c r="AL60" s="111"/>
      <c r="AM60" s="111"/>
      <c r="AQ60" s="111"/>
      <c r="AR60" s="111"/>
      <c r="AS60" s="111"/>
      <c r="AT60" s="111"/>
      <c r="AV60" s="111"/>
      <c r="AW60" s="111"/>
      <c r="AX60" s="111"/>
      <c r="AY60" s="111"/>
      <c r="AZ60" s="111"/>
    </row>
    <row r="61" spans="1:61" s="78" customFormat="1" ht="30.75" customHeight="1" x14ac:dyDescent="0.3">
      <c r="G61" s="42"/>
      <c r="H61" s="42"/>
      <c r="I61" s="42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</row>
    <row r="62" spans="1:61" s="108" customFormat="1" ht="27" customHeight="1" x14ac:dyDescent="0.35"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S62" s="44"/>
      <c r="T62" s="44"/>
      <c r="U62" s="44"/>
      <c r="V62" s="44"/>
      <c r="W62" s="44"/>
      <c r="X62" s="110"/>
      <c r="AA62" s="110"/>
      <c r="AB62" s="110"/>
      <c r="AC62" s="110"/>
      <c r="AD62" s="110"/>
      <c r="AE62" s="110"/>
      <c r="AF62" s="110"/>
      <c r="AG62" s="110"/>
      <c r="AH62" s="110"/>
      <c r="AI62" s="111"/>
      <c r="AJ62" s="111"/>
      <c r="AK62" s="111"/>
      <c r="AL62" s="111"/>
      <c r="AM62" s="111"/>
      <c r="AQ62" s="111"/>
      <c r="AR62" s="111"/>
      <c r="AS62" s="111"/>
      <c r="AT62" s="111"/>
      <c r="AV62" s="111"/>
      <c r="AW62" s="111"/>
      <c r="AX62" s="111"/>
      <c r="AY62" s="111"/>
      <c r="AZ62" s="111"/>
    </row>
    <row r="63" spans="1:61" s="78" customFormat="1" ht="25.5" customHeight="1" x14ac:dyDescent="0.3"/>
    <row r="64" spans="1:61" s="78" customFormat="1" ht="34.9" customHeight="1" x14ac:dyDescent="0.3"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X64" s="41"/>
      <c r="Y64" s="41"/>
      <c r="Z64" s="41"/>
      <c r="AA64" s="41"/>
      <c r="AB64" s="41"/>
      <c r="AC64" s="80"/>
      <c r="AF64" s="80"/>
      <c r="AG64" s="80"/>
      <c r="AH64" s="80"/>
      <c r="AI64" s="80"/>
      <c r="AJ64" s="80"/>
      <c r="AK64" s="81"/>
      <c r="AL64" s="81"/>
      <c r="AM64" s="81"/>
      <c r="AN64" s="81"/>
      <c r="AO64" s="81"/>
      <c r="AP64" s="81"/>
      <c r="AQ64" s="81"/>
      <c r="AR64" s="81"/>
      <c r="AS64" s="81"/>
      <c r="AT64" s="81"/>
      <c r="AV64" s="81"/>
      <c r="AW64" s="81"/>
      <c r="AX64" s="81"/>
      <c r="AY64" s="81"/>
      <c r="AZ64" s="81"/>
    </row>
  </sheetData>
  <mergeCells count="450">
    <mergeCell ref="AP45:AR45"/>
    <mergeCell ref="AS45:AU45"/>
    <mergeCell ref="AV45:AX45"/>
    <mergeCell ref="AY45:BA45"/>
    <mergeCell ref="BB45:BD45"/>
    <mergeCell ref="BE45:BI45"/>
    <mergeCell ref="AA45:AB45"/>
    <mergeCell ref="AC45:AD45"/>
    <mergeCell ref="AE45:AF45"/>
    <mergeCell ref="AI45:AL45"/>
    <mergeCell ref="AM45:AO45"/>
    <mergeCell ref="B45:P45"/>
    <mergeCell ref="Q45:S45"/>
    <mergeCell ref="T45:V45"/>
    <mergeCell ref="W45:X45"/>
    <mergeCell ref="Y45:Z45"/>
    <mergeCell ref="AC44:AD44"/>
    <mergeCell ref="AE44:AF44"/>
    <mergeCell ref="AI44:AL44"/>
    <mergeCell ref="AM44:AO44"/>
    <mergeCell ref="B44:P44"/>
    <mergeCell ref="Q44:S44"/>
    <mergeCell ref="T44:V44"/>
    <mergeCell ref="W44:X44"/>
    <mergeCell ref="Y44:Z44"/>
    <mergeCell ref="AA44:AB44"/>
    <mergeCell ref="AY43:BA43"/>
    <mergeCell ref="BB43:BD43"/>
    <mergeCell ref="BE43:BI43"/>
    <mergeCell ref="AA43:AB43"/>
    <mergeCell ref="AC43:AD43"/>
    <mergeCell ref="AE43:AF43"/>
    <mergeCell ref="AI43:AL43"/>
    <mergeCell ref="AM43:AO43"/>
    <mergeCell ref="AS44:AU44"/>
    <mergeCell ref="AV44:AX44"/>
    <mergeCell ref="AY44:BA44"/>
    <mergeCell ref="BB44:BD44"/>
    <mergeCell ref="BE44:BI44"/>
    <mergeCell ref="AP44:AR44"/>
    <mergeCell ref="AS42:AU42"/>
    <mergeCell ref="AV42:AX42"/>
    <mergeCell ref="AY42:BA42"/>
    <mergeCell ref="BB42:BD42"/>
    <mergeCell ref="BE42:BI42"/>
    <mergeCell ref="B43:P43"/>
    <mergeCell ref="Q43:S43"/>
    <mergeCell ref="T43:V43"/>
    <mergeCell ref="W43:X43"/>
    <mergeCell ref="Y43:Z43"/>
    <mergeCell ref="AC42:AD42"/>
    <mergeCell ref="AE42:AF42"/>
    <mergeCell ref="AI42:AL42"/>
    <mergeCell ref="AM42:AO42"/>
    <mergeCell ref="AP42:AR42"/>
    <mergeCell ref="B42:P42"/>
    <mergeCell ref="Q42:S42"/>
    <mergeCell ref="T42:V42"/>
    <mergeCell ref="W42:X42"/>
    <mergeCell ref="Y42:Z42"/>
    <mergeCell ref="AA42:AB42"/>
    <mergeCell ref="AP43:AR43"/>
    <mergeCell ref="AS43:AU43"/>
    <mergeCell ref="AV43:AX43"/>
    <mergeCell ref="AV41:AX41"/>
    <mergeCell ref="AY41:BA41"/>
    <mergeCell ref="BB41:BD41"/>
    <mergeCell ref="BE41:BI41"/>
    <mergeCell ref="AA41:AB41"/>
    <mergeCell ref="AC41:AD41"/>
    <mergeCell ref="AE41:AF41"/>
    <mergeCell ref="AI41:AL41"/>
    <mergeCell ref="AM41:AO41"/>
    <mergeCell ref="B41:P41"/>
    <mergeCell ref="Q41:S41"/>
    <mergeCell ref="T41:V41"/>
    <mergeCell ref="W41:X41"/>
    <mergeCell ref="Y41:Z41"/>
    <mergeCell ref="AE40:AF40"/>
    <mergeCell ref="AK40:AL40"/>
    <mergeCell ref="AP41:AR41"/>
    <mergeCell ref="AS41:AU41"/>
    <mergeCell ref="B40:P40"/>
    <mergeCell ref="Q40:S40"/>
    <mergeCell ref="T40:V40"/>
    <mergeCell ref="W40:X40"/>
    <mergeCell ref="Y40:Z40"/>
    <mergeCell ref="AA40:AB40"/>
    <mergeCell ref="AC40:AD40"/>
    <mergeCell ref="BB40:BD40"/>
    <mergeCell ref="BE40:BI40"/>
    <mergeCell ref="AY37:BA37"/>
    <mergeCell ref="BB37:BD37"/>
    <mergeCell ref="BE37:BI37"/>
    <mergeCell ref="A38:BI38"/>
    <mergeCell ref="A39:BI39"/>
    <mergeCell ref="AI37:AL37"/>
    <mergeCell ref="AM37:AO37"/>
    <mergeCell ref="AP37:AR37"/>
    <mergeCell ref="AS37:AU37"/>
    <mergeCell ref="AV37:AX37"/>
    <mergeCell ref="B37:P37"/>
    <mergeCell ref="Q37:S37"/>
    <mergeCell ref="T37:V37"/>
    <mergeCell ref="W37:X37"/>
    <mergeCell ref="Y37:Z37"/>
    <mergeCell ref="AA37:AB37"/>
    <mergeCell ref="AC37:AD37"/>
    <mergeCell ref="AE37:AF37"/>
    <mergeCell ref="AI36:AL36"/>
    <mergeCell ref="BE35:BI35"/>
    <mergeCell ref="B36:P36"/>
    <mergeCell ref="Q36:S36"/>
    <mergeCell ref="T36:V36"/>
    <mergeCell ref="W36:X36"/>
    <mergeCell ref="Y36:Z36"/>
    <mergeCell ref="AA36:AB36"/>
    <mergeCell ref="AC36:AD36"/>
    <mergeCell ref="AE36:AF36"/>
    <mergeCell ref="BB35:BD35"/>
    <mergeCell ref="AK35:AL35"/>
    <mergeCell ref="AA35:AB35"/>
    <mergeCell ref="AC35:AD35"/>
    <mergeCell ref="BB36:BD36"/>
    <mergeCell ref="BE36:BI36"/>
    <mergeCell ref="AM36:AO36"/>
    <mergeCell ref="AP36:AR36"/>
    <mergeCell ref="AS36:AU36"/>
    <mergeCell ref="AV36:AX36"/>
    <mergeCell ref="AY36:BA36"/>
    <mergeCell ref="B35:P35"/>
    <mergeCell ref="Q35:S35"/>
    <mergeCell ref="T35:V35"/>
    <mergeCell ref="W35:X35"/>
    <mergeCell ref="Y35:Z35"/>
    <mergeCell ref="AE35:AF35"/>
    <mergeCell ref="BB34:BD34"/>
    <mergeCell ref="BE34:BI34"/>
    <mergeCell ref="AK34:AL34"/>
    <mergeCell ref="AI32:AL32"/>
    <mergeCell ref="AM32:AO32"/>
    <mergeCell ref="AP32:AR32"/>
    <mergeCell ref="AS32:AU32"/>
    <mergeCell ref="AV32:AX32"/>
    <mergeCell ref="AY32:BA32"/>
    <mergeCell ref="AS31:AU31"/>
    <mergeCell ref="AV31:AX31"/>
    <mergeCell ref="AY31:BA31"/>
    <mergeCell ref="Y32:Z33"/>
    <mergeCell ref="AA32:AB33"/>
    <mergeCell ref="AC32:AD33"/>
    <mergeCell ref="B34:P34"/>
    <mergeCell ref="Q34:S34"/>
    <mergeCell ref="T34:V34"/>
    <mergeCell ref="W34:X34"/>
    <mergeCell ref="Y34:Z34"/>
    <mergeCell ref="AA34:AB34"/>
    <mergeCell ref="AC34:AD34"/>
    <mergeCell ref="AE34:AF34"/>
    <mergeCell ref="AK33:AL33"/>
    <mergeCell ref="BE27:BI27"/>
    <mergeCell ref="AA27:AB27"/>
    <mergeCell ref="AC27:AD27"/>
    <mergeCell ref="AE27:AF27"/>
    <mergeCell ref="AI27:AL27"/>
    <mergeCell ref="AM27:AO27"/>
    <mergeCell ref="A28:BI28"/>
    <mergeCell ref="A29:BI29"/>
    <mergeCell ref="A30:A33"/>
    <mergeCell ref="B30:P33"/>
    <mergeCell ref="Q30:S33"/>
    <mergeCell ref="T30:AF30"/>
    <mergeCell ref="AG30:AG33"/>
    <mergeCell ref="AH30:AH33"/>
    <mergeCell ref="AI30:BA30"/>
    <mergeCell ref="BB30:BD33"/>
    <mergeCell ref="BE30:BI33"/>
    <mergeCell ref="T31:V33"/>
    <mergeCell ref="W31:X33"/>
    <mergeCell ref="Y31:AD31"/>
    <mergeCell ref="AE31:AF33"/>
    <mergeCell ref="AI31:AL31"/>
    <mergeCell ref="AM31:AO31"/>
    <mergeCell ref="AP31:AR31"/>
    <mergeCell ref="B27:P27"/>
    <mergeCell ref="Q27:S27"/>
    <mergeCell ref="T27:V27"/>
    <mergeCell ref="W27:X27"/>
    <mergeCell ref="Y27:Z27"/>
    <mergeCell ref="AC26:AD26"/>
    <mergeCell ref="AE26:AF26"/>
    <mergeCell ref="AI26:AL26"/>
    <mergeCell ref="BB25:BD25"/>
    <mergeCell ref="AP27:AR27"/>
    <mergeCell ref="AS27:AU27"/>
    <mergeCell ref="AV27:AX27"/>
    <mergeCell ref="AY27:BA27"/>
    <mergeCell ref="BB27:BD27"/>
    <mergeCell ref="AV25:AX25"/>
    <mergeCell ref="AY25:BA25"/>
    <mergeCell ref="BE25:BI25"/>
    <mergeCell ref="B26:P26"/>
    <mergeCell ref="Q26:S26"/>
    <mergeCell ref="T26:V26"/>
    <mergeCell ref="W26:X26"/>
    <mergeCell ref="Y26:Z26"/>
    <mergeCell ref="AA26:AB26"/>
    <mergeCell ref="AC25:AD25"/>
    <mergeCell ref="AE25:AF25"/>
    <mergeCell ref="AI25:AL25"/>
    <mergeCell ref="AM25:AO25"/>
    <mergeCell ref="AP25:AR25"/>
    <mergeCell ref="AS25:AU25"/>
    <mergeCell ref="AS26:AU26"/>
    <mergeCell ref="AV26:AX26"/>
    <mergeCell ref="AY26:BA26"/>
    <mergeCell ref="BB26:BD26"/>
    <mergeCell ref="BE26:BI26"/>
    <mergeCell ref="AM26:AO26"/>
    <mergeCell ref="AP26:AR26"/>
    <mergeCell ref="BB23:BD23"/>
    <mergeCell ref="BE23:BI23"/>
    <mergeCell ref="AV24:AX24"/>
    <mergeCell ref="AY24:BA24"/>
    <mergeCell ref="BB24:BD24"/>
    <mergeCell ref="BE24:BI24"/>
    <mergeCell ref="B25:P25"/>
    <mergeCell ref="Q25:S25"/>
    <mergeCell ref="T25:V25"/>
    <mergeCell ref="W25:X25"/>
    <mergeCell ref="Y25:Z25"/>
    <mergeCell ref="AA25:AB25"/>
    <mergeCell ref="AC24:AD24"/>
    <mergeCell ref="AE24:AF24"/>
    <mergeCell ref="AI24:AL24"/>
    <mergeCell ref="AM24:AO24"/>
    <mergeCell ref="AP24:AR24"/>
    <mergeCell ref="AS24:AU24"/>
    <mergeCell ref="B24:P24"/>
    <mergeCell ref="Q24:S24"/>
    <mergeCell ref="T24:V24"/>
    <mergeCell ref="W24:X24"/>
    <mergeCell ref="Y24:Z24"/>
    <mergeCell ref="AA24:AB24"/>
    <mergeCell ref="B23:P23"/>
    <mergeCell ref="Q23:S23"/>
    <mergeCell ref="T23:V23"/>
    <mergeCell ref="W23:X23"/>
    <mergeCell ref="Y23:Z23"/>
    <mergeCell ref="AC22:AD22"/>
    <mergeCell ref="AE22:AF22"/>
    <mergeCell ref="AK22:AL22"/>
    <mergeCell ref="B22:P22"/>
    <mergeCell ref="Q22:S22"/>
    <mergeCell ref="T22:V22"/>
    <mergeCell ref="W22:X22"/>
    <mergeCell ref="Y22:Z22"/>
    <mergeCell ref="AA23:AB23"/>
    <mergeCell ref="AC23:AD23"/>
    <mergeCell ref="AE23:AF23"/>
    <mergeCell ref="AK23:AL23"/>
    <mergeCell ref="AA22:AB22"/>
    <mergeCell ref="B21:P21"/>
    <mergeCell ref="Q21:S21"/>
    <mergeCell ref="T21:V21"/>
    <mergeCell ref="W21:X21"/>
    <mergeCell ref="Y21:Z21"/>
    <mergeCell ref="AE21:AF21"/>
    <mergeCell ref="AK21:AL21"/>
    <mergeCell ref="BB22:BD22"/>
    <mergeCell ref="BE22:BI22"/>
    <mergeCell ref="AM21:AO21"/>
    <mergeCell ref="AP21:AR21"/>
    <mergeCell ref="AS21:AU21"/>
    <mergeCell ref="AV21:AX21"/>
    <mergeCell ref="AY21:BA21"/>
    <mergeCell ref="BE21:BI21"/>
    <mergeCell ref="AA21:AB21"/>
    <mergeCell ref="AC21:AD21"/>
    <mergeCell ref="AK20:AL20"/>
    <mergeCell ref="AA20:AB20"/>
    <mergeCell ref="AC20:AD20"/>
    <mergeCell ref="B19:P19"/>
    <mergeCell ref="Q19:S19"/>
    <mergeCell ref="T19:V19"/>
    <mergeCell ref="W19:X19"/>
    <mergeCell ref="Y19:Z19"/>
    <mergeCell ref="AA19:AB19"/>
    <mergeCell ref="A18:BI18"/>
    <mergeCell ref="BB20:BD20"/>
    <mergeCell ref="BE20:BI20"/>
    <mergeCell ref="B20:P20"/>
    <mergeCell ref="Q20:S20"/>
    <mergeCell ref="T20:V20"/>
    <mergeCell ref="W20:X20"/>
    <mergeCell ref="Y20:Z20"/>
    <mergeCell ref="AA17:AB17"/>
    <mergeCell ref="AC17:AD17"/>
    <mergeCell ref="AE17:AF17"/>
    <mergeCell ref="AI17:AL17"/>
    <mergeCell ref="AM17:AO17"/>
    <mergeCell ref="AP17:AR17"/>
    <mergeCell ref="AV19:AX19"/>
    <mergeCell ref="AY19:BA19"/>
    <mergeCell ref="BE19:BI19"/>
    <mergeCell ref="AI19:AL19"/>
    <mergeCell ref="AM19:AO19"/>
    <mergeCell ref="AP19:AR19"/>
    <mergeCell ref="AS19:AU19"/>
    <mergeCell ref="AC19:AD19"/>
    <mergeCell ref="AE19:AF19"/>
    <mergeCell ref="AE20:AF20"/>
    <mergeCell ref="AS16:AU16"/>
    <mergeCell ref="AV16:AX16"/>
    <mergeCell ref="AY16:BA16"/>
    <mergeCell ref="BB16:BD16"/>
    <mergeCell ref="BE16:BI16"/>
    <mergeCell ref="B17:P17"/>
    <mergeCell ref="Q17:S17"/>
    <mergeCell ref="T17:V17"/>
    <mergeCell ref="W17:X17"/>
    <mergeCell ref="Y17:Z17"/>
    <mergeCell ref="AA16:AB16"/>
    <mergeCell ref="AC16:AD16"/>
    <mergeCell ref="AE16:AF16"/>
    <mergeCell ref="AI16:AL16"/>
    <mergeCell ref="AM16:AO16"/>
    <mergeCell ref="AP16:AR16"/>
    <mergeCell ref="AS17:AU17"/>
    <mergeCell ref="AV17:AX17"/>
    <mergeCell ref="AY17:BA17"/>
    <mergeCell ref="BB17:BD17"/>
    <mergeCell ref="BE17:BI17"/>
    <mergeCell ref="B16:P16"/>
    <mergeCell ref="Q16:S16"/>
    <mergeCell ref="T16:V16"/>
    <mergeCell ref="AE15:AF15"/>
    <mergeCell ref="AK15:AL15"/>
    <mergeCell ref="B15:P15"/>
    <mergeCell ref="Q15:S15"/>
    <mergeCell ref="BE14:BI14"/>
    <mergeCell ref="AA14:AB14"/>
    <mergeCell ref="AC14:AD14"/>
    <mergeCell ref="AE14:AF14"/>
    <mergeCell ref="AK14:AL14"/>
    <mergeCell ref="T15:V15"/>
    <mergeCell ref="W15:X15"/>
    <mergeCell ref="Y15:Z15"/>
    <mergeCell ref="AA15:AB15"/>
    <mergeCell ref="BB14:BD14"/>
    <mergeCell ref="BB15:BD15"/>
    <mergeCell ref="BE15:BI15"/>
    <mergeCell ref="B14:P14"/>
    <mergeCell ref="Q14:S14"/>
    <mergeCell ref="T14:V14"/>
    <mergeCell ref="W14:X14"/>
    <mergeCell ref="Y14:Z14"/>
    <mergeCell ref="B13:P13"/>
    <mergeCell ref="Q13:S13"/>
    <mergeCell ref="T13:V13"/>
    <mergeCell ref="W13:X13"/>
    <mergeCell ref="Y13:Z13"/>
    <mergeCell ref="AS13:AU13"/>
    <mergeCell ref="AV13:AX13"/>
    <mergeCell ref="AY13:BA13"/>
    <mergeCell ref="BB13:BD13"/>
    <mergeCell ref="BE13:BI13"/>
    <mergeCell ref="AM13:AO13"/>
    <mergeCell ref="AP13:AR13"/>
    <mergeCell ref="AA13:AB13"/>
    <mergeCell ref="AC13:AD13"/>
    <mergeCell ref="AE13:AF13"/>
    <mergeCell ref="AI13:AL13"/>
    <mergeCell ref="BE11:BI11"/>
    <mergeCell ref="B12:P12"/>
    <mergeCell ref="Q12:S12"/>
    <mergeCell ref="T12:V12"/>
    <mergeCell ref="W12:X12"/>
    <mergeCell ref="Y12:Z12"/>
    <mergeCell ref="AC11:AD11"/>
    <mergeCell ref="AE11:AF11"/>
    <mergeCell ref="AK11:AL11"/>
    <mergeCell ref="BE12:BI12"/>
    <mergeCell ref="AA12:AB12"/>
    <mergeCell ref="AC12:AD12"/>
    <mergeCell ref="AE12:AF12"/>
    <mergeCell ref="AK12:AL12"/>
    <mergeCell ref="B11:P11"/>
    <mergeCell ref="Q11:S11"/>
    <mergeCell ref="T11:V11"/>
    <mergeCell ref="BB12:BD12"/>
    <mergeCell ref="AI10:AL10"/>
    <mergeCell ref="AP10:AR10"/>
    <mergeCell ref="AA10:AB10"/>
    <mergeCell ref="AC10:AD10"/>
    <mergeCell ref="T3:AF3"/>
    <mergeCell ref="AG3:AH3"/>
    <mergeCell ref="AI3:BA3"/>
    <mergeCell ref="AP4:AU4"/>
    <mergeCell ref="AV4:BA4"/>
    <mergeCell ref="Y5:Z7"/>
    <mergeCell ref="AA5:AB7"/>
    <mergeCell ref="A1:BI1"/>
    <mergeCell ref="AE10:AF10"/>
    <mergeCell ref="AG4:AG7"/>
    <mergeCell ref="AH4:AH7"/>
    <mergeCell ref="AI4:AO4"/>
    <mergeCell ref="A8:BI8"/>
    <mergeCell ref="A9:BI9"/>
    <mergeCell ref="B10:P10"/>
    <mergeCell ref="Q10:S10"/>
    <mergeCell ref="T10:V10"/>
    <mergeCell ref="W10:X10"/>
    <mergeCell ref="Y10:Z10"/>
    <mergeCell ref="BB3:BD7"/>
    <mergeCell ref="BE3:BI7"/>
    <mergeCell ref="T4:V7"/>
    <mergeCell ref="W4:X7"/>
    <mergeCell ref="Y4:AD4"/>
    <mergeCell ref="A3:A7"/>
    <mergeCell ref="B3:P7"/>
    <mergeCell ref="Q3:S7"/>
    <mergeCell ref="AS10:AU10"/>
    <mergeCell ref="AV10:AX10"/>
    <mergeCell ref="AY10:BA10"/>
    <mergeCell ref="BE10:BI10"/>
    <mergeCell ref="B47:BC47"/>
    <mergeCell ref="AY5:BA5"/>
    <mergeCell ref="AI6:AL6"/>
    <mergeCell ref="AM6:AO6"/>
    <mergeCell ref="AP6:AR6"/>
    <mergeCell ref="AS6:AU6"/>
    <mergeCell ref="AV6:AX6"/>
    <mergeCell ref="AY6:BA6"/>
    <mergeCell ref="AC5:AD7"/>
    <mergeCell ref="AI5:AL5"/>
    <mergeCell ref="AM5:AO5"/>
    <mergeCell ref="AP5:AR5"/>
    <mergeCell ref="AS5:AU5"/>
    <mergeCell ref="AV5:AX5"/>
    <mergeCell ref="AK7:AL7"/>
    <mergeCell ref="AE4:AF7"/>
    <mergeCell ref="AM10:AO10"/>
    <mergeCell ref="BB11:BD11"/>
    <mergeCell ref="W16:X16"/>
    <mergeCell ref="Y16:Z16"/>
    <mergeCell ref="AC15:AD15"/>
    <mergeCell ref="W11:X11"/>
    <mergeCell ref="Y11:Z11"/>
    <mergeCell ref="AA11:AB11"/>
  </mergeCells>
  <printOptions horizontalCentered="1"/>
  <pageMargins left="0.19685039370078741" right="0.19685039370078741" top="0.98425196850393704" bottom="0" header="0" footer="0"/>
  <pageSetup paperSize="9" scale="34" fitToWidth="3" fitToHeight="3" orientation="landscape" verticalDpi="200" r:id="rId1"/>
  <headerFooter alignWithMargins="0"/>
  <rowBreaks count="1" manualBreakCount="1">
    <brk id="27" max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PhD Информ.сист. и проц.</vt:lpstr>
      <vt:lpstr>PhD Инф.сис.и пр БУП</vt:lpstr>
      <vt:lpstr>PhD Инф.сис.и пр (основн часть)</vt:lpstr>
      <vt:lpstr>PhD Инф.сис.и пр (основн часть)!Область_печати</vt:lpstr>
      <vt:lpstr>PhD Инф.сис.и пр БУП!Область_печати</vt:lpstr>
      <vt:lpstr>PhD Информ.сист. и проц.!Область_печати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2021-03-19T05:23:26Z</cp:lastPrinted>
  <dcterms:created xsi:type="dcterms:W3CDTF">2013-09-03T10:30:11Z</dcterms:created>
  <dcterms:modified xsi:type="dcterms:W3CDTF">2021-03-29T03:30:28Z</dcterms:modified>
</cp:coreProperties>
</file>