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D:\Кредит ВИЭ\Заочное кафедры ВИЭ\"/>
    </mc:Choice>
  </mc:AlternateContent>
  <xr:revisionPtr revIDLastSave="0" documentId="13_ncr:1_{7DF59628-E65D-4311-91A5-7894E4A3B86C}" xr6:coauthVersionLast="37" xr6:coauthVersionMax="37" xr10:uidLastSave="{00000000-0000-0000-0000-000000000000}"/>
  <bookViews>
    <workbookView xWindow="0" yWindow="0" windowWidth="24000" windowHeight="9525" tabRatio="662" activeTab="2" xr2:uid="{00000000-000D-0000-FFFF-FFFF00000000}"/>
  </bookViews>
  <sheets>
    <sheet name="титул" sheetId="19" r:id="rId1"/>
    <sheet name="Базовая часть РУП" sheetId="7" r:id="rId2"/>
    <sheet name="Вариат.часть-прил.6.1 (АИЭ) " sheetId="25" r:id="rId3"/>
    <sheet name="Вариат.часть-прил.7.1 (ГЭЭ)  " sheetId="26" r:id="rId4"/>
    <sheet name="Вариат.часть-прил.8.1 (МенЭЭ)  " sheetId="27" r:id="rId5"/>
  </sheets>
  <definedNames>
    <definedName name="_xlnm.Print_Area" localSheetId="1">'Базовая часть РУП'!$A$2:$BA$91</definedName>
    <definedName name="_xlnm.Print_Area" localSheetId="2">'Вариат.часть-прил.6.1 (АИЭ) '!$A$1:$BB$70</definedName>
    <definedName name="_xlnm.Print_Area" localSheetId="3">'Вариат.часть-прил.7.1 (ГЭЭ)  '!$A$1:$BB$70</definedName>
    <definedName name="_xlnm.Print_Area" localSheetId="4">'Вариат.часть-прил.8.1 (МенЭЭ)  '!$A$1:$BB$70</definedName>
    <definedName name="_xlnm.Print_Area" localSheetId="0">титул!$A$1:$BI$43</definedName>
  </definedNames>
  <calcPr calcId="179021"/>
</workbook>
</file>

<file path=xl/calcChain.xml><?xml version="1.0" encoding="utf-8"?>
<calcChain xmlns="http://schemas.openxmlformats.org/spreadsheetml/2006/main">
  <c r="F59" i="27" l="1"/>
  <c r="E59" i="27"/>
  <c r="F58" i="27"/>
  <c r="J58" i="27" s="1"/>
  <c r="E58" i="27"/>
  <c r="F59" i="26"/>
  <c r="E59" i="26"/>
  <c r="F58" i="26"/>
  <c r="J58" i="26" s="1"/>
  <c r="E58" i="26"/>
  <c r="AT47" i="25"/>
  <c r="F59" i="25"/>
  <c r="E59" i="25"/>
  <c r="F58" i="25"/>
  <c r="E58" i="25"/>
  <c r="J58" i="25" s="1"/>
  <c r="J59" i="26" l="1"/>
  <c r="J59" i="27"/>
  <c r="J59" i="25"/>
  <c r="D72" i="27"/>
  <c r="F61" i="27"/>
  <c r="E61" i="27"/>
  <c r="F60" i="27"/>
  <c r="E60" i="27"/>
  <c r="F57" i="27"/>
  <c r="J57" i="27" s="1"/>
  <c r="E57" i="27"/>
  <c r="F56" i="27"/>
  <c r="E56" i="27"/>
  <c r="F55" i="27"/>
  <c r="E55" i="27"/>
  <c r="F54" i="27"/>
  <c r="E54" i="27"/>
  <c r="J54" i="27" s="1"/>
  <c r="J53" i="27"/>
  <c r="F53" i="27"/>
  <c r="E53" i="27"/>
  <c r="F52" i="27"/>
  <c r="E52" i="27"/>
  <c r="F51" i="27"/>
  <c r="E51" i="27"/>
  <c r="J51" i="27" s="1"/>
  <c r="F50" i="27"/>
  <c r="E50" i="27"/>
  <c r="J50" i="27" s="1"/>
  <c r="F49" i="27"/>
  <c r="E49" i="27"/>
  <c r="F48" i="27"/>
  <c r="J48" i="27" s="1"/>
  <c r="E48" i="27"/>
  <c r="AX47" i="27"/>
  <c r="AT47" i="27"/>
  <c r="AQ47" i="27"/>
  <c r="AP47" i="27"/>
  <c r="AM47" i="27"/>
  <c r="AL47" i="27"/>
  <c r="AI47" i="27"/>
  <c r="AI29" i="27" s="1"/>
  <c r="AH47" i="27"/>
  <c r="AE47" i="27"/>
  <c r="AD47" i="27"/>
  <c r="D47" i="27" s="1"/>
  <c r="AA47" i="27"/>
  <c r="Z47" i="27"/>
  <c r="F46" i="27"/>
  <c r="E46" i="27"/>
  <c r="F45" i="27"/>
  <c r="E45" i="27"/>
  <c r="F44" i="27"/>
  <c r="E44" i="27"/>
  <c r="J44" i="27" s="1"/>
  <c r="J43" i="27"/>
  <c r="F43" i="27"/>
  <c r="E43" i="27"/>
  <c r="F42" i="27"/>
  <c r="E42" i="27"/>
  <c r="F41" i="27"/>
  <c r="E41" i="27"/>
  <c r="J41" i="27" s="1"/>
  <c r="F40" i="27"/>
  <c r="E40" i="27"/>
  <c r="J40" i="27" s="1"/>
  <c r="F39" i="27"/>
  <c r="E39" i="27"/>
  <c r="J39" i="27" s="1"/>
  <c r="F38" i="27"/>
  <c r="J38" i="27" s="1"/>
  <c r="E38" i="27"/>
  <c r="F37" i="27"/>
  <c r="E37" i="27"/>
  <c r="J37" i="27" s="1"/>
  <c r="F36" i="27"/>
  <c r="E36" i="27"/>
  <c r="F35" i="27"/>
  <c r="E35" i="27"/>
  <c r="J35" i="27" s="1"/>
  <c r="F34" i="27"/>
  <c r="E34" i="27"/>
  <c r="F33" i="27"/>
  <c r="E33" i="27"/>
  <c r="J33" i="27" s="1"/>
  <c r="F32" i="27"/>
  <c r="E32" i="27"/>
  <c r="J32" i="27" s="1"/>
  <c r="I31" i="27"/>
  <c r="F31" i="27" s="1"/>
  <c r="E31" i="27"/>
  <c r="AT30" i="27"/>
  <c r="AQ30" i="27"/>
  <c r="AP30" i="27"/>
  <c r="AP29" i="27" s="1"/>
  <c r="AM30" i="27"/>
  <c r="AM29" i="27" s="1"/>
  <c r="AL30" i="27"/>
  <c r="AI30" i="27"/>
  <c r="AH30" i="27"/>
  <c r="AE30" i="27"/>
  <c r="AE29" i="27" s="1"/>
  <c r="AD30" i="27"/>
  <c r="AA30" i="27"/>
  <c r="AA29" i="27" s="1"/>
  <c r="Z30" i="27"/>
  <c r="Z29" i="27" s="1"/>
  <c r="AU29" i="27"/>
  <c r="AH29" i="27"/>
  <c r="N29" i="27"/>
  <c r="K29" i="27"/>
  <c r="F27" i="27"/>
  <c r="E27" i="27"/>
  <c r="J27" i="27" s="1"/>
  <c r="F26" i="27"/>
  <c r="J26" i="27" s="1"/>
  <c r="E26" i="27"/>
  <c r="Z25" i="27"/>
  <c r="W25" i="27"/>
  <c r="W21" i="27" s="1"/>
  <c r="V25" i="27"/>
  <c r="F24" i="27"/>
  <c r="E24" i="27"/>
  <c r="V23" i="27"/>
  <c r="V22" i="27" s="1"/>
  <c r="V21" i="27" s="1"/>
  <c r="F23" i="27"/>
  <c r="J23" i="27" s="1"/>
  <c r="E23" i="27"/>
  <c r="AX22" i="27"/>
  <c r="AT22" i="27"/>
  <c r="AP22" i="27"/>
  <c r="AL22" i="27"/>
  <c r="AH22" i="27"/>
  <c r="AH21" i="27" s="1"/>
  <c r="AD22" i="27"/>
  <c r="AA22" i="27"/>
  <c r="AA21" i="27" s="1"/>
  <c r="Z22" i="27"/>
  <c r="R22" i="27"/>
  <c r="R21" i="27" s="1"/>
  <c r="N22" i="27"/>
  <c r="AE21" i="27"/>
  <c r="AD21" i="27"/>
  <c r="F18" i="27"/>
  <c r="E18" i="27"/>
  <c r="F17" i="27"/>
  <c r="E17" i="27"/>
  <c r="J17" i="27" s="1"/>
  <c r="F16" i="27"/>
  <c r="E16" i="27"/>
  <c r="J16" i="27" s="1"/>
  <c r="Z15" i="27"/>
  <c r="R15" i="27"/>
  <c r="R12" i="27" s="1"/>
  <c r="N15" i="27"/>
  <c r="AX13" i="27"/>
  <c r="AT13" i="27"/>
  <c r="AP13" i="27"/>
  <c r="AL13" i="27"/>
  <c r="AD13" i="27"/>
  <c r="AD12" i="27" s="1"/>
  <c r="Z13" i="27"/>
  <c r="V13" i="27"/>
  <c r="V12" i="27" s="1"/>
  <c r="N13" i="27"/>
  <c r="AH12" i="27"/>
  <c r="AE12" i="27"/>
  <c r="AA12" i="27"/>
  <c r="W12" i="27"/>
  <c r="S12" i="27"/>
  <c r="N12" i="27"/>
  <c r="K12" i="27"/>
  <c r="D72" i="26"/>
  <c r="F61" i="26"/>
  <c r="E61" i="26"/>
  <c r="J61" i="26" s="1"/>
  <c r="F60" i="26"/>
  <c r="E60" i="26"/>
  <c r="J60" i="26" s="1"/>
  <c r="F57" i="26"/>
  <c r="E57" i="26"/>
  <c r="F56" i="26"/>
  <c r="E56" i="26"/>
  <c r="J56" i="26" s="1"/>
  <c r="F55" i="26"/>
  <c r="E55" i="26"/>
  <c r="F54" i="26"/>
  <c r="J54" i="26" s="1"/>
  <c r="E54" i="26"/>
  <c r="F53" i="26"/>
  <c r="E53" i="26"/>
  <c r="J53" i="26" s="1"/>
  <c r="F52" i="26"/>
  <c r="E52" i="26"/>
  <c r="F51" i="26"/>
  <c r="E51" i="26"/>
  <c r="J51" i="26" s="1"/>
  <c r="J50" i="26"/>
  <c r="F50" i="26"/>
  <c r="E50" i="26"/>
  <c r="F49" i="26"/>
  <c r="E49" i="26"/>
  <c r="J49" i="26" s="1"/>
  <c r="F48" i="26"/>
  <c r="E48" i="26"/>
  <c r="J48" i="26" s="1"/>
  <c r="AX47" i="26"/>
  <c r="AT47" i="26"/>
  <c r="AQ47" i="26"/>
  <c r="AP47" i="26"/>
  <c r="AM47" i="26"/>
  <c r="AM29" i="26" s="1"/>
  <c r="AL47" i="26"/>
  <c r="AI47" i="26"/>
  <c r="AH47" i="26"/>
  <c r="AE47" i="26"/>
  <c r="AE29" i="26" s="1"/>
  <c r="AD47" i="26"/>
  <c r="AA47" i="26"/>
  <c r="Z47" i="26"/>
  <c r="F46" i="26"/>
  <c r="E46" i="26"/>
  <c r="F45" i="26"/>
  <c r="E45" i="26"/>
  <c r="F44" i="26"/>
  <c r="J44" i="26" s="1"/>
  <c r="E44" i="26"/>
  <c r="F43" i="26"/>
  <c r="E43" i="26"/>
  <c r="J43" i="26" s="1"/>
  <c r="F42" i="26"/>
  <c r="E42" i="26"/>
  <c r="F41" i="26"/>
  <c r="E41" i="26"/>
  <c r="J41" i="26" s="1"/>
  <c r="F40" i="26"/>
  <c r="E40" i="26"/>
  <c r="J40" i="26" s="1"/>
  <c r="F39" i="26"/>
  <c r="E39" i="26"/>
  <c r="F38" i="26"/>
  <c r="E38" i="26"/>
  <c r="J38" i="26" s="1"/>
  <c r="J37" i="26"/>
  <c r="F37" i="26"/>
  <c r="E37" i="26"/>
  <c r="F36" i="26"/>
  <c r="J36" i="26" s="1"/>
  <c r="E36" i="26"/>
  <c r="F35" i="26"/>
  <c r="E35" i="26"/>
  <c r="J35" i="26" s="1"/>
  <c r="F34" i="26"/>
  <c r="E34" i="26"/>
  <c r="F33" i="26"/>
  <c r="E33" i="26"/>
  <c r="J33" i="26" s="1"/>
  <c r="F32" i="26"/>
  <c r="E32" i="26"/>
  <c r="J32" i="26" s="1"/>
  <c r="I31" i="26"/>
  <c r="F31" i="26" s="1"/>
  <c r="J31" i="26" s="1"/>
  <c r="E31" i="26"/>
  <c r="AT30" i="26"/>
  <c r="AQ30" i="26"/>
  <c r="AP30" i="26"/>
  <c r="AP29" i="26" s="1"/>
  <c r="AM30" i="26"/>
  <c r="AL30" i="26"/>
  <c r="AI30" i="26"/>
  <c r="AI29" i="26" s="1"/>
  <c r="AH30" i="26"/>
  <c r="AH29" i="26" s="1"/>
  <c r="AE30" i="26"/>
  <c r="AD30" i="26"/>
  <c r="AA30" i="26"/>
  <c r="AA29" i="26" s="1"/>
  <c r="Z30" i="26"/>
  <c r="D30" i="26" s="1"/>
  <c r="AU29" i="26"/>
  <c r="N29" i="26"/>
  <c r="K29" i="26"/>
  <c r="F27" i="26"/>
  <c r="E27" i="26"/>
  <c r="J27" i="26" s="1"/>
  <c r="F26" i="26"/>
  <c r="E26" i="26"/>
  <c r="J26" i="26" s="1"/>
  <c r="Z25" i="26"/>
  <c r="W25" i="26"/>
  <c r="W21" i="26" s="1"/>
  <c r="V25" i="26"/>
  <c r="F24" i="26"/>
  <c r="E24" i="26"/>
  <c r="J24" i="26" s="1"/>
  <c r="V23" i="26"/>
  <c r="V22" i="26" s="1"/>
  <c r="V21" i="26" s="1"/>
  <c r="F23" i="26"/>
  <c r="E23" i="26"/>
  <c r="J23" i="26" s="1"/>
  <c r="AX22" i="26"/>
  <c r="AT22" i="26"/>
  <c r="AP22" i="26"/>
  <c r="AL22" i="26"/>
  <c r="AH22" i="26"/>
  <c r="AD22" i="26"/>
  <c r="AD21" i="26" s="1"/>
  <c r="AA22" i="26"/>
  <c r="Z22" i="26"/>
  <c r="R22" i="26"/>
  <c r="N22" i="26"/>
  <c r="AH21" i="26"/>
  <c r="AE21" i="26"/>
  <c r="AA21" i="26"/>
  <c r="F18" i="26"/>
  <c r="E18" i="26"/>
  <c r="F17" i="26"/>
  <c r="E17" i="26"/>
  <c r="J17" i="26" s="1"/>
  <c r="F16" i="26"/>
  <c r="E16" i="26"/>
  <c r="J16" i="26" s="1"/>
  <c r="Z15" i="26"/>
  <c r="R15" i="26"/>
  <c r="R12" i="26" s="1"/>
  <c r="N15" i="26"/>
  <c r="AX13" i="26"/>
  <c r="AT13" i="26"/>
  <c r="AP13" i="26"/>
  <c r="AL13" i="26"/>
  <c r="AD13" i="26"/>
  <c r="Z13" i="26"/>
  <c r="Z12" i="26" s="1"/>
  <c r="V13" i="26"/>
  <c r="N13" i="26"/>
  <c r="AH12" i="26"/>
  <c r="AE12" i="26"/>
  <c r="AA12" i="26"/>
  <c r="W12" i="26"/>
  <c r="V12" i="26"/>
  <c r="S12" i="26"/>
  <c r="K12" i="26"/>
  <c r="J60" i="27" l="1"/>
  <c r="J61" i="27"/>
  <c r="J49" i="27"/>
  <c r="AQ29" i="27"/>
  <c r="J57" i="26"/>
  <c r="J55" i="26"/>
  <c r="J46" i="26"/>
  <c r="D22" i="26"/>
  <c r="D22" i="27"/>
  <c r="Z29" i="26"/>
  <c r="Z12" i="27"/>
  <c r="J31" i="27"/>
  <c r="J42" i="27"/>
  <c r="J52" i="27"/>
  <c r="AD29" i="26"/>
  <c r="J45" i="26"/>
  <c r="D13" i="27"/>
  <c r="D15" i="27"/>
  <c r="E15" i="27" s="1"/>
  <c r="D25" i="27"/>
  <c r="J46" i="27"/>
  <c r="J56" i="27"/>
  <c r="D13" i="26"/>
  <c r="R21" i="26"/>
  <c r="N12" i="26"/>
  <c r="Z21" i="26"/>
  <c r="AD12" i="26"/>
  <c r="J18" i="26"/>
  <c r="D25" i="26"/>
  <c r="J34" i="26"/>
  <c r="J39" i="26"/>
  <c r="J42" i="26"/>
  <c r="J52" i="26"/>
  <c r="J18" i="27"/>
  <c r="J24" i="27"/>
  <c r="D30" i="27"/>
  <c r="J34" i="27"/>
  <c r="J36" i="27"/>
  <c r="J45" i="27"/>
  <c r="J55" i="27"/>
  <c r="AQ29" i="26"/>
  <c r="AL29" i="27"/>
  <c r="AT29" i="27"/>
  <c r="AL29" i="26"/>
  <c r="AT29" i="26"/>
  <c r="D47" i="26"/>
  <c r="E13" i="27"/>
  <c r="D12" i="27"/>
  <c r="E12" i="27" s="1"/>
  <c r="AD29" i="27"/>
  <c r="Z21" i="27"/>
  <c r="D21" i="27" s="1"/>
  <c r="E13" i="26"/>
  <c r="D21" i="26"/>
  <c r="D15" i="26"/>
  <c r="E15" i="26" s="1"/>
  <c r="F44" i="25"/>
  <c r="E44" i="25"/>
  <c r="J44" i="25" s="1"/>
  <c r="F40" i="25"/>
  <c r="F37" i="25"/>
  <c r="F34" i="25"/>
  <c r="E34" i="25"/>
  <c r="R15" i="25"/>
  <c r="R12" i="25" s="1"/>
  <c r="N7" i="7"/>
  <c r="D29" i="27" l="1"/>
  <c r="D29" i="26"/>
  <c r="J34" i="25"/>
  <c r="D12" i="26"/>
  <c r="E12" i="26" s="1"/>
  <c r="AL7" i="7"/>
  <c r="AL16" i="7" s="1"/>
  <c r="AI7" i="7"/>
  <c r="AI16" i="7" s="1"/>
  <c r="C15" i="7"/>
  <c r="D72" i="25"/>
  <c r="E40" i="25"/>
  <c r="J40" i="25" s="1"/>
  <c r="AA47" i="25"/>
  <c r="AE47" i="25"/>
  <c r="AI47" i="25"/>
  <c r="AH47" i="25"/>
  <c r="AL47" i="25"/>
  <c r="AQ27" i="7"/>
  <c r="AA27" i="7"/>
  <c r="S27" i="7"/>
  <c r="V13" i="25"/>
  <c r="V12" i="25" s="1"/>
  <c r="S12" i="25"/>
  <c r="E37" i="25"/>
  <c r="J37" i="25" s="1"/>
  <c r="AP30" i="25"/>
  <c r="V23" i="25"/>
  <c r="N15" i="25"/>
  <c r="N13" i="25"/>
  <c r="N12" i="25" s="1"/>
  <c r="K12" i="25"/>
  <c r="R15" i="7" l="1"/>
  <c r="V15" i="7"/>
  <c r="N15" i="7"/>
  <c r="N16" i="7" s="1"/>
  <c r="AX24" i="7"/>
  <c r="AT24" i="7"/>
  <c r="AP24" i="7"/>
  <c r="AL24" i="7"/>
  <c r="N24" i="7"/>
  <c r="AX33" i="7"/>
  <c r="V33" i="7"/>
  <c r="D15" i="7" l="1"/>
  <c r="AX45" i="7"/>
  <c r="AH30" i="25"/>
  <c r="AD47" i="25"/>
  <c r="Z15" i="25"/>
  <c r="V25" i="25"/>
  <c r="F12" i="7"/>
  <c r="E12" i="7"/>
  <c r="J12" i="7" l="1"/>
  <c r="AQ47" i="25" l="1"/>
  <c r="AQ30" i="25"/>
  <c r="AI30" i="25"/>
  <c r="AI29" i="25" s="1"/>
  <c r="AM30" i="25"/>
  <c r="AA12" i="25"/>
  <c r="AA16" i="7" s="1"/>
  <c r="AA22" i="25"/>
  <c r="AA21" i="25" s="1"/>
  <c r="W27" i="7"/>
  <c r="W34" i="7" s="1"/>
  <c r="S34" i="7"/>
  <c r="K27" i="7"/>
  <c r="O34" i="7"/>
  <c r="AI27" i="7"/>
  <c r="AE27" i="7"/>
  <c r="AE21" i="25"/>
  <c r="K29" i="25"/>
  <c r="AQ18" i="7"/>
  <c r="AQ25" i="7" s="1"/>
  <c r="AM18" i="7"/>
  <c r="AI18" i="7"/>
  <c r="AI25" i="7" s="1"/>
  <c r="AE18" i="7"/>
  <c r="AA18" i="7"/>
  <c r="W18" i="7"/>
  <c r="S18" i="7"/>
  <c r="S25" i="7" s="1"/>
  <c r="O18" i="7"/>
  <c r="O25" i="7" s="1"/>
  <c r="W7" i="7"/>
  <c r="S7" i="7"/>
  <c r="S16" i="7" s="1"/>
  <c r="O7" i="7"/>
  <c r="O16" i="7" s="1"/>
  <c r="AE30" i="25"/>
  <c r="AA30" i="25"/>
  <c r="W25" i="25"/>
  <c r="AU29" i="25"/>
  <c r="AM47" i="25"/>
  <c r="K18" i="7"/>
  <c r="K25" i="7" s="1"/>
  <c r="K7" i="7"/>
  <c r="K16" i="7" s="1"/>
  <c r="AE12" i="25"/>
  <c r="AE16" i="7" s="1"/>
  <c r="W12" i="25"/>
  <c r="AI34" i="7" l="1"/>
  <c r="AI45" i="7" s="1"/>
  <c r="AM29" i="25"/>
  <c r="AM34" i="7" s="1"/>
  <c r="AM45" i="7" s="1"/>
  <c r="AQ29" i="25"/>
  <c r="AQ34" i="7" s="1"/>
  <c r="AQ45" i="7" s="1"/>
  <c r="AA29" i="25"/>
  <c r="AA34" i="7" s="1"/>
  <c r="AE29" i="25"/>
  <c r="AE34" i="7" s="1"/>
  <c r="W16" i="7"/>
  <c r="AE25" i="7"/>
  <c r="W21" i="25"/>
  <c r="W25" i="7" s="1"/>
  <c r="K34" i="7"/>
  <c r="O45" i="7"/>
  <c r="S45" i="7"/>
  <c r="AA25" i="7"/>
  <c r="BB57" i="7"/>
  <c r="F61" i="25"/>
  <c r="E61" i="25"/>
  <c r="F60" i="25"/>
  <c r="E60" i="25"/>
  <c r="F57" i="25"/>
  <c r="E57" i="25"/>
  <c r="F56" i="25"/>
  <c r="E56" i="25"/>
  <c r="F55" i="25"/>
  <c r="E55" i="25"/>
  <c r="F54" i="25"/>
  <c r="E54" i="25"/>
  <c r="F53" i="25"/>
  <c r="E53" i="25"/>
  <c r="F52" i="25"/>
  <c r="E52" i="25"/>
  <c r="F51" i="25"/>
  <c r="E51" i="25"/>
  <c r="F50" i="25"/>
  <c r="E50" i="25"/>
  <c r="F49" i="25"/>
  <c r="E49" i="25"/>
  <c r="F48" i="25"/>
  <c r="E48" i="25"/>
  <c r="AX47" i="25"/>
  <c r="AP47" i="25"/>
  <c r="Z47" i="25"/>
  <c r="N29" i="25"/>
  <c r="N33" i="7" s="1"/>
  <c r="F46" i="25"/>
  <c r="E46" i="25"/>
  <c r="F45" i="25"/>
  <c r="E45" i="25"/>
  <c r="F43" i="25"/>
  <c r="E43" i="25"/>
  <c r="F42" i="25"/>
  <c r="E42" i="25"/>
  <c r="F41" i="25"/>
  <c r="E41" i="25"/>
  <c r="F39" i="25"/>
  <c r="E39" i="25"/>
  <c r="F38" i="25"/>
  <c r="E38" i="25"/>
  <c r="F36" i="25"/>
  <c r="E36" i="25"/>
  <c r="F35" i="25"/>
  <c r="E35" i="25"/>
  <c r="F33" i="25"/>
  <c r="E33" i="25"/>
  <c r="F32" i="25"/>
  <c r="E32" i="25"/>
  <c r="I31" i="25"/>
  <c r="E31" i="25"/>
  <c r="AT30" i="25"/>
  <c r="AL30" i="25"/>
  <c r="AD30" i="25"/>
  <c r="AD29" i="25" s="1"/>
  <c r="AD33" i="7" s="1"/>
  <c r="Z30" i="25"/>
  <c r="F27" i="25"/>
  <c r="E27" i="25"/>
  <c r="F26" i="25"/>
  <c r="E26" i="25"/>
  <c r="Z25" i="25"/>
  <c r="D25" i="25" s="1"/>
  <c r="F24" i="25"/>
  <c r="E24" i="25"/>
  <c r="F23" i="25"/>
  <c r="E23" i="25"/>
  <c r="AX22" i="25"/>
  <c r="AT22" i="25"/>
  <c r="AP22" i="25"/>
  <c r="AL22" i="25"/>
  <c r="AH22" i="25"/>
  <c r="AH21" i="25" s="1"/>
  <c r="AD22" i="25"/>
  <c r="AD21" i="25" s="1"/>
  <c r="AD24" i="7" s="1"/>
  <c r="Z22" i="25"/>
  <c r="V22" i="25"/>
  <c r="V21" i="25" s="1"/>
  <c r="V24" i="7" s="1"/>
  <c r="R22" i="25"/>
  <c r="R21" i="25" s="1"/>
  <c r="R24" i="7" s="1"/>
  <c r="N22" i="25"/>
  <c r="F18" i="25"/>
  <c r="E18" i="25"/>
  <c r="F17" i="25"/>
  <c r="E17" i="25"/>
  <c r="F16" i="25"/>
  <c r="E16" i="25"/>
  <c r="D15" i="25"/>
  <c r="E15" i="25" s="1"/>
  <c r="AX13" i="25"/>
  <c r="AT13" i="25"/>
  <c r="AP13" i="25"/>
  <c r="AL13" i="25"/>
  <c r="AD13" i="25"/>
  <c r="Z13" i="25"/>
  <c r="Z12" i="25" s="1"/>
  <c r="AH12" i="25"/>
  <c r="V27" i="7"/>
  <c r="D47" i="25" l="1"/>
  <c r="AL29" i="25"/>
  <c r="D30" i="25"/>
  <c r="Z29" i="25"/>
  <c r="W45" i="7"/>
  <c r="D24" i="7"/>
  <c r="J36" i="25"/>
  <c r="J45" i="25"/>
  <c r="AD12" i="25"/>
  <c r="D13" i="25"/>
  <c r="E13" i="25" s="1"/>
  <c r="J17" i="25"/>
  <c r="AT29" i="25"/>
  <c r="AT33" i="7" s="1"/>
  <c r="J16" i="25"/>
  <c r="J18" i="25"/>
  <c r="J26" i="25"/>
  <c r="F31" i="25"/>
  <c r="J31" i="25" s="1"/>
  <c r="AH29" i="25"/>
  <c r="AH33" i="7" s="1"/>
  <c r="AE45" i="7"/>
  <c r="AA45" i="7"/>
  <c r="J23" i="25"/>
  <c r="J32" i="25"/>
  <c r="J35" i="25"/>
  <c r="J38" i="25"/>
  <c r="J41" i="25"/>
  <c r="J43" i="25"/>
  <c r="J46" i="25"/>
  <c r="J49" i="25"/>
  <c r="J53" i="25"/>
  <c r="J57" i="25"/>
  <c r="J61" i="25"/>
  <c r="D22" i="25"/>
  <c r="AP29" i="25"/>
  <c r="AP33" i="7" s="1"/>
  <c r="J51" i="25"/>
  <c r="J55" i="25"/>
  <c r="Z21" i="25"/>
  <c r="Z33" i="7"/>
  <c r="J33" i="25"/>
  <c r="J39" i="25"/>
  <c r="J42" i="25"/>
  <c r="J24" i="25"/>
  <c r="J27" i="25"/>
  <c r="J48" i="25"/>
  <c r="J50" i="25"/>
  <c r="J52" i="25"/>
  <c r="J54" i="25"/>
  <c r="J56" i="25"/>
  <c r="J60" i="25"/>
  <c r="D29" i="25" l="1"/>
  <c r="AL33" i="7"/>
  <c r="D33" i="7" s="1"/>
  <c r="D12" i="25"/>
  <c r="E12" i="25" s="1"/>
  <c r="D21" i="25"/>
  <c r="Z24" i="7"/>
  <c r="V18" i="7"/>
  <c r="AU34" i="7"/>
  <c r="AX27" i="7"/>
  <c r="AT27" i="7"/>
  <c r="AP27" i="7"/>
  <c r="AL27" i="7"/>
  <c r="AH27" i="7"/>
  <c r="AD27" i="7"/>
  <c r="AD34" i="7" s="1"/>
  <c r="Z27" i="7"/>
  <c r="R27" i="7"/>
  <c r="N27" i="7"/>
  <c r="AX18" i="7"/>
  <c r="AT18" i="7"/>
  <c r="AP18" i="7"/>
  <c r="AL18" i="7"/>
  <c r="AH18" i="7"/>
  <c r="AD18" i="7"/>
  <c r="Z18" i="7"/>
  <c r="R18" i="7"/>
  <c r="N18" i="7"/>
  <c r="AH7" i="7"/>
  <c r="AD7" i="7"/>
  <c r="Z7" i="7"/>
  <c r="V7" i="7"/>
  <c r="R7" i="7"/>
  <c r="N34" i="7" l="1"/>
  <c r="D27" i="7"/>
  <c r="D34" i="7" s="1"/>
  <c r="C27" i="7"/>
  <c r="D7" i="7"/>
  <c r="D16" i="7" s="1"/>
  <c r="D18" i="7"/>
  <c r="D25" i="7" s="1"/>
  <c r="R16" i="7"/>
  <c r="AD16" i="7"/>
  <c r="R34" i="7"/>
  <c r="N25" i="7"/>
  <c r="V16" i="7"/>
  <c r="AL34" i="7"/>
  <c r="AL45" i="7" s="1"/>
  <c r="Z16" i="7"/>
  <c r="AT34" i="7"/>
  <c r="Z34" i="7"/>
  <c r="R25" i="7"/>
  <c r="AD25" i="7"/>
  <c r="AT25" i="7"/>
  <c r="AP25" i="7"/>
  <c r="AX25" i="7"/>
  <c r="V34" i="7"/>
  <c r="AH25" i="7"/>
  <c r="AP34" i="7"/>
  <c r="N45" i="7" l="1"/>
  <c r="AD45" i="7"/>
  <c r="D40" i="7"/>
  <c r="D45" i="7" s="1"/>
  <c r="C16" i="7"/>
  <c r="BB16" i="7"/>
  <c r="R45" i="7"/>
  <c r="AP45" i="7"/>
  <c r="AT45" i="7"/>
  <c r="Z25" i="7"/>
  <c r="V25" i="7"/>
  <c r="V45" i="7" s="1"/>
  <c r="BB25" i="7" l="1"/>
  <c r="Z45" i="7"/>
  <c r="AH34" i="7"/>
  <c r="AH45" i="7" l="1"/>
  <c r="BA45" i="7" s="1"/>
  <c r="C34" i="7"/>
  <c r="K45" i="7"/>
  <c r="K30" i="27" l="1"/>
  <c r="W30" i="26"/>
  <c r="K30" i="26"/>
  <c r="W30" i="25"/>
  <c r="W30" i="27"/>
  <c r="K30" i="25"/>
</calcChain>
</file>

<file path=xl/sharedStrings.xml><?xml version="1.0" encoding="utf-8"?>
<sst xmlns="http://schemas.openxmlformats.org/spreadsheetml/2006/main" count="1092" uniqueCount="397">
  <si>
    <t>1</t>
  </si>
  <si>
    <t xml:space="preserve"> </t>
  </si>
  <si>
    <t>2</t>
  </si>
  <si>
    <t>8</t>
  </si>
  <si>
    <t>15</t>
  </si>
  <si>
    <t>22</t>
  </si>
  <si>
    <t>29</t>
  </si>
  <si>
    <t>6</t>
  </si>
  <si>
    <t>13</t>
  </si>
  <si>
    <t>20</t>
  </si>
  <si>
    <t>27</t>
  </si>
  <si>
    <t>3</t>
  </si>
  <si>
    <t>10</t>
  </si>
  <si>
    <t>17</t>
  </si>
  <si>
    <t>24</t>
  </si>
  <si>
    <t>5</t>
  </si>
  <si>
    <t>12</t>
  </si>
  <si>
    <t>19</t>
  </si>
  <si>
    <t>26</t>
  </si>
  <si>
    <t>9</t>
  </si>
  <si>
    <t>16</t>
  </si>
  <si>
    <t>23</t>
  </si>
  <si>
    <t>30</t>
  </si>
  <si>
    <t>11</t>
  </si>
  <si>
    <t>18</t>
  </si>
  <si>
    <t>25</t>
  </si>
  <si>
    <t>7</t>
  </si>
  <si>
    <t>14</t>
  </si>
  <si>
    <t>21</t>
  </si>
  <si>
    <t>28</t>
  </si>
  <si>
    <t>4</t>
  </si>
  <si>
    <t>31</t>
  </si>
  <si>
    <t xml:space="preserve"> =</t>
  </si>
  <si>
    <t>Х</t>
  </si>
  <si>
    <t>//</t>
  </si>
  <si>
    <t>ГЭ</t>
  </si>
  <si>
    <t>ГА</t>
  </si>
  <si>
    <t xml:space="preserve">// </t>
  </si>
  <si>
    <t>ОЛ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</si>
  <si>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</si>
  <si>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ВР</t>
  </si>
  <si>
    <t>ОБОЗНАЧЕНИЯ:</t>
  </si>
  <si>
    <t>Б2.1</t>
  </si>
  <si>
    <t>Б2.В1</t>
  </si>
  <si>
    <t>1.</t>
  </si>
  <si>
    <t>2.</t>
  </si>
  <si>
    <t>3.</t>
  </si>
  <si>
    <r>
      <t xml:space="preserve">Кыргыз тили (базалык/кесиптик)1,2 жана адабияты / </t>
    </r>
    <r>
      <rPr>
        <b/>
        <sz val="14"/>
        <rFont val="Times New Roman"/>
        <family val="1"/>
        <charset val="204"/>
      </rPr>
      <t xml:space="preserve">Кыргызский язык (базовый/профессиональный)1,2 и литература </t>
    </r>
    <r>
      <rPr>
        <sz val="14"/>
        <rFont val="Times New Roman"/>
        <family val="1"/>
        <charset val="204"/>
      </rPr>
      <t>/ Kyrgyz language (base/professional)1,2 and literature</t>
    </r>
  </si>
  <si>
    <r>
      <t xml:space="preserve">Атамекендик тарых / </t>
    </r>
    <r>
      <rPr>
        <b/>
        <sz val="14"/>
        <rFont val="Times New Roman"/>
        <family val="1"/>
        <charset val="204"/>
      </rPr>
      <t xml:space="preserve">Отечественная история </t>
    </r>
    <r>
      <rPr>
        <sz val="14"/>
        <rFont val="Times New Roman"/>
        <family val="1"/>
        <charset val="204"/>
      </rPr>
      <t>/ National history</t>
    </r>
  </si>
  <si>
    <r>
      <t xml:space="preserve">Манас таануу / </t>
    </r>
    <r>
      <rPr>
        <b/>
        <sz val="14"/>
        <rFont val="Times New Roman"/>
        <family val="1"/>
        <charset val="204"/>
      </rPr>
      <t xml:space="preserve">Манасоведение </t>
    </r>
    <r>
      <rPr>
        <sz val="14"/>
        <rFont val="Times New Roman"/>
        <family val="1"/>
        <charset val="204"/>
      </rPr>
      <t>/ Manas Study</t>
    </r>
  </si>
  <si>
    <t>ЖОЖдун компоненти / Вузовский компонент / University component</t>
  </si>
  <si>
    <t xml:space="preserve">ПРОФИЛЬ / PROFILE: </t>
  </si>
  <si>
    <t>курс/course</t>
  </si>
  <si>
    <t xml:space="preserve">БЕЛГИЛЕР: </t>
  </si>
  <si>
    <t>/Examination session</t>
  </si>
  <si>
    <t xml:space="preserve">/Рrotection of FQW </t>
  </si>
  <si>
    <t>Кафедра/Department</t>
  </si>
  <si>
    <t>КЕСИПТИК ЦИКЛ / ПРОФЕССИОНАЛЬНЫЙ ЦИКЛ / PROFESSIONAL CYCLE</t>
  </si>
  <si>
    <t>ПРАКТИКАЛАР / ПРАКТИКИ / PRACTICES:</t>
  </si>
  <si>
    <t>/Credits in various academic disciplines:</t>
  </si>
  <si>
    <t>сем./ sem.</t>
  </si>
  <si>
    <t>Бүтүрүүчү квалификациялык ишти коргоо /Защита выпускной квалификационной работы/Protection of final qualifying work</t>
  </si>
  <si>
    <r>
      <t>БКИ коргоо/</t>
    </r>
    <r>
      <rPr>
        <b/>
        <sz val="9"/>
        <rFont val="Times New Roman"/>
        <family val="1"/>
        <charset val="204"/>
      </rPr>
      <t>Защита ВКР</t>
    </r>
  </si>
  <si>
    <r>
      <t>Обзордук лекциялар, консультациялар/</t>
    </r>
    <r>
      <rPr>
        <b/>
        <sz val="9"/>
        <rFont val="Times New Roman"/>
        <family val="1"/>
        <charset val="204"/>
      </rPr>
      <t xml:space="preserve">Обзорные лекции, </t>
    </r>
  </si>
  <si>
    <r>
      <rPr>
        <b/>
        <sz val="9"/>
        <rFont val="Times New Roman"/>
        <family val="1"/>
        <charset val="204"/>
      </rPr>
      <t>консультации</t>
    </r>
    <r>
      <rPr>
        <sz val="9"/>
        <rFont val="Times New Roman"/>
        <family val="1"/>
        <charset val="204"/>
      </rPr>
      <t>/Overview lectures, consultations</t>
    </r>
  </si>
  <si>
    <r>
      <rPr>
        <b/>
        <sz val="9"/>
        <rFont val="Times New Roman"/>
        <family val="1"/>
        <charset val="204"/>
      </rPr>
      <t>комплексный экзамен</t>
    </r>
    <r>
      <rPr>
        <sz val="9"/>
        <rFont val="Times New Roman"/>
        <family val="1"/>
        <charset val="204"/>
      </rPr>
      <t>/Interdisciplinary complex examination</t>
    </r>
  </si>
  <si>
    <t>КЫРГЫЗ РЕСПУБЛИКАСЫНЫН БИЛИМ БЕРҮҮ ЖАНА ИЛИМ МИНИСТРЛИГИ / МИНИСТЕРСТВО  ОБРАЗОВАНИЯ  И НАУКИ КЫРГЫЗСКОЙ  РЕСПУБЛИКИ / MINISTRY OF EDUCATION AND SCIENCE OF THE KYRGYZ REPUBLIC</t>
  </si>
  <si>
    <t>И.РАЗЗАКОВ атындагы КЫРГЫЗ МАМЛЕКЕТТИК ТЕХНИКАЛЫК УНИВЕРСИТЕТИ / КЫРГЫЗСКИЙ   ГОСУДАРСТВЕННЫЙ  ТЕХНИЧЕСКИЙ  УНИВЕРСИТЕТ им. И.Раззакова / KYRGYZ STATE TECHNICAL UNIVERSITY named after I. Razzakov</t>
  </si>
  <si>
    <t>Сентябрь/September</t>
  </si>
  <si>
    <t>Октябрь/October</t>
  </si>
  <si>
    <t>Ноябрь/November</t>
  </si>
  <si>
    <t>Декабрь/December</t>
  </si>
  <si>
    <t>Январь/January</t>
  </si>
  <si>
    <t>Февраль/February</t>
  </si>
  <si>
    <t>Март/March</t>
  </si>
  <si>
    <t>Май/May</t>
  </si>
  <si>
    <t>Апрель/April</t>
  </si>
  <si>
    <t>Июнь/June</t>
  </si>
  <si>
    <t>Июль/July</t>
  </si>
  <si>
    <t>Август/August</t>
  </si>
  <si>
    <t>АКАДЕМИЯЛЫК ДАРАЖА / АКАДЕМИЧЕСКАЯ СТЕПЕНЬ / ACADEMIC DEGREE:</t>
  </si>
  <si>
    <t>ОКУТУУНУН  ФОРМАСЫ/ ФОРМА ОБУЧЕНИЯ / FORM OF STUDY:</t>
  </si>
  <si>
    <r>
      <t>Сынактык сессия /</t>
    </r>
    <r>
      <rPr>
        <b/>
        <sz val="9"/>
        <rFont val="Times New Roman"/>
        <family val="1"/>
        <charset val="204"/>
      </rPr>
      <t>Экзаменационная сессия</t>
    </r>
  </si>
  <si>
    <r>
      <t>Каникулдар/</t>
    </r>
    <r>
      <rPr>
        <b/>
        <sz val="9"/>
        <rFont val="Times New Roman"/>
        <family val="1"/>
        <charset val="204"/>
      </rPr>
      <t>Каникулы</t>
    </r>
    <r>
      <rPr>
        <sz val="9"/>
        <rFont val="Times New Roman"/>
        <family val="1"/>
        <charset val="204"/>
      </rPr>
      <t>/Vacation</t>
    </r>
  </si>
  <si>
    <r>
      <t>БКИ аткаруу/</t>
    </r>
    <r>
      <rPr>
        <b/>
        <sz val="9"/>
        <rFont val="Times New Roman"/>
        <family val="1"/>
        <charset val="204"/>
      </rPr>
      <t xml:space="preserve">Выполнение ВКР </t>
    </r>
  </si>
  <si>
    <r>
      <t>Дисциплинар аралык комплекстүү сынак/</t>
    </r>
    <r>
      <rPr>
        <b/>
        <sz val="9"/>
        <rFont val="Times New Roman"/>
        <family val="1"/>
        <charset val="204"/>
      </rPr>
      <t xml:space="preserve">Междисциплинарный </t>
    </r>
  </si>
  <si>
    <r>
      <t>Даярдоо багыты боюнча мамлекеттик сынак/</t>
    </r>
    <r>
      <rPr>
        <b/>
        <sz val="9"/>
        <rFont val="Times New Roman"/>
        <family val="1"/>
        <charset val="204"/>
      </rPr>
      <t xml:space="preserve">Гос.экзамен по </t>
    </r>
  </si>
  <si>
    <t>Жыйынтыгы/Итого/Total</t>
  </si>
  <si>
    <t>бардыгы/всего/total</t>
  </si>
  <si>
    <t>сынактык сессия/экз. сессия/еxam. session</t>
  </si>
  <si>
    <t>практика/practice</t>
  </si>
  <si>
    <t>каникулдар/ каникулы/ vacation</t>
  </si>
  <si>
    <r>
      <t xml:space="preserve">Бакалавр даярдоо / </t>
    </r>
    <r>
      <rPr>
        <b/>
        <sz val="12"/>
        <rFont val="Times New Roman"/>
        <family val="1"/>
        <charset val="204"/>
      </rPr>
      <t xml:space="preserve">Подготовки бакалавра </t>
    </r>
    <r>
      <rPr>
        <b/>
        <sz val="11"/>
        <rFont val="Times New Roman"/>
        <family val="1"/>
        <charset val="204"/>
      </rPr>
      <t xml:space="preserve"> / Working bachelor's study curriculum</t>
    </r>
  </si>
  <si>
    <t>БАГЫТ / НАПРАВЛЕНИЕ / MAJOR:</t>
  </si>
  <si>
    <t>ОКУТУУНУН ЧЕНЕМДИК МӨӨНӨТҮ / НОРМАТИВНЫЙ СРОК ОБУЧЕНИЯ /STANDARD TERM OF STUDY:</t>
  </si>
  <si>
    <t>Окуу процессинин графиги / График учебного процесса / The schedule of the educational process</t>
  </si>
  <si>
    <t>DENOTATION:</t>
  </si>
  <si>
    <t xml:space="preserve">/Execution of FQW </t>
  </si>
  <si>
    <r>
      <rPr>
        <b/>
        <sz val="9"/>
        <rFont val="Times New Roman"/>
        <family val="1"/>
        <charset val="204"/>
      </rPr>
      <t>направлению подготовки</t>
    </r>
    <r>
      <rPr>
        <sz val="9"/>
        <rFont val="Times New Roman"/>
        <family val="1"/>
        <charset val="204"/>
      </rPr>
      <t>/State examination in the major of training</t>
    </r>
  </si>
  <si>
    <t>Убакыттын бюджет боюнча топтомо маалыматтары (жумаларда) /Сводные данные по бюджету времени (в неделях)/Summary of budget time (in weeks)</t>
  </si>
  <si>
    <t>мамлекеттик аттестация/ гос.аттестация/ state certification</t>
  </si>
  <si>
    <t xml:space="preserve">БКИ аткаруу /выполнение ВКР/ execution of FQW </t>
  </si>
  <si>
    <t>Жалпы эмгек көлөмү/Общая трудоемкость/ Total labor intensity</t>
  </si>
  <si>
    <t>Сааттардагы иштин көлөмү/Объем работы в часах/Amount of work in hours</t>
  </si>
  <si>
    <t>алардын ичинен:/из них:/ from them:</t>
  </si>
  <si>
    <t>Лекциялар/Лекции/ lectures</t>
  </si>
  <si>
    <t>Өз алдынча иштөө/ Самостоятельная работа/ Independent work</t>
  </si>
  <si>
    <t>Практикалык/Практические/ Practical</t>
  </si>
  <si>
    <t>Насыя/Кредит/Credit</t>
  </si>
  <si>
    <t>Окутуунун 1-жылы/ 1-й год обучения/ 1st year of study</t>
  </si>
  <si>
    <t>Окутуунун 2-жылы/  2-й год обучения/  2nd year of study</t>
  </si>
  <si>
    <t>Окутуунун 3-жылы/ 3-й год обучения/ 3rd year of study</t>
  </si>
  <si>
    <t>Окутуунун 4-жылы/ 4-й год обучения/ 4th year of study</t>
  </si>
  <si>
    <t>Лабораториялык/Лабораторные/ laboratory</t>
  </si>
  <si>
    <t>Бардыгы / Всего/ Total</t>
  </si>
  <si>
    <t xml:space="preserve">  Дисциплинанын коду/   Код дисциплины/   Discipline code</t>
  </si>
  <si>
    <t>Насыялар/ Кредиты/ Credits ECTS</t>
  </si>
  <si>
    <t xml:space="preserve"> Сааттар/ Часы/ Hours</t>
  </si>
  <si>
    <t xml:space="preserve">Белгилер:/Обозначения:/Denotation: </t>
  </si>
  <si>
    <t>лк/ лк/ leс</t>
  </si>
  <si>
    <t>лб/лб/ lab</t>
  </si>
  <si>
    <t>пр/ пр/ prac</t>
  </si>
  <si>
    <t>1 сем/sem (КС/ОС/AS) -16 жум./нед./weeks</t>
  </si>
  <si>
    <t>3 сем/sem (КС/ОС/AS) -16 жум./нед./weeks</t>
  </si>
  <si>
    <t>5 сем/sem (КС/ОС/AS) -16 жум./нед./weeks</t>
  </si>
  <si>
    <t>7 сем/sem (КС/ОС/AS) -16 жум./нед./weeks</t>
  </si>
  <si>
    <t>2 сем/sem (ЖС/ВС/SS) -16 жум./нед./weeks</t>
  </si>
  <si>
    <t>4 сем/sem (ЖС/ВС/SS) -16 жум./нед./weeks</t>
  </si>
  <si>
    <t>6 сем/sem (ЖС/ВС/SS) -16 жум./нед./weeks</t>
  </si>
  <si>
    <t>8 сем/sem (ЖС/ВС/SS) -16 жум./нед./weeks</t>
  </si>
  <si>
    <t>Семестрлер боюнча отчет/ Отчет по семестрам/ Semester's report</t>
  </si>
  <si>
    <t>сынак/экзамен/exam</t>
  </si>
  <si>
    <t>зачет/credits-zachet</t>
  </si>
  <si>
    <r>
      <rPr>
        <b/>
        <sz val="12"/>
        <rFont val="Times New Roman"/>
        <family val="1"/>
        <charset val="204"/>
      </rPr>
      <t xml:space="preserve">лк/ лк/ leс </t>
    </r>
    <r>
      <rPr>
        <sz val="12"/>
        <rFont val="Times New Roman"/>
        <family val="1"/>
        <charset val="204"/>
      </rPr>
      <t>- лекциялар/лекции/ lectures</t>
    </r>
  </si>
  <si>
    <r>
      <rPr>
        <b/>
        <sz val="12"/>
        <rFont val="Times New Roman"/>
        <family val="1"/>
        <charset val="204"/>
      </rPr>
      <t xml:space="preserve">лб/лб/ lab </t>
    </r>
    <r>
      <rPr>
        <sz val="12"/>
        <rFont val="Times New Roman"/>
        <family val="1"/>
        <charset val="204"/>
      </rPr>
      <t>-лабораториялык/лабораторные/ laboratory</t>
    </r>
  </si>
  <si>
    <r>
      <rPr>
        <b/>
        <sz val="12"/>
        <rFont val="Times New Roman"/>
        <family val="1"/>
        <charset val="204"/>
      </rPr>
      <t>пр/ пр/ prac</t>
    </r>
    <r>
      <rPr>
        <sz val="12"/>
        <rFont val="Times New Roman"/>
        <family val="1"/>
        <charset val="204"/>
      </rPr>
      <t xml:space="preserve"> - Практикалык/ Практические/ Practical</t>
    </r>
  </si>
  <si>
    <r>
      <rPr>
        <b/>
        <sz val="12"/>
        <rFont val="Times New Roman"/>
        <family val="1"/>
        <charset val="204"/>
      </rPr>
      <t>КС/ОС/AS</t>
    </r>
    <r>
      <rPr>
        <sz val="12"/>
        <rFont val="Times New Roman"/>
        <family val="1"/>
        <charset val="204"/>
      </rPr>
      <t xml:space="preserve"> - Күзгү семестр/Осенний семестр/Autumn semester</t>
    </r>
  </si>
  <si>
    <r>
      <rPr>
        <b/>
        <sz val="12"/>
        <rFont val="Times New Roman"/>
        <family val="1"/>
        <charset val="204"/>
      </rPr>
      <t>ЖС/ВС/SS</t>
    </r>
    <r>
      <rPr>
        <sz val="12"/>
        <rFont val="Times New Roman"/>
        <family val="1"/>
        <charset val="204"/>
      </rPr>
      <t xml:space="preserve"> - Жазгы семестр/Весенний семестр/Spring semester</t>
    </r>
  </si>
  <si>
    <r>
      <t>КИ,КД/КР, КП/CW, CP</t>
    </r>
    <r>
      <rPr>
        <sz val="12"/>
        <rFont val="Times New Roman"/>
        <family val="1"/>
        <charset val="204"/>
      </rPr>
      <t xml:space="preserve"> - Курстук иш, Курстук долбоор/ Курсовая работа, Курсовой проект/ Course work, Course project</t>
    </r>
  </si>
  <si>
    <t xml:space="preserve">КИ,КД/КР, КП/CW, CP </t>
  </si>
  <si>
    <t>Мамлекет.сынак/Гос.экзамен/ State exam</t>
  </si>
  <si>
    <t>ГУМАНИТАРДЫК, СОЦИАЛДЫК ЖАНА ЭКОНОМИКАЛЫК ЦИКЛ / ГУМАНИТАРНЫЙ, СОЦИАЛЬНЫЙ И ЭКОНОМИЧЕСКИЙ ЦИКЛ / HUMANITARIAN, SOCIAL AND ECONOMIC CYCLE</t>
  </si>
  <si>
    <t>БАЗАЛЫК БӨЛҮК / БАЗОВАЯ ЧАСТЬ / BASIC PART</t>
  </si>
  <si>
    <t>Цикл Б1 боюнча жыйынтыгы /Итого по циклу Б1/Total cycle Б1</t>
  </si>
  <si>
    <t xml:space="preserve">ВАРИАТИВДҮҮ БӨЛҮК / ВАРИАТИВНАЯ ЧАСТЬ / VARIABLE PART: </t>
  </si>
  <si>
    <t>Цикл Б2 боюнча жыйынтыгы /Итого по циклу Б2/Total cycle Б2</t>
  </si>
  <si>
    <t>Цикл Б3 боюнча жыйынтыгы /Итого по циклу Б3/Total cycle Б3</t>
  </si>
  <si>
    <t>МАТЕМАТИКАЛЫК ЖАНА ТАБИГЫЙ-ИЛИМИЙ ЦИКЛ / МАТЕМАТИЧЕСКИЙ И ЕСТЕСТВЕННО-НАУЧНЫЙ ЦИКЛ/MATHEMATICAL AND NATURAL SCIENCE CYCLE</t>
  </si>
  <si>
    <t>Квалификация алдындагы практика/Предквалификационная практика/Prequalification practice</t>
  </si>
  <si>
    <r>
      <t>Квалификация алдындагы практика/</t>
    </r>
    <r>
      <rPr>
        <b/>
        <sz val="14"/>
        <rFont val="Times New Roman"/>
        <family val="1"/>
        <charset val="204"/>
      </rPr>
      <t>Предквалификационная практика</t>
    </r>
    <r>
      <rPr>
        <sz val="14"/>
        <rFont val="Times New Roman"/>
        <family val="1"/>
        <charset val="204"/>
      </rPr>
      <t>/Prequalification practice</t>
    </r>
  </si>
  <si>
    <t>Окуу дисциплиналары боюнча насыялар/Кредитов по учебным дисциплинам</t>
  </si>
  <si>
    <t>Практика боюнча насыялар/Кредитов по практике/Credits on practice:</t>
  </si>
  <si>
    <t xml:space="preserve">Жыйынтыктоочу мамлекеттик аттестация боюнча насыялар/Кредитов по итоговой </t>
  </si>
  <si>
    <t>государственной аттестации/Credits on the final state certification:</t>
  </si>
  <si>
    <t>БАРДЫК окуу мезгилиндеги бардык насыялар/</t>
  </si>
  <si>
    <t>ВСЕГО кредитов за весь период обучения/Total credits for the entire period of study:</t>
  </si>
  <si>
    <t>ФАКУЛЬТАТИВДЕР/ФАКУЛЬТАТИВЫ/ELECTIVES:</t>
  </si>
  <si>
    <t>ПРАКТИКАНЫН АТАЛЫШЫ / НАИМЕНОВАНИЕ ПРАКТИКИ/ NAME OF THE PRACTICE</t>
  </si>
  <si>
    <t>нас/ кред/cred</t>
  </si>
  <si>
    <t>жум.көлөмү/ объем в нед/volume in weeks</t>
  </si>
  <si>
    <t>нас/ кред/ cred</t>
  </si>
  <si>
    <t>ЖЫЙЫНТЫКТООЧУ МАМЛЕКЕТТИК АТТЕСТАЦИЯ / ИТОГОВАЯ ГОСУДАРСТВЕННАЯ АТТЕСТАЦИЯ / FINAL STATE CERTIFICATION</t>
  </si>
  <si>
    <t>КР тарыхы, Кыргыз тили жана адабияты, КР географиясы дисциплиналары боюнча жыйынтыктоочу аттестация/Междисциплинарная итоговая аттестация по дисциплинам: История КР, География КР, Кырг. язык и литература/Interdisciplinary final certification in the following disciplines: History of the KR, Geography of the KR, Kyrgyz language and literature</t>
  </si>
  <si>
    <t>Даярдоо багыты боюнча мамлекеттик сынак/Государственный экзамен по направлению подготовки/State examination in the major of training</t>
  </si>
  <si>
    <r>
      <t>ЖКБ МБС/ГОС ВПО/ SES HPE</t>
    </r>
    <r>
      <rPr>
        <sz val="12"/>
        <rFont val="Times New Roman"/>
        <family val="1"/>
        <charset val="204"/>
      </rPr>
      <t xml:space="preserve"> - Жогорку кесиптик билим берүүсүнүн мамлекеттик билим берүү стандарты / Государственный образовательный стандарт высшего профессионального образования/ State educational standard  of higher professional education</t>
    </r>
  </si>
  <si>
    <t>ВАРИАТИВДҮҮ БӨЛҮК / ВАРИАТИВНАЯ ЧАСТЬ / VARIABLE PART:</t>
  </si>
  <si>
    <t>Тандоосу боюнча курстар / Курсы по выбору / Elective courses</t>
  </si>
  <si>
    <t>Жалпы эмгек көлөмү/ Общая трудоемкость/ Total labor intensity</t>
  </si>
  <si>
    <t>Химия/Химия/Chemistry</t>
  </si>
  <si>
    <t>Физика 1, 2 /Физика 1, 2 /Physics 1, 2</t>
  </si>
  <si>
    <t>Математика 1, 2 /Математика 1, 2 /Mathematics 1, 2</t>
  </si>
  <si>
    <t>Инженердик жана компьютердик графика/Инженерная и компьютерная графика /Engineering and Computer Graphics</t>
  </si>
  <si>
    <t xml:space="preserve"> Электротехникалык материалдар/Электротехнические  материалы/Electrotechnical materials</t>
  </si>
  <si>
    <t>Теориялык   механика/Теоретическая   механика/Theoretical mechanics</t>
  </si>
  <si>
    <t>Жашоо коопсуздугу/Безопасность жизнедеятельности/Life safety</t>
  </si>
  <si>
    <t>Электр энергиясы менен камсыздоо/Электроснабжение/Power supply</t>
  </si>
  <si>
    <t>Энергиянын салттуу эмес жана калыптануучу булактары/Нетрадиционные и возобновляемые источники энергии/Unconventional and renewable energy sources</t>
  </si>
  <si>
    <t>Экономика, уюштуруу жана өндүрүштү башкаруу/ Экономика, организация и управление производством/Economy, organization and production management</t>
  </si>
  <si>
    <t xml:space="preserve">
Электр энергетикада моделдөө/Моделирование в электроэнергетике/
Electric Power Modeling</t>
  </si>
  <si>
    <t>Электр энергетиканын көйгөйлөрүндөгү инварианттык программалык жабдуулар/Инвариантное программное обеспечение задач электроэнергетики/Invariant software problems of electric power</t>
  </si>
  <si>
    <t>Электр энергетикада компьютердик техника/Компьютерная техника в электроэнергетике/Computer equipment in power industry</t>
  </si>
  <si>
    <t>Б2.В2</t>
  </si>
  <si>
    <t>Релелик коргоо жана автогматташтыруу/Релейная защита и автоматика /Relay Protection and Automation</t>
  </si>
  <si>
    <t>Жылуулук энергетикалык орнотмолор / Теплоэнергетические установки / Thermal power plants</t>
  </si>
  <si>
    <t>Электрдик тармактардагы жана обочолонтуу / Изоляция и перенапряжение в электрических сетях/Isolation and overvoltage in electrical networks</t>
  </si>
  <si>
    <t>Электр энергетикада электромагниттик  шайкештик / Электромагнитная совместимость в электроэнергетике / Electromagnetic compatibility in the power industry</t>
  </si>
  <si>
    <t>Электр энергияны өндүрүү /Производство электроэнергии  / Power generation</t>
  </si>
  <si>
    <t>Электр энергиясын аралыкка берүү жана бөлүштүрүү / Передача и распределение электроэнергии / Transmission and distribution of electricity</t>
  </si>
  <si>
    <t>Электроэнергетикалык системдердеги электр магниттик өтмөжараяндар/Электромагнитные переходные процессы в электроэнергетических системах /Electromagnetic transients in electric power systems</t>
  </si>
  <si>
    <t>Электр энергетикалык системдердеги чукул туташуулар / Короткие замыкания в электроэнергетических системах /Short circuits in power systems</t>
  </si>
  <si>
    <t>Кыргызстандын географиясы/География Кыргызстана/Geography of Kyrgyzstan</t>
  </si>
  <si>
    <t>640200   Электроэнергетика жана электротехника/Электроэнергетика и электротехника/Electric power and electrical engineering</t>
  </si>
  <si>
    <t>Информатика/Информатика/Computer science</t>
  </si>
  <si>
    <t>Бакалавр / Бакалавр / Bachelor</t>
  </si>
  <si>
    <t>ЭКБ/ВИЭ/RE</t>
  </si>
  <si>
    <t>ФжСИ/ФиСН/PaSS</t>
  </si>
  <si>
    <t>Электротехниканын теориялык негиздери 1,2,3/Теоретические  основы электротехники 1,2,3/Theoretical foundations of electrical engineering 1,2,3</t>
  </si>
  <si>
    <t>ЭЖ/ЭС/PS</t>
  </si>
  <si>
    <t>ӨЭ/ЭП/РЕ</t>
  </si>
  <si>
    <t>Зав.кафедрой ЭС                   ____________</t>
  </si>
  <si>
    <t>Зав.кафедрой ВИЭ               ____________</t>
  </si>
  <si>
    <t>Зав.кафедрой ЭМ                ____________</t>
  </si>
  <si>
    <t>The chairman of the ECM EF                               Gunina M.G.</t>
  </si>
  <si>
    <t>ЭФ ОУКтун төрайымы                                       Гунина М.Г.</t>
  </si>
  <si>
    <t>Начальник УО   ___________</t>
  </si>
  <si>
    <t>Председатель УМК ЭФ       _______________</t>
  </si>
  <si>
    <t>ЭЭ/ЭЭ/PI</t>
  </si>
  <si>
    <t xml:space="preserve"> РАБОЧИЙ  УЧЕБНЫЙ  ПЛАН / </t>
  </si>
  <si>
    <t xml:space="preserve">ЖУМУШЧУ ОКУУ ПЛАНЫ/ </t>
  </si>
  <si>
    <t>WORKING CURRICULUM</t>
  </si>
  <si>
    <t xml:space="preserve">АДИСТИК / ПРОФИЛЬ / PROFILE: </t>
  </si>
  <si>
    <t xml:space="preserve">Электр энергетикадагы менеджмент/Менеджмент в электроэнергетике/Energy Management (8.1-тиркеме/Прил.8.1/Annex 8.1 - ЭФ/ЭФ/EF)   </t>
  </si>
  <si>
    <t xml:space="preserve">Энергиянын альтернативалык булактары/Альтернативные источники энергии/Alternative energy sources (6.1-тиркеме/Прил.6.1/Annex 6.1 - ЭФ/ЭФ/EF)   </t>
  </si>
  <si>
    <t>Гидроэнергетикалык орнотмолор/ Гидроэнергетические установки / Hydropower installations</t>
  </si>
  <si>
    <t>ЭКБ кафедрасынын башчысы                         Жабудаев Т.Ж.</t>
  </si>
  <si>
    <t>The head of Department RE                               Zhabudaev T.Zh.</t>
  </si>
  <si>
    <t>Электр энергетиканын математикалык маселелери/Математические задачи  электроэнергетики/Mathematical problems of electric power industry</t>
  </si>
  <si>
    <t>ЭМ кафедрасынын башчысы                          Гунина М.Г.</t>
  </si>
  <si>
    <t>The head of Department EM                              Gunina M.G.</t>
  </si>
  <si>
    <t>ЖЭ/ТЭ/РС</t>
  </si>
  <si>
    <t>Электрдик машинелер 1, 2(КП)/Электрические машины 1, 2(КП)/Electrical machines 1, 2(CР)</t>
  </si>
  <si>
    <t>ЭФ ОУК  төрайымы                                            Гунина М.Г.</t>
  </si>
  <si>
    <t>Зав.кафедрой ЭЭ                    ____________</t>
  </si>
  <si>
    <t>ЭМ/ЭМ/ЕМ</t>
  </si>
  <si>
    <t xml:space="preserve">Электр энергетикалык  системдерди релелик коргоо жана автоматташтыруу/Релейная защита и автоматизация электроэнергетических систем/Relay protection and automation of electric power systems (3.1-тиркеме/Прил.3.1/Annex 3.1 - ЭФ/ЭФ/EF)   </t>
  </si>
  <si>
    <t>Окутуунун 5-жылы/ 5-й год обучения/ 5th year of study</t>
  </si>
  <si>
    <t>1 сем/sem (КС/ОС/AS)</t>
  </si>
  <si>
    <t>2 сем/sem (ЖС/ВС/SS)</t>
  </si>
  <si>
    <t>3 сем/sem (КС/ОС/AS)</t>
  </si>
  <si>
    <t>4 сем/sem (ЖС/ВС/SS)</t>
  </si>
  <si>
    <t>5 сем/sem (КС/ОС/AS)</t>
  </si>
  <si>
    <t>6 сем/sem (ЖС/ВС/SS)</t>
  </si>
  <si>
    <t>7 сем/sem (КС/ОС/AS)</t>
  </si>
  <si>
    <t>8 сем/sem (ЖС/ВС/SS)</t>
  </si>
  <si>
    <t>9 сем/sem (КС/ОС/AS)</t>
  </si>
  <si>
    <t>10 сем/sem (ЖС/ВС/SS)</t>
  </si>
  <si>
    <t>КТ</t>
  </si>
  <si>
    <t>РЯ</t>
  </si>
  <si>
    <r>
      <t xml:space="preserve">Чет тили / </t>
    </r>
    <r>
      <rPr>
        <b/>
        <sz val="14"/>
        <rFont val="Times New Roman"/>
        <family val="1"/>
        <charset val="204"/>
      </rPr>
      <t>Иностранный язык</t>
    </r>
    <r>
      <rPr>
        <sz val="14"/>
        <rFont val="Times New Roman"/>
        <family val="1"/>
        <charset val="204"/>
      </rPr>
      <t xml:space="preserve"> / Foreign language</t>
    </r>
  </si>
  <si>
    <t>ИЯ</t>
  </si>
  <si>
    <t>ФиСН</t>
  </si>
  <si>
    <t>ПМИ</t>
  </si>
  <si>
    <t>Ф</t>
  </si>
  <si>
    <t>ХиХТ</t>
  </si>
  <si>
    <t>ИиКГ</t>
  </si>
  <si>
    <t>МПИ</t>
  </si>
  <si>
    <t>ВИЭ</t>
  </si>
  <si>
    <t>ТОЭиОЭ</t>
  </si>
  <si>
    <t>ЭС</t>
  </si>
  <si>
    <t>Бүтүрүүчү квалификациялык ишти даярдоо жана коргоо</t>
  </si>
  <si>
    <t>/Подготовка и защита выпускной квалификационной работы/Preparation and defence of final qualifying work</t>
  </si>
  <si>
    <t>Жумушчу окуу планы КР ЖКБ МБСнын негизинде КР ББ ж-а ИМдин 2018-ж.15.09. №1179/1 буйругу менен бекитилген "________________" багыты боюнча түзүлдү / Рабочий учебный план составлен на основе ГОС ВПО КР по направлению "__________________", утвержденному приказом МОиН КР №1179/1 от 15.09.2018г. / The curriculum drawn up on the basis of SES HPE of KR on the major "______________________", approved by order of ME&amp;S KR №1179/1 from 15.09.2015 y.</t>
  </si>
  <si>
    <t>9 сем/sem (КС/ОС/AS) -16 жум./нед./weeks</t>
  </si>
  <si>
    <t>10 сем/sem (ЖС/ВС/SS) -16 жум./нед./weeks</t>
  </si>
  <si>
    <t xml:space="preserve">Электр энергетикалык  системдер жана тармактар/Электроэнергетические системы и сети/Electric power systems and networks (2.1-тиркеме / Прил.2.1/Annex 2.1  - ЭФ/ЭФ/EF) </t>
  </si>
  <si>
    <t xml:space="preserve">Электрдик чордондор/Электрические станции/Power stations   (1.1 -тиркеме / Прил.1.1 / Annex 1.1 - ЭФ / ЭФ /EF) </t>
  </si>
  <si>
    <t>Электр менен жадбуу (тармактар боюнча)/Электроснабжение (по отраслям)/Power supply (by industry) (4.1-тиркеме/Прил.4.1/Annex 4.1 - ЭФ/ЭФ/EF)</t>
  </si>
  <si>
    <t xml:space="preserve">Электр энергетикада энергияны үнөмдөө/Энергосбережение в электроэнергетике/Energy saving in power industry (5.1-тиркеме/Прил.5.1/Annex 5.1 - ЭФ/ЭФ/EF)  </t>
  </si>
  <si>
    <t xml:space="preserve">Гидроэлектр энергетикасы/Гидроэлектроэнергетика/Hydro electric power engineering (7.1-тиркеме/Прил.7.1/Annex 7.1 - ЭФ/ЭФ/EF)   </t>
  </si>
  <si>
    <t xml:space="preserve">Электр машинелер жана аппараттар/Электрические машины и аппараты/Electrical machines and apparatus (9.1 тиркеме/Прил.9.1/Annex 9.1 - ЭФ/ЭФ/EF)   </t>
  </si>
  <si>
    <t xml:space="preserve">Мекеме жана уюмдардын электр жабдыктары жана электр чарбалары/Электрооборудование и электрохозяйство  предприятий и организаций/Electrical equipment and electrical equipment of enterprises and organizations (10.1-тиркеме/Прил.10.1/Annex 10.1 - ЭФ/ЭФ/EF)   </t>
  </si>
  <si>
    <t>5 жыл / 5года / 5 years</t>
  </si>
  <si>
    <t xml:space="preserve">Сырттан (АББТ колдонуу менен)  / Заочная (с применением ДОТ) / </t>
  </si>
  <si>
    <t xml:space="preserve"> Distance education (using DLN)</t>
  </si>
  <si>
    <t>өз алдынча окутуу /самост.обучение/ independent education</t>
  </si>
  <si>
    <r>
      <t>Өз алдынча окутуу /</t>
    </r>
    <r>
      <rPr>
        <b/>
        <sz val="9"/>
        <rFont val="Times New Roman"/>
        <family val="1"/>
        <charset val="204"/>
      </rPr>
      <t>Самостоят. обуч.</t>
    </r>
  </si>
  <si>
    <t>Квалификация алдындагы  практика/</t>
  </si>
  <si>
    <t>/ Independent education</t>
  </si>
  <si>
    <r>
      <rPr>
        <b/>
        <sz val="9"/>
        <rFont val="Times New Roman"/>
        <family val="1"/>
        <charset val="204"/>
      </rPr>
      <t>Предквалификационная практика</t>
    </r>
    <r>
      <rPr>
        <sz val="9"/>
        <rFont val="Times New Roman"/>
        <family val="1"/>
        <charset val="204"/>
      </rPr>
      <t>/Prequalification practice</t>
    </r>
  </si>
  <si>
    <t>Философия /Философия /Philosophy</t>
  </si>
  <si>
    <t>Ишкердиктин негиздери / Основы предпринимательства  /  Fundamentals of Entrepreneurship</t>
  </si>
  <si>
    <t>Экономика/  Экономика/ Economy</t>
  </si>
  <si>
    <t>Коммуникациянын психологиясы /Психология коммуникации / Psychology of communication</t>
  </si>
  <si>
    <t>Метрология, стандартташтыруу жана тастыктоо (электр энергетикада метрология,  стандартташтыруу жана тастыктоо)/ Метрология, стандартизация и сертификация (Метрология, стандартизация и сертификация в электроэнергетике)/Metrology, standardization and certification (Metrology, standardization and certification in the power industry)</t>
  </si>
  <si>
    <t>Электроэнергетикадагы күчтүк электроникасы/Силовая  электроника в электроэнергетике/Power electronics in the power industry</t>
  </si>
  <si>
    <t>ЭЖ кафедрасынын башчысы                          Сариев Б.С</t>
  </si>
  <si>
    <t>The head of Department PS                                 Sariev B.S</t>
  </si>
  <si>
    <r>
      <t xml:space="preserve">Орус тили (базалык/кесиптик) / </t>
    </r>
    <r>
      <rPr>
        <b/>
        <sz val="14"/>
        <rFont val="Times New Roman"/>
        <family val="1"/>
        <charset val="204"/>
      </rPr>
      <t xml:space="preserve">Русский язык (базовый/профессиональный) </t>
    </r>
    <r>
      <rPr>
        <sz val="14"/>
        <rFont val="Times New Roman"/>
        <family val="1"/>
        <charset val="204"/>
      </rPr>
      <t xml:space="preserve"> / Russian language (basic / professional)</t>
    </r>
  </si>
  <si>
    <t>3,5,6</t>
  </si>
  <si>
    <t>РЭ</t>
  </si>
  <si>
    <t>ЭЭ кафедрасынын башчысы                            Бакасова А.Б</t>
  </si>
  <si>
    <t>The head of Department PI                                  Bakasova A.B.</t>
  </si>
  <si>
    <t>ОБ башчысы                                   Дыйканалиев К.М.</t>
  </si>
  <si>
    <t>Head of ED                                       Dykanaliev K.M.</t>
  </si>
  <si>
    <t>Жумушчу окуу планы кафедранын 202  -ж. "______" жыйынында каралды, протокол №_______ / Рабочий учебный  план  рассмотрен  на  заседании  кафедры, протокол №____от "_______" 202    г. / The curriculum considered at a meeting of the Department, protocol №______ from "_______" 202   y.</t>
  </si>
  <si>
    <t xml:space="preserve">Энергиянын альтернативалык булактары/Альтернативные источники энергии/Alternative energy sources   </t>
  </si>
  <si>
    <t xml:space="preserve"> 6.1 -тиркеме / Прил.6.1 / Annex 6.1 - ЭФ / ЭФ /EF</t>
  </si>
  <si>
    <t>Гидроэлектр энергетикасы/Гидроэлектроэнергетика/Hydro electric power engineering</t>
  </si>
  <si>
    <t xml:space="preserve"> 7.1 -тиркеме / Прил.7.1 / Annex 7.1 - ЭФ / ЭФ /EF</t>
  </si>
  <si>
    <t xml:space="preserve">Электр энергетикадагы менеджмент/Менеджмент в электроэнергетике/Energy Management </t>
  </si>
  <si>
    <t xml:space="preserve"> 8.1 -тиркеме / Прил.8.1 / Annex 8.1 - ЭФ / ЭФ /EF</t>
  </si>
  <si>
    <t>Суу электр чордондордун электрдик бөлүгү (КД) / Электрическая часть гидроэлектростанций (КП) / Electric part of hydro power plants (СP)</t>
  </si>
  <si>
    <t>Күн нуру аркылуу суу жылытуучу түзүлүштөр (КД) / Солнечные водонагревательные установки (КП) /Solar water heaters (CP)</t>
  </si>
  <si>
    <t>Гидромеханиканын негиздери / Основы гидромеханики / Basics of Hydromechanics</t>
  </si>
  <si>
    <t>Гидроаэромеханика/Гидроаэромеханика/Fluid mechanics</t>
  </si>
  <si>
    <t>Адаттагыдай эмес жана кайра жаңылануу энергия булактарын колдонуунун теоретикалык негиздери /Теоретические основы нетрадиционных и возобновляемых источников энергии / Theoretical foundations of unconventional and Renewable Energy Sources</t>
  </si>
  <si>
    <t>Кайра жаңылануу энергия булактарын колдонуунун физикалык негиздери /Физические  основы использования возобновляемых источников энергии / Physical basis of the use of renewable energy sources</t>
  </si>
  <si>
    <t>Биогаз түзүлүштөрү / Биогазовые установки / Biogas plants</t>
  </si>
  <si>
    <t>Биотехнология/ Биотехнологии / Biotechnology</t>
  </si>
  <si>
    <t>Шамал агрегаттары /Ветровые агрегаты / Wind machines</t>
  </si>
  <si>
    <t>Күн имаратынын жылуулук техникалык негиздери / Основы теплотехники солнечных домов / Fundamentals of heat engineering solar houses</t>
  </si>
  <si>
    <t>Пассивдүү күн нуру аркылуу жылуулук менен камсыздоо системалары / Пассивные системы солнечного теплоснабжения / Passive solar heating systems</t>
  </si>
  <si>
    <t>ЭКБ кафедрасынын башчысы                             Жабудаев Т.Ж.</t>
  </si>
  <si>
    <t>Зав.кафедрой ВИЭ                   ____________</t>
  </si>
  <si>
    <t>The head of Department RE                                    Zhabudaev T.Zh.</t>
  </si>
  <si>
    <t>ОБ башчысы                                   Дыканалиев К.М.</t>
  </si>
  <si>
    <t>Суу электр чордондордун суу техникалык курулуштары (КД)/ Гидротехнические сооружения гидроэлектростанций  (КП) /Hydrotechnical constructions of hydro power plants (СP)</t>
  </si>
  <si>
    <t>Гидравликалык машинелер (КД) / Гидравлические машины (КП) /Hydraulic machines (CP)</t>
  </si>
  <si>
    <t>Инженердик суу таануу / Инженерная гидрология/ Engineering Hydrology</t>
  </si>
  <si>
    <t>Кургактыктагы гидрология / Гидрология суши / Land hydrology</t>
  </si>
  <si>
    <t>Суу энергетикасынын назарияттык негиздери / Теоретические основы гидроэнергетики / Theoretical basics of hydropower</t>
  </si>
  <si>
    <t xml:space="preserve"> Суу энергетикасынын физикалык негиздери/ Физические основы гидроэнергетики / Physical basics of hydropower</t>
  </si>
  <si>
    <t>Суу электр чордондордун жабдууларын орнотуу/ Монтаж оборудования гидроэлектростанций /  Installation of equipment for hydro power plants</t>
  </si>
  <si>
    <t>Суу электр чордондордун орнотуу жана ишке киргизүү жараяндары / Монтажные и пусконалодочные процессы гидроэлектростанций / Installation and commissioning processes of hydro power plants</t>
  </si>
  <si>
    <t>Суу электр чордондорду долбоорлоо жана  аларды долбоорлоонун автоматташтырылган системдери / Система автоматизированного  проектирования гидроэлектростанций / Computer-aided design of hydropower plants</t>
  </si>
  <si>
    <t>Суу электр чордондорду  долбоорлоонун заманбап технологиясы / Современные технологии проектирования гидроэлектростанций / Modern technologies for designing hydro power plants</t>
  </si>
  <si>
    <t>Электр энергетикадагы инвестициалык долбоорлорду башкаруу (КИ)/ Управление инвестиционными проектами в  электроэнергетике (КР) /Management of investment projects in the electric power industry (CW)</t>
  </si>
  <si>
    <t>Электр энергетикадагы маркетинг (КИ)/ Маркетинг в электроэнергетике (КР) /Marketing in the electric power industry (CW)</t>
  </si>
  <si>
    <t>Микро-макроэкономика / Микро-макроэкономика / Micro-Macroeconomics</t>
  </si>
  <si>
    <t>ЭКжМ/ЭБиМ/ESaM</t>
  </si>
  <si>
    <t>Анти кризистик башкаруу /Антикризисное управление /Crisis management</t>
  </si>
  <si>
    <t>Электр энергетикадагы башкаруунун теориялык негиздери / Теоретические основы управления  электроэнергетикой / Theoretical Basics of management in the electric power industry</t>
  </si>
  <si>
    <t>Уюштуруунун теориясы / Теория организации / Organization Theory</t>
  </si>
  <si>
    <t>Экономикадагы математикалык ыкмалар / Математические методы в экономике /Mathematical methods in economics</t>
  </si>
  <si>
    <t>КМжИ/ПМИ/АМаСS</t>
  </si>
  <si>
    <t>Колдонмо  экономика/ Прикладная экономика / Applied economics</t>
  </si>
  <si>
    <t>Электр энергетикадагы инновациялык башкаруу/ Управление инновациями в электроэнергетике / Innovation management in the electric power industry</t>
  </si>
  <si>
    <t>Энергетикадагы өндүрүштүн ишмердүүлүгүн бизнес пландоо / Бизнес планирование деятельности энергетических предприятий/ Business planning activity of energy enterprises</t>
  </si>
  <si>
    <t>Уюмдук жүрүш-туруш / Организационное поведение / Organizational behavior</t>
  </si>
  <si>
    <t>Ишкердик баарлашуунун негиздери жана электр энергетикадагы иш жүргүзүү  / Основы делового общения и делопризводство в электроэнергетике / Fundamentals of business communication and management in the electric power industry</t>
  </si>
  <si>
    <t>Б1.1.В1</t>
  </si>
  <si>
    <t>Лог</t>
  </si>
  <si>
    <t>Б1.1.В2</t>
  </si>
  <si>
    <t>ЭБиМ</t>
  </si>
  <si>
    <t>Б1.1.В3</t>
  </si>
  <si>
    <t>ИП/ИП/EP</t>
  </si>
  <si>
    <t>Б1.1.</t>
  </si>
  <si>
    <t>Б1.2.</t>
  </si>
  <si>
    <t>Б1.2.П1</t>
  </si>
  <si>
    <t>Б1.2.П2</t>
  </si>
  <si>
    <t>Б1.3.</t>
  </si>
  <si>
    <t>Б1.3.П1</t>
  </si>
  <si>
    <t>Б1.3.П2</t>
  </si>
  <si>
    <t>Б1.3.П3</t>
  </si>
  <si>
    <t>Б1.3.П4</t>
  </si>
  <si>
    <t>Б1.3.П5</t>
  </si>
  <si>
    <t>Б1.3.П6</t>
  </si>
  <si>
    <t>Б1.3.П7</t>
  </si>
  <si>
    <t>Б1.3.П8</t>
  </si>
  <si>
    <t>Б1.3.П9</t>
  </si>
  <si>
    <t>Б1.3.П10</t>
  </si>
  <si>
    <t>Б1.3.П11</t>
  </si>
  <si>
    <t>Б1.3.П12</t>
  </si>
  <si>
    <t>Б1.3.П13</t>
  </si>
  <si>
    <t>Б1.3.6</t>
  </si>
  <si>
    <t>Б1.3.П14</t>
  </si>
  <si>
    <t>Б1.3.П15</t>
  </si>
  <si>
    <t>Б1.3.В1</t>
  </si>
  <si>
    <t>Б1.3.В2</t>
  </si>
  <si>
    <t>Б1.3.В3</t>
  </si>
  <si>
    <t>Б1.3.В4</t>
  </si>
  <si>
    <t>Б1.3.В5</t>
  </si>
  <si>
    <t>Б1.3.В6</t>
  </si>
  <si>
    <t>Б1.3.В7</t>
  </si>
  <si>
    <t>Б1.3.В8</t>
  </si>
  <si>
    <t>Б1.3.В9</t>
  </si>
  <si>
    <t>Б1.3.В10</t>
  </si>
  <si>
    <t>Б1.3.В11</t>
  </si>
  <si>
    <t>Б1.3.В12</t>
  </si>
  <si>
    <t>Б1.3.В13</t>
  </si>
  <si>
    <t>Б1.3.В14</t>
  </si>
  <si>
    <t>Б1.1.1</t>
  </si>
  <si>
    <t>Б1.1.2</t>
  </si>
  <si>
    <t>Б1.1.3</t>
  </si>
  <si>
    <t>Б1.1.4</t>
  </si>
  <si>
    <t>Б1.1.5</t>
  </si>
  <si>
    <t>Б1.1.6</t>
  </si>
  <si>
    <t>Б1.1.7</t>
  </si>
  <si>
    <t>Б1.2.1</t>
  </si>
  <si>
    <t>Б1.2.2</t>
  </si>
  <si>
    <t>Б1.2.3</t>
  </si>
  <si>
    <t>Б1.2.4</t>
  </si>
  <si>
    <t>Б1.3.1</t>
  </si>
  <si>
    <t>Б1.3.2</t>
  </si>
  <si>
    <t>Б1.3.3</t>
  </si>
  <si>
    <t>Б1.3.4</t>
  </si>
  <si>
    <t>Б1.3.5</t>
  </si>
  <si>
    <t>Блок 2.</t>
  </si>
  <si>
    <t>Блок 3.</t>
  </si>
  <si>
    <t>Колдонмо экономика/Прикладная экономика/Applied Economics</t>
  </si>
  <si>
    <t>Статистика/Статистика/Statistics</t>
  </si>
  <si>
    <t>Салттуу эмес жана калыптанма энергия булактарын орнотуу үчүн көмөкчү жабдуулар/Вспомогательное оборудование установок нетрадиционной и возобновляемой энергетики/Auxiliary equipment for non-traditional and renewable energy installations</t>
  </si>
  <si>
    <t>Калыптанма энергия булактарын орнотуу үчүн көмөкчү жабдуулар/Вспомогательное оборудование установок  возобновляемой энергетики/Ancillary equipment for plants and renewable energy</t>
  </si>
  <si>
    <t>Гидро энергетикадагы орнотмолорунун көмөкчү жабдуулары/Вспомогательное оборудование  гидроэнергетических установок/Ancillary equipment for hydroelectric power plants</t>
  </si>
  <si>
    <t>Гидро электр станциялардын көмөкчү жабдуулары/Вспомогательное оборудование  гидроэлектрических станций/Ancillary equipment for hydroelectric power plants</t>
  </si>
  <si>
    <t>Фотоэлектрдик станцияларды долбоорлоо (КД)/ Проектирование фотоэлектрических станций  (КП) /Photovoltaic power plant design (CP)</t>
  </si>
  <si>
    <t>Шамал электр станцияларын долбоорлоо / Проектирование ветроэлектрических станций / Design of wind power plants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</si>
</sst>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0.0"/>
  </numFmts>
  <fonts count="6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b/>
      <sz val="17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8"/>
      <name val="Arial Cyr"/>
      <charset val="204"/>
    </font>
    <font>
      <b/>
      <sz val="20"/>
      <name val="Arial Cyr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4"/>
      <color indexed="12"/>
      <name val="Arial"/>
      <family val="2"/>
      <charset val="204"/>
    </font>
    <font>
      <b/>
      <i/>
      <sz val="7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Arial Cyr"/>
      <charset val="204"/>
    </font>
    <font>
      <b/>
      <i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41" fillId="0" borderId="0" applyNumberFormat="0" applyFont="0" applyFill="0" applyBorder="0" applyAlignment="0" applyProtection="0">
      <alignment vertical="top"/>
    </xf>
    <xf numFmtId="0" fontId="1" fillId="0" borderId="0"/>
    <xf numFmtId="0" fontId="28" fillId="0" borderId="0" applyNumberFormat="0" applyFont="0" applyFill="0" applyBorder="0" applyAlignment="0" applyProtection="0">
      <alignment vertical="top"/>
    </xf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0" applyNumberFormat="0" applyFont="0" applyFill="0" applyBorder="0" applyAlignment="0" applyProtection="0">
      <alignment vertical="top"/>
    </xf>
    <xf numFmtId="0" fontId="64" fillId="0" borderId="0" applyNumberFormat="0" applyFont="0" applyFill="0" applyBorder="0" applyAlignment="0" applyProtection="0">
      <alignment vertical="top"/>
    </xf>
  </cellStyleXfs>
  <cellXfs count="830">
    <xf numFmtId="0" fontId="0" fillId="0" borderId="0" xfId="0"/>
    <xf numFmtId="0" fontId="41" fillId="24" borderId="0" xfId="37" applyNumberFormat="1" applyFont="1" applyFill="1" applyBorder="1" applyAlignment="1" applyProtection="1">
      <alignment vertical="top"/>
    </xf>
    <xf numFmtId="0" fontId="41" fillId="24" borderId="0" xfId="37" applyNumberFormat="1" applyFont="1" applyFill="1" applyBorder="1" applyAlignment="1" applyProtection="1">
      <alignment vertical="top" wrapText="1"/>
    </xf>
    <xf numFmtId="0" fontId="42" fillId="24" borderId="0" xfId="37" applyNumberFormat="1" applyFont="1" applyFill="1" applyBorder="1" applyAlignment="1" applyProtection="1"/>
    <xf numFmtId="0" fontId="41" fillId="24" borderId="0" xfId="37" applyNumberFormat="1" applyFill="1" applyAlignment="1"/>
    <xf numFmtId="0" fontId="29" fillId="24" borderId="0" xfId="37" applyNumberFormat="1" applyFont="1" applyFill="1" applyBorder="1" applyAlignment="1"/>
    <xf numFmtId="0" fontId="29" fillId="24" borderId="0" xfId="37" applyNumberFormat="1" applyFont="1" applyFill="1" applyBorder="1" applyAlignment="1">
      <alignment vertical="center"/>
    </xf>
    <xf numFmtId="0" fontId="31" fillId="24" borderId="0" xfId="37" applyNumberFormat="1" applyFont="1" applyFill="1" applyBorder="1" applyAlignment="1">
      <alignment horizontal="center" vertical="center" wrapText="1"/>
    </xf>
    <xf numFmtId="0" fontId="41" fillId="24" borderId="0" xfId="37" applyFill="1" applyAlignment="1">
      <alignment horizontal="center" vertical="center" wrapText="1"/>
    </xf>
    <xf numFmtId="0" fontId="36" fillId="24" borderId="0" xfId="37" applyNumberFormat="1" applyFont="1" applyFill="1" applyBorder="1" applyAlignment="1" applyProtection="1">
      <alignment horizontal="left"/>
    </xf>
    <xf numFmtId="0" fontId="30" fillId="24" borderId="0" xfId="37" applyNumberFormat="1" applyFont="1" applyFill="1" applyBorder="1" applyAlignment="1"/>
    <xf numFmtId="0" fontId="41" fillId="24" borderId="0" xfId="37" applyFill="1" applyAlignment="1"/>
    <xf numFmtId="0" fontId="43" fillId="24" borderId="0" xfId="37" applyNumberFormat="1" applyFont="1" applyFill="1" applyBorder="1" applyAlignment="1">
      <alignment horizontal="right"/>
    </xf>
    <xf numFmtId="0" fontId="48" fillId="24" borderId="0" xfId="37" applyNumberFormat="1" applyFont="1" applyFill="1" applyBorder="1" applyAlignment="1" applyProtection="1">
      <alignment horizontal="right" vertical="top"/>
    </xf>
    <xf numFmtId="0" fontId="49" fillId="24" borderId="0" xfId="37" applyNumberFormat="1" applyFont="1" applyFill="1" applyBorder="1" applyAlignment="1" applyProtection="1">
      <alignment horizontal="right" vertical="top"/>
    </xf>
    <xf numFmtId="0" fontId="3" fillId="24" borderId="0" xfId="37" applyNumberFormat="1" applyFont="1" applyFill="1" applyBorder="1" applyAlignment="1" applyProtection="1">
      <alignment vertical="top"/>
    </xf>
    <xf numFmtId="0" fontId="2" fillId="24" borderId="0" xfId="39" applyNumberFormat="1" applyFont="1" applyFill="1" applyBorder="1" applyAlignment="1"/>
    <xf numFmtId="0" fontId="28" fillId="24" borderId="0" xfId="39" applyNumberFormat="1" applyFill="1" applyBorder="1" applyAlignment="1"/>
    <xf numFmtId="0" fontId="32" fillId="24" borderId="0" xfId="39" applyNumberFormat="1" applyFont="1" applyFill="1" applyBorder="1" applyAlignment="1"/>
    <xf numFmtId="0" fontId="33" fillId="24" borderId="0" xfId="39" applyNumberFormat="1" applyFont="1" applyFill="1" applyBorder="1" applyAlignment="1">
      <alignment horizontal="left" indent="7"/>
    </xf>
    <xf numFmtId="0" fontId="33" fillId="24" borderId="0" xfId="39" applyNumberFormat="1" applyFont="1" applyFill="1" applyBorder="1" applyAlignment="1"/>
    <xf numFmtId="0" fontId="34" fillId="24" borderId="0" xfId="39" applyNumberFormat="1" applyFont="1" applyFill="1" applyBorder="1" applyAlignment="1"/>
    <xf numFmtId="0" fontId="28" fillId="24" borderId="0" xfId="39" applyNumberFormat="1" applyFill="1" applyAlignment="1"/>
    <xf numFmtId="0" fontId="28" fillId="24" borderId="0" xfId="39" applyNumberFormat="1" applyFont="1" applyFill="1" applyBorder="1" applyAlignment="1" applyProtection="1">
      <alignment vertical="top"/>
    </xf>
    <xf numFmtId="0" fontId="6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Border="1" applyAlignment="1" applyProtection="1">
      <alignment vertical="top"/>
    </xf>
    <xf numFmtId="0" fontId="6" fillId="24" borderId="0" xfId="39" applyFont="1" applyFill="1" applyAlignment="1"/>
    <xf numFmtId="0" fontId="5" fillId="24" borderId="0" xfId="39" applyFont="1" applyFill="1" applyAlignment="1"/>
    <xf numFmtId="0" fontId="6" fillId="24" borderId="0" xfId="39" applyNumberFormat="1" applyFont="1" applyFill="1" applyBorder="1" applyAlignment="1">
      <alignment horizontal="center"/>
    </xf>
    <xf numFmtId="0" fontId="49" fillId="24" borderId="0" xfId="39" applyNumberFormat="1" applyFont="1" applyFill="1" applyBorder="1" applyAlignment="1" applyProtection="1">
      <alignment vertical="top"/>
    </xf>
    <xf numFmtId="0" fontId="5" fillId="24" borderId="0" xfId="0" applyFont="1" applyFill="1" applyBorder="1"/>
    <xf numFmtId="0" fontId="5" fillId="24" borderId="0" xfId="0" applyFont="1" applyFill="1" applyBorder="1" applyAlignment="1">
      <alignment horizontal="center"/>
    </xf>
    <xf numFmtId="0" fontId="5" fillId="24" borderId="0" xfId="39" applyNumberFormat="1" applyFont="1" applyFill="1" applyBorder="1" applyAlignment="1" applyProtection="1">
      <alignment vertical="top"/>
    </xf>
    <xf numFmtId="0" fontId="6" fillId="24" borderId="0" xfId="39" applyNumberFormat="1" applyFont="1" applyFill="1" applyAlignment="1"/>
    <xf numFmtId="0" fontId="5" fillId="24" borderId="0" xfId="39" applyNumberFormat="1" applyFont="1" applyFill="1" applyAlignment="1">
      <alignment horizontal="center" vertical="center"/>
    </xf>
    <xf numFmtId="0" fontId="5" fillId="24" borderId="0" xfId="39" applyNumberFormat="1" applyFont="1" applyFill="1" applyAlignment="1">
      <alignment horizontal="left" vertical="center"/>
    </xf>
    <xf numFmtId="0" fontId="5" fillId="24" borderId="0" xfId="0" quotePrefix="1" applyFont="1" applyFill="1" applyBorder="1" applyAlignment="1">
      <alignment horizontal="center" vertical="center"/>
    </xf>
    <xf numFmtId="0" fontId="10" fillId="24" borderId="0" xfId="0" applyFont="1" applyFill="1" applyBorder="1"/>
    <xf numFmtId="0" fontId="40" fillId="24" borderId="0" xfId="38" applyFont="1" applyFill="1"/>
    <xf numFmtId="0" fontId="10" fillId="24" borderId="20" xfId="0" applyFont="1" applyFill="1" applyBorder="1" applyAlignment="1">
      <alignment horizontal="left"/>
    </xf>
    <xf numFmtId="0" fontId="46" fillId="24" borderId="36" xfId="0" quotePrefix="1" applyNumberFormat="1" applyFont="1" applyFill="1" applyBorder="1" applyAlignment="1">
      <alignment horizontal="center"/>
    </xf>
    <xf numFmtId="0" fontId="40" fillId="24" borderId="35" xfId="0" quotePrefix="1" applyFont="1" applyFill="1" applyBorder="1" applyAlignment="1">
      <alignment horizontal="center"/>
    </xf>
    <xf numFmtId="0" fontId="6" fillId="24" borderId="0" xfId="0" applyFont="1" applyFill="1" applyBorder="1"/>
    <xf numFmtId="0" fontId="57" fillId="24" borderId="0" xfId="0" applyFont="1" applyFill="1"/>
    <xf numFmtId="0" fontId="40" fillId="24" borderId="20" xfId="0" applyFont="1" applyFill="1" applyBorder="1" applyAlignment="1">
      <alignment vertical="top" wrapText="1"/>
    </xf>
    <xf numFmtId="0" fontId="40" fillId="24" borderId="44" xfId="0" applyFont="1" applyFill="1" applyBorder="1" applyAlignment="1">
      <alignment vertical="top" wrapText="1"/>
    </xf>
    <xf numFmtId="0" fontId="53" fillId="24" borderId="18" xfId="0" applyFont="1" applyFill="1" applyBorder="1" applyAlignment="1">
      <alignment horizontal="center" vertical="center"/>
    </xf>
    <xf numFmtId="0" fontId="51" fillId="24" borderId="0" xfId="37" applyNumberFormat="1" applyFont="1" applyFill="1" applyBorder="1" applyAlignment="1" applyProtection="1">
      <alignment horizontal="center"/>
    </xf>
    <xf numFmtId="0" fontId="51" fillId="24" borderId="0" xfId="37" applyNumberFormat="1" applyFont="1" applyFill="1" applyBorder="1" applyAlignment="1" applyProtection="1">
      <alignment vertical="top"/>
    </xf>
    <xf numFmtId="0" fontId="3" fillId="24" borderId="37" xfId="37" applyNumberFormat="1" applyFont="1" applyFill="1" applyBorder="1" applyAlignment="1"/>
    <xf numFmtId="0" fontId="41" fillId="24" borderId="37" xfId="37" applyNumberFormat="1" applyFont="1" applyFill="1" applyBorder="1" applyAlignment="1"/>
    <xf numFmtId="0" fontId="41" fillId="24" borderId="37" xfId="37" applyNumberFormat="1" applyFill="1" applyBorder="1" applyAlignment="1"/>
    <xf numFmtId="0" fontId="53" fillId="24" borderId="18" xfId="0" applyFont="1" applyFill="1" applyBorder="1" applyAlignment="1">
      <alignment horizontal="center"/>
    </xf>
    <xf numFmtId="0" fontId="41" fillId="24" borderId="0" xfId="37" applyNumberFormat="1" applyFill="1" applyBorder="1" applyAlignment="1"/>
    <xf numFmtId="0" fontId="43" fillId="24" borderId="0" xfId="37" applyNumberFormat="1" applyFont="1" applyFill="1" applyBorder="1" applyAlignment="1" applyProtection="1"/>
    <xf numFmtId="0" fontId="40" fillId="24" borderId="34" xfId="0" applyFont="1" applyFill="1" applyBorder="1" applyAlignment="1">
      <alignment horizontal="center" vertical="center"/>
    </xf>
    <xf numFmtId="0" fontId="40" fillId="24" borderId="18" xfId="0" quotePrefix="1" applyFont="1" applyFill="1" applyBorder="1" applyAlignment="1">
      <alignment horizontal="center" vertical="center"/>
    </xf>
    <xf numFmtId="0" fontId="40" fillId="24" borderId="37" xfId="0" applyFont="1" applyFill="1" applyBorder="1" applyAlignment="1">
      <alignment horizontal="center" vertical="center"/>
    </xf>
    <xf numFmtId="0" fontId="40" fillId="24" borderId="21" xfId="0" quotePrefix="1" applyFont="1" applyFill="1" applyBorder="1" applyAlignment="1">
      <alignment horizontal="center" vertical="center"/>
    </xf>
    <xf numFmtId="0" fontId="10" fillId="24" borderId="18" xfId="0" quotePrefix="1" applyFont="1" applyFill="1" applyBorder="1" applyAlignment="1">
      <alignment horizontal="center" vertical="center"/>
    </xf>
    <xf numFmtId="0" fontId="40" fillId="24" borderId="21" xfId="0" applyFont="1" applyFill="1" applyBorder="1" applyAlignment="1">
      <alignment horizontal="center" vertical="center"/>
    </xf>
    <xf numFmtId="0" fontId="40" fillId="24" borderId="18" xfId="0" applyFont="1" applyFill="1" applyBorder="1" applyAlignment="1">
      <alignment horizontal="center" vertical="center"/>
    </xf>
    <xf numFmtId="0" fontId="40" fillId="24" borderId="20" xfId="0" applyFont="1" applyFill="1" applyBorder="1" applyAlignment="1">
      <alignment horizontal="center" vertical="center"/>
    </xf>
    <xf numFmtId="0" fontId="46" fillId="24" borderId="18" xfId="0" quotePrefix="1" applyFont="1" applyFill="1" applyBorder="1" applyAlignment="1">
      <alignment horizontal="center" vertical="center"/>
    </xf>
    <xf numFmtId="0" fontId="40" fillId="24" borderId="47" xfId="0" quotePrefix="1" applyFont="1" applyFill="1" applyBorder="1" applyAlignment="1">
      <alignment horizontal="center" vertical="center"/>
    </xf>
    <xf numFmtId="0" fontId="40" fillId="24" borderId="45" xfId="0" quotePrefix="1" applyFont="1" applyFill="1" applyBorder="1" applyAlignment="1">
      <alignment horizontal="center" vertical="center"/>
    </xf>
    <xf numFmtId="0" fontId="40" fillId="24" borderId="17" xfId="0" quotePrefix="1" applyFont="1" applyFill="1" applyBorder="1" applyAlignment="1">
      <alignment horizontal="center" vertical="center"/>
    </xf>
    <xf numFmtId="0" fontId="40" fillId="24" borderId="18" xfId="0" applyFont="1" applyFill="1" applyBorder="1" applyAlignment="1">
      <alignment vertical="center"/>
    </xf>
    <xf numFmtId="0" fontId="40" fillId="24" borderId="0" xfId="0" applyFont="1" applyFill="1" applyBorder="1" applyAlignment="1">
      <alignment vertical="center"/>
    </xf>
    <xf numFmtId="0" fontId="46" fillId="24" borderId="18" xfId="0" applyFont="1" applyFill="1" applyBorder="1" applyAlignment="1">
      <alignment horizontal="center" vertical="center"/>
    </xf>
    <xf numFmtId="0" fontId="40" fillId="24" borderId="34" xfId="0" quotePrefix="1" applyFont="1" applyFill="1" applyBorder="1" applyAlignment="1">
      <alignment horizontal="center" vertical="center"/>
    </xf>
    <xf numFmtId="0" fontId="40" fillId="24" borderId="35" xfId="0" quotePrefix="1" applyFont="1" applyFill="1" applyBorder="1" applyAlignment="1">
      <alignment horizontal="center" vertical="center"/>
    </xf>
    <xf numFmtId="1" fontId="10" fillId="24" borderId="47" xfId="0" quotePrefix="1" applyNumberFormat="1" applyFont="1" applyFill="1" applyBorder="1" applyAlignment="1">
      <alignment horizontal="center"/>
    </xf>
    <xf numFmtId="0" fontId="58" fillId="24" borderId="0" xfId="0" applyFont="1" applyFill="1"/>
    <xf numFmtId="0" fontId="59" fillId="24" borderId="0" xfId="0" applyFont="1" applyFill="1"/>
    <xf numFmtId="0" fontId="7" fillId="24" borderId="0" xfId="37" applyFont="1" applyFill="1" applyAlignment="1">
      <alignment horizontal="center" vertical="center" wrapText="1"/>
    </xf>
    <xf numFmtId="0" fontId="43" fillId="24" borderId="0" xfId="37" applyNumberFormat="1" applyFont="1" applyFill="1" applyBorder="1" applyAlignment="1" applyProtection="1">
      <alignment horizontal="right"/>
    </xf>
    <xf numFmtId="0" fontId="10" fillId="24" borderId="22" xfId="0" applyFont="1" applyFill="1" applyBorder="1" applyAlignment="1">
      <alignment horizontal="center"/>
    </xf>
    <xf numFmtId="0" fontId="10" fillId="24" borderId="48" xfId="0" applyFont="1" applyFill="1" applyBorder="1"/>
    <xf numFmtId="0" fontId="10" fillId="24" borderId="22" xfId="0" quotePrefix="1" applyFont="1" applyFill="1" applyBorder="1" applyAlignment="1">
      <alignment horizontal="center"/>
    </xf>
    <xf numFmtId="0" fontId="10" fillId="24" borderId="0" xfId="0" applyFont="1" applyFill="1"/>
    <xf numFmtId="0" fontId="10" fillId="24" borderId="22" xfId="0" applyFont="1" applyFill="1" applyBorder="1" applyAlignment="1">
      <alignment horizontal="center" vertical="center" wrapText="1"/>
    </xf>
    <xf numFmtId="0" fontId="10" fillId="24" borderId="22" xfId="0" applyFont="1" applyFill="1" applyBorder="1" applyAlignment="1">
      <alignment vertical="center" wrapText="1"/>
    </xf>
    <xf numFmtId="0" fontId="40" fillId="24" borderId="0" xfId="0" applyFont="1" applyFill="1" applyAlignment="1">
      <alignment wrapText="1"/>
    </xf>
    <xf numFmtId="0" fontId="40" fillId="24" borderId="36" xfId="0" applyFont="1" applyFill="1" applyBorder="1"/>
    <xf numFmtId="0" fontId="40" fillId="24" borderId="47" xfId="0" applyFont="1" applyFill="1" applyBorder="1"/>
    <xf numFmtId="0" fontId="40" fillId="24" borderId="67" xfId="0" applyFont="1" applyFill="1" applyBorder="1"/>
    <xf numFmtId="0" fontId="40" fillId="24" borderId="57" xfId="0" applyFont="1" applyFill="1" applyBorder="1"/>
    <xf numFmtId="0" fontId="40" fillId="24" borderId="57" xfId="0" applyFont="1" applyFill="1" applyBorder="1" applyAlignment="1">
      <alignment horizontal="center"/>
    </xf>
    <xf numFmtId="0" fontId="8" fillId="24" borderId="0" xfId="38" applyFont="1" applyFill="1" applyBorder="1"/>
    <xf numFmtId="0" fontId="9" fillId="24" borderId="0" xfId="38" applyFont="1" applyFill="1" applyBorder="1"/>
    <xf numFmtId="0" fontId="8" fillId="24" borderId="0" xfId="0" applyFont="1" applyFill="1" applyBorder="1" applyAlignment="1"/>
    <xf numFmtId="0" fontId="10" fillId="24" borderId="18" xfId="0" applyFont="1" applyFill="1" applyBorder="1" applyAlignment="1">
      <alignment horizontal="center"/>
    </xf>
    <xf numFmtId="16" fontId="40" fillId="24" borderId="18" xfId="0" applyNumberFormat="1" applyFont="1" applyFill="1" applyBorder="1" applyAlignment="1">
      <alignment horizontal="left" vertical="top"/>
    </xf>
    <xf numFmtId="0" fontId="40" fillId="24" borderId="44" xfId="0" applyFont="1" applyFill="1" applyBorder="1" applyAlignment="1">
      <alignment horizontal="left" wrapText="1"/>
    </xf>
    <xf numFmtId="0" fontId="40" fillId="24" borderId="18" xfId="0" quotePrefix="1" applyFont="1" applyFill="1" applyBorder="1" applyAlignment="1">
      <alignment horizontal="center" vertical="top"/>
    </xf>
    <xf numFmtId="0" fontId="40" fillId="24" borderId="20" xfId="0" quotePrefix="1" applyFont="1" applyFill="1" applyBorder="1" applyAlignment="1">
      <alignment horizontal="center" vertical="top"/>
    </xf>
    <xf numFmtId="0" fontId="40" fillId="24" borderId="21" xfId="0" quotePrefix="1" applyFont="1" applyFill="1" applyBorder="1" applyAlignment="1">
      <alignment horizontal="center" vertical="top"/>
    </xf>
    <xf numFmtId="0" fontId="40" fillId="24" borderId="45" xfId="0" applyFont="1" applyFill="1" applyBorder="1" applyAlignment="1">
      <alignment horizontal="center" vertical="top"/>
    </xf>
    <xf numFmtId="0" fontId="40" fillId="24" borderId="39" xfId="0" applyFont="1" applyFill="1" applyBorder="1" applyAlignment="1">
      <alignment horizontal="center"/>
    </xf>
    <xf numFmtId="0" fontId="40" fillId="24" borderId="40" xfId="0" applyNumberFormat="1" applyFont="1" applyFill="1" applyBorder="1" applyAlignment="1">
      <alignment horizontal="center"/>
    </xf>
    <xf numFmtId="0" fontId="40" fillId="24" borderId="45" xfId="0" applyNumberFormat="1" applyFont="1" applyFill="1" applyBorder="1" applyAlignment="1">
      <alignment horizontal="center"/>
    </xf>
    <xf numFmtId="0" fontId="40" fillId="24" borderId="20" xfId="0" quotePrefix="1" applyFont="1" applyFill="1" applyBorder="1" applyAlignment="1">
      <alignment horizontal="center"/>
    </xf>
    <xf numFmtId="0" fontId="40" fillId="24" borderId="18" xfId="0" applyNumberFormat="1" applyFont="1" applyFill="1" applyBorder="1" applyAlignment="1">
      <alignment horizontal="center"/>
    </xf>
    <xf numFmtId="0" fontId="10" fillId="24" borderId="18" xfId="0" quotePrefix="1" applyFont="1" applyFill="1" applyBorder="1" applyAlignment="1">
      <alignment horizontal="center"/>
    </xf>
    <xf numFmtId="0" fontId="10" fillId="24" borderId="47" xfId="0" applyFont="1" applyFill="1" applyBorder="1" applyAlignment="1">
      <alignment horizontal="center"/>
    </xf>
    <xf numFmtId="0" fontId="40" fillId="24" borderId="20" xfId="0" applyFont="1" applyFill="1" applyBorder="1"/>
    <xf numFmtId="0" fontId="10" fillId="24" borderId="47" xfId="0" quotePrefix="1" applyFont="1" applyFill="1" applyBorder="1" applyAlignment="1">
      <alignment horizontal="center"/>
    </xf>
    <xf numFmtId="0" fontId="10" fillId="24" borderId="18" xfId="0" applyFont="1" applyFill="1" applyBorder="1" applyAlignment="1">
      <alignment horizontal="left"/>
    </xf>
    <xf numFmtId="0" fontId="10" fillId="24" borderId="35" xfId="0" applyFont="1" applyFill="1" applyBorder="1" applyAlignment="1">
      <alignment horizontal="left"/>
    </xf>
    <xf numFmtId="0" fontId="40" fillId="24" borderId="10" xfId="0" applyFont="1" applyFill="1" applyBorder="1"/>
    <xf numFmtId="0" fontId="10" fillId="24" borderId="27" xfId="0" applyFont="1" applyFill="1" applyBorder="1" applyAlignment="1">
      <alignment horizontal="left"/>
    </xf>
    <xf numFmtId="0" fontId="40" fillId="24" borderId="36" xfId="38" applyFont="1" applyFill="1" applyBorder="1" applyAlignment="1">
      <alignment horizontal="center" vertical="center"/>
    </xf>
    <xf numFmtId="0" fontId="40" fillId="24" borderId="18" xfId="38" applyFont="1" applyFill="1" applyBorder="1" applyAlignment="1">
      <alignment horizontal="center" vertical="center"/>
    </xf>
    <xf numFmtId="0" fontId="10" fillId="24" borderId="57" xfId="0" applyFont="1" applyFill="1" applyBorder="1" applyAlignment="1">
      <alignment horizontal="center"/>
    </xf>
    <xf numFmtId="0" fontId="28" fillId="24" borderId="0" xfId="39" applyNumberFormat="1" applyFont="1" applyFill="1" applyBorder="1" applyAlignment="1" applyProtection="1">
      <alignment vertical="top"/>
    </xf>
    <xf numFmtId="0" fontId="6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Border="1" applyAlignment="1" applyProtection="1">
      <alignment vertical="top"/>
    </xf>
    <xf numFmtId="0" fontId="49" fillId="24" borderId="0" xfId="39" applyNumberFormat="1" applyFont="1" applyFill="1" applyBorder="1" applyAlignment="1" applyProtection="1">
      <alignment vertical="top"/>
    </xf>
    <xf numFmtId="0" fontId="49" fillId="24" borderId="0" xfId="39" applyFont="1" applyFill="1" applyAlignment="1"/>
    <xf numFmtId="0" fontId="43" fillId="24" borderId="0" xfId="39" applyNumberFormat="1" applyFont="1" applyFill="1" applyBorder="1" applyAlignment="1"/>
    <xf numFmtId="0" fontId="43" fillId="24" borderId="0" xfId="39" applyNumberFormat="1" applyFont="1" applyFill="1" applyBorder="1" applyAlignment="1">
      <alignment horizontal="center"/>
    </xf>
    <xf numFmtId="0" fontId="49" fillId="24" borderId="0" xfId="39" applyNumberFormat="1" applyFont="1" applyFill="1" applyBorder="1" applyAlignment="1">
      <alignment horizontal="center"/>
    </xf>
    <xf numFmtId="0" fontId="40" fillId="24" borderId="0" xfId="0" applyNumberFormat="1" applyFont="1" applyFill="1" applyBorder="1" applyAlignment="1" applyProtection="1">
      <alignment horizontal="center" vertical="center"/>
    </xf>
    <xf numFmtId="0" fontId="40" fillId="24" borderId="0" xfId="38" applyFont="1" applyFill="1" applyBorder="1"/>
    <xf numFmtId="0" fontId="40" fillId="24" borderId="37" xfId="0" applyFont="1" applyFill="1" applyBorder="1"/>
    <xf numFmtId="0" fontId="10" fillId="24" borderId="0" xfId="0" applyFont="1" applyFill="1" applyBorder="1" applyAlignment="1">
      <alignment horizontal="center" vertical="center" wrapText="1"/>
    </xf>
    <xf numFmtId="0" fontId="10" fillId="24" borderId="36" xfId="0" applyFont="1" applyFill="1" applyBorder="1" applyAlignment="1">
      <alignment horizontal="center"/>
    </xf>
    <xf numFmtId="0" fontId="10" fillId="24" borderId="39" xfId="0" applyFont="1" applyFill="1" applyBorder="1"/>
    <xf numFmtId="0" fontId="10" fillId="24" borderId="36" xfId="0" applyFont="1" applyFill="1" applyBorder="1" applyAlignment="1">
      <alignment horizontal="right"/>
    </xf>
    <xf numFmtId="0" fontId="10" fillId="24" borderId="35" xfId="0" applyFont="1" applyFill="1" applyBorder="1" applyAlignment="1">
      <alignment horizontal="right"/>
    </xf>
    <xf numFmtId="0" fontId="40" fillId="24" borderId="47" xfId="0" quotePrefix="1" applyFont="1" applyFill="1" applyBorder="1" applyAlignment="1">
      <alignment horizontal="center" vertical="top"/>
    </xf>
    <xf numFmtId="0" fontId="40" fillId="24" borderId="47" xfId="0" applyNumberFormat="1" applyFont="1" applyFill="1" applyBorder="1" applyAlignment="1">
      <alignment horizontal="center"/>
    </xf>
    <xf numFmtId="16" fontId="40" fillId="24" borderId="18" xfId="0" quotePrefix="1" applyNumberFormat="1" applyFont="1" applyFill="1" applyBorder="1" applyAlignment="1">
      <alignment horizontal="center"/>
    </xf>
    <xf numFmtId="0" fontId="10" fillId="24" borderId="41" xfId="0" quotePrefix="1" applyFont="1" applyFill="1" applyBorder="1" applyAlignment="1">
      <alignment horizontal="center"/>
    </xf>
    <xf numFmtId="0" fontId="40" fillId="24" borderId="67" xfId="0" quotePrefix="1" applyFont="1" applyFill="1" applyBorder="1" applyAlignment="1">
      <alignment horizontal="center"/>
    </xf>
    <xf numFmtId="0" fontId="40" fillId="24" borderId="23" xfId="0" quotePrefix="1" applyFont="1" applyFill="1" applyBorder="1" applyAlignment="1">
      <alignment horizontal="center"/>
    </xf>
    <xf numFmtId="0" fontId="46" fillId="24" borderId="40" xfId="0" applyFont="1" applyFill="1" applyBorder="1" applyAlignment="1">
      <alignment horizontal="center"/>
    </xf>
    <xf numFmtId="16" fontId="40" fillId="24" borderId="47" xfId="0" quotePrefix="1" applyNumberFormat="1" applyFont="1" applyFill="1" applyBorder="1" applyAlignment="1">
      <alignment horizontal="center"/>
    </xf>
    <xf numFmtId="0" fontId="40" fillId="24" borderId="76" xfId="0" quotePrefix="1" applyFont="1" applyFill="1" applyBorder="1" applyAlignment="1">
      <alignment horizontal="center"/>
    </xf>
    <xf numFmtId="0" fontId="46" fillId="24" borderId="18" xfId="0" quotePrefix="1" applyNumberFormat="1" applyFont="1" applyFill="1" applyBorder="1" applyAlignment="1">
      <alignment horizontal="center" vertical="top"/>
    </xf>
    <xf numFmtId="1" fontId="46" fillId="24" borderId="18" xfId="0" applyNumberFormat="1" applyFont="1" applyFill="1" applyBorder="1" applyAlignment="1">
      <alignment horizontal="center" vertical="top"/>
    </xf>
    <xf numFmtId="0" fontId="46" fillId="24" borderId="18" xfId="0" applyFont="1" applyFill="1" applyBorder="1" applyAlignment="1">
      <alignment horizontal="center" vertical="top"/>
    </xf>
    <xf numFmtId="0" fontId="46" fillId="24" borderId="36" xfId="0" applyNumberFormat="1" applyFont="1" applyFill="1" applyBorder="1" applyAlignment="1">
      <alignment horizontal="center"/>
    </xf>
    <xf numFmtId="0" fontId="40" fillId="24" borderId="36" xfId="0" applyNumberFormat="1" applyFont="1" applyFill="1" applyBorder="1" applyAlignment="1">
      <alignment horizontal="center"/>
    </xf>
    <xf numFmtId="0" fontId="40" fillId="24" borderId="44" xfId="0" applyFont="1" applyFill="1" applyBorder="1" applyAlignment="1">
      <alignment horizontal="left"/>
    </xf>
    <xf numFmtId="0" fontId="40" fillId="24" borderId="77" xfId="0" quotePrefix="1" applyFont="1" applyFill="1" applyBorder="1" applyAlignment="1">
      <alignment horizontal="center"/>
    </xf>
    <xf numFmtId="2" fontId="40" fillId="24" borderId="35" xfId="0" quotePrefix="1" applyNumberFormat="1" applyFont="1" applyFill="1" applyBorder="1" applyAlignment="1">
      <alignment horizontal="center"/>
    </xf>
    <xf numFmtId="2" fontId="40" fillId="24" borderId="10" xfId="0" quotePrefix="1" applyNumberFormat="1" applyFont="1" applyFill="1" applyBorder="1" applyAlignment="1">
      <alignment horizontal="center"/>
    </xf>
    <xf numFmtId="0" fontId="40" fillId="24" borderId="50" xfId="0" applyFont="1" applyFill="1" applyBorder="1" applyAlignment="1">
      <alignment horizontal="center"/>
    </xf>
    <xf numFmtId="0" fontId="46" fillId="24" borderId="63" xfId="0" quotePrefix="1" applyFont="1" applyFill="1" applyBorder="1" applyAlignment="1">
      <alignment horizontal="center"/>
    </xf>
    <xf numFmtId="0" fontId="40" fillId="24" borderId="63" xfId="0" applyFont="1" applyFill="1" applyBorder="1" applyAlignment="1">
      <alignment horizontal="center"/>
    </xf>
    <xf numFmtId="0" fontId="40" fillId="24" borderId="77" xfId="0" applyNumberFormat="1" applyFont="1" applyFill="1" applyBorder="1" applyAlignment="1">
      <alignment horizontal="center"/>
    </xf>
    <xf numFmtId="0" fontId="40" fillId="24" borderId="57" xfId="0" applyNumberFormat="1" applyFont="1" applyFill="1" applyBorder="1" applyAlignment="1">
      <alignment horizontal="center"/>
    </xf>
    <xf numFmtId="0" fontId="40" fillId="24" borderId="12" xfId="38" applyFont="1" applyFill="1" applyBorder="1" applyAlignment="1">
      <alignment horizontal="center"/>
    </xf>
    <xf numFmtId="0" fontId="10" fillId="24" borderId="12" xfId="38" applyFont="1" applyFill="1" applyBorder="1" applyAlignment="1">
      <alignment horizontal="center"/>
    </xf>
    <xf numFmtId="0" fontId="10" fillId="24" borderId="10" xfId="38" applyFont="1" applyFill="1" applyBorder="1" applyAlignment="1">
      <alignment horizontal="center"/>
    </xf>
    <xf numFmtId="0" fontId="40" fillId="24" borderId="15" xfId="38" applyFont="1" applyFill="1" applyBorder="1"/>
    <xf numFmtId="0" fontId="40" fillId="24" borderId="14" xfId="38" applyFont="1" applyFill="1" applyBorder="1"/>
    <xf numFmtId="0" fontId="40" fillId="24" borderId="16" xfId="38" applyFont="1" applyFill="1" applyBorder="1"/>
    <xf numFmtId="0" fontId="40" fillId="24" borderId="10" xfId="38" applyFont="1" applyFill="1" applyBorder="1" applyAlignment="1">
      <alignment horizontal="center" vertical="center"/>
    </xf>
    <xf numFmtId="0" fontId="40" fillId="24" borderId="12" xfId="0" applyNumberFormat="1" applyFont="1" applyFill="1" applyBorder="1" applyAlignment="1" applyProtection="1">
      <alignment horizontal="center" vertical="center"/>
    </xf>
    <xf numFmtId="0" fontId="40" fillId="24" borderId="36" xfId="0" applyNumberFormat="1" applyFont="1" applyFill="1" applyBorder="1" applyAlignment="1" applyProtection="1">
      <alignment horizontal="center" vertical="center"/>
    </xf>
    <xf numFmtId="0" fontId="40" fillId="24" borderId="35" xfId="38" applyFont="1" applyFill="1" applyBorder="1" applyAlignment="1">
      <alignment horizontal="left"/>
    </xf>
    <xf numFmtId="0" fontId="40" fillId="24" borderId="40" xfId="38" applyFont="1" applyFill="1" applyBorder="1" applyAlignment="1">
      <alignment horizontal="left"/>
    </xf>
    <xf numFmtId="0" fontId="40" fillId="24" borderId="35" xfId="38" applyFont="1" applyFill="1" applyBorder="1" applyAlignment="1">
      <alignment horizontal="center"/>
    </xf>
    <xf numFmtId="0" fontId="10" fillId="24" borderId="35" xfId="38" applyFont="1" applyFill="1" applyBorder="1" applyAlignment="1">
      <alignment horizontal="center"/>
    </xf>
    <xf numFmtId="0" fontId="10" fillId="24" borderId="36" xfId="38" applyFont="1" applyFill="1" applyBorder="1" applyAlignment="1">
      <alignment horizontal="center"/>
    </xf>
    <xf numFmtId="0" fontId="40" fillId="24" borderId="34" xfId="38" applyFont="1" applyFill="1" applyBorder="1"/>
    <xf numFmtId="0" fontId="40" fillId="24" borderId="23" xfId="38" applyFont="1" applyFill="1" applyBorder="1"/>
    <xf numFmtId="0" fontId="40" fillId="24" borderId="24" xfId="38" applyFont="1" applyFill="1" applyBorder="1"/>
    <xf numFmtId="0" fontId="40" fillId="24" borderId="47" xfId="0" applyNumberFormat="1" applyFont="1" applyFill="1" applyBorder="1" applyAlignment="1" applyProtection="1">
      <alignment horizontal="center" vertical="center"/>
    </xf>
    <xf numFmtId="0" fontId="40" fillId="24" borderId="18" xfId="0" applyNumberFormat="1" applyFont="1" applyFill="1" applyBorder="1" applyAlignment="1" applyProtection="1">
      <alignment horizontal="center" vertical="center"/>
    </xf>
    <xf numFmtId="0" fontId="40" fillId="24" borderId="35" xfId="38" applyFont="1" applyFill="1" applyBorder="1"/>
    <xf numFmtId="0" fontId="40" fillId="24" borderId="36" xfId="38" applyFont="1" applyFill="1" applyBorder="1"/>
    <xf numFmtId="0" fontId="40" fillId="24" borderId="47" xfId="38" applyFont="1" applyFill="1" applyBorder="1"/>
    <xf numFmtId="0" fontId="10" fillId="24" borderId="47" xfId="38" applyFont="1" applyFill="1" applyBorder="1" applyAlignment="1">
      <alignment horizontal="center"/>
    </xf>
    <xf numFmtId="0" fontId="40" fillId="24" borderId="18" xfId="38" applyFont="1" applyFill="1" applyBorder="1"/>
    <xf numFmtId="0" fontId="40" fillId="24" borderId="20" xfId="38" applyFont="1" applyFill="1" applyBorder="1"/>
    <xf numFmtId="0" fontId="40" fillId="24" borderId="17" xfId="38" applyFont="1" applyFill="1" applyBorder="1"/>
    <xf numFmtId="0" fontId="40" fillId="24" borderId="46" xfId="38" applyFont="1" applyFill="1" applyBorder="1"/>
    <xf numFmtId="0" fontId="40" fillId="24" borderId="41" xfId="38" applyFont="1" applyFill="1" applyBorder="1" applyAlignment="1">
      <alignment horizontal="left"/>
    </xf>
    <xf numFmtId="0" fontId="40" fillId="24" borderId="33" xfId="38" applyFont="1" applyFill="1" applyBorder="1" applyAlignment="1">
      <alignment horizontal="left"/>
    </xf>
    <xf numFmtId="0" fontId="40" fillId="24" borderId="41" xfId="38" applyFont="1" applyFill="1" applyBorder="1"/>
    <xf numFmtId="0" fontId="10" fillId="24" borderId="41" xfId="38" applyFont="1" applyFill="1" applyBorder="1" applyAlignment="1">
      <alignment horizontal="center"/>
    </xf>
    <xf numFmtId="0" fontId="40" fillId="24" borderId="27" xfId="38" applyFont="1" applyFill="1" applyBorder="1"/>
    <xf numFmtId="0" fontId="40" fillId="24" borderId="30" xfId="38" applyFont="1" applyFill="1" applyBorder="1"/>
    <xf numFmtId="0" fontId="40" fillId="24" borderId="28" xfId="38" applyFont="1" applyFill="1" applyBorder="1"/>
    <xf numFmtId="0" fontId="40" fillId="24" borderId="42" xfId="38" applyFont="1" applyFill="1" applyBorder="1"/>
    <xf numFmtId="0" fontId="40" fillId="24" borderId="27" xfId="38" applyFont="1" applyFill="1" applyBorder="1" applyAlignment="1">
      <alignment horizontal="center" vertical="center"/>
    </xf>
    <xf numFmtId="0" fontId="40" fillId="24" borderId="67" xfId="0" applyNumberFormat="1" applyFont="1" applyFill="1" applyBorder="1" applyAlignment="1" applyProtection="1">
      <alignment horizontal="center" vertical="center"/>
    </xf>
    <xf numFmtId="0" fontId="40" fillId="24" borderId="76" xfId="0" applyNumberFormat="1" applyFont="1" applyFill="1" applyBorder="1" applyAlignment="1" applyProtection="1">
      <alignment horizontal="center" vertical="center"/>
    </xf>
    <xf numFmtId="0" fontId="40" fillId="24" borderId="10" xfId="38" applyFont="1" applyFill="1" applyBorder="1"/>
    <xf numFmtId="0" fontId="40" fillId="24" borderId="49" xfId="0" applyNumberFormat="1" applyFont="1" applyFill="1" applyBorder="1" applyAlignment="1" applyProtection="1">
      <alignment horizontal="center" vertical="center"/>
    </xf>
    <xf numFmtId="0" fontId="40" fillId="24" borderId="22" xfId="0" applyNumberFormat="1" applyFont="1" applyFill="1" applyBorder="1" applyAlignment="1" applyProtection="1">
      <alignment horizontal="center" vertical="center"/>
    </xf>
    <xf numFmtId="0" fontId="40" fillId="24" borderId="61" xfId="38" applyFont="1" applyFill="1" applyBorder="1"/>
    <xf numFmtId="0" fontId="40" fillId="24" borderId="25" xfId="38" applyFont="1" applyFill="1" applyBorder="1"/>
    <xf numFmtId="0" fontId="40" fillId="24" borderId="69" xfId="38" applyFont="1" applyFill="1" applyBorder="1"/>
    <xf numFmtId="0" fontId="40" fillId="24" borderId="51" xfId="38" applyFont="1" applyFill="1" applyBorder="1" applyAlignment="1">
      <alignment horizontal="left"/>
    </xf>
    <xf numFmtId="0" fontId="10" fillId="24" borderId="22" xfId="38" applyFont="1" applyFill="1" applyBorder="1"/>
    <xf numFmtId="0" fontId="40" fillId="24" borderId="64" xfId="38" applyFont="1" applyFill="1" applyBorder="1"/>
    <xf numFmtId="0" fontId="40" fillId="24" borderId="65" xfId="38" applyFont="1" applyFill="1" applyBorder="1"/>
    <xf numFmtId="0" fontId="40" fillId="24" borderId="66" xfId="38" applyFont="1" applyFill="1" applyBorder="1"/>
    <xf numFmtId="0" fontId="40" fillId="24" borderId="0" xfId="38" quotePrefix="1" applyFont="1" applyFill="1" applyBorder="1" applyAlignment="1">
      <alignment horizontal="left"/>
    </xf>
    <xf numFmtId="0" fontId="10" fillId="24" borderId="12" xfId="0" applyFont="1" applyFill="1" applyBorder="1" applyAlignment="1">
      <alignment horizontal="left"/>
    </xf>
    <xf numFmtId="0" fontId="40" fillId="24" borderId="10" xfId="0" applyFont="1" applyFill="1" applyBorder="1" applyAlignment="1">
      <alignment horizontal="center"/>
    </xf>
    <xf numFmtId="0" fontId="40" fillId="24" borderId="11" xfId="0" quotePrefix="1" applyFont="1" applyFill="1" applyBorder="1" applyAlignment="1">
      <alignment horizontal="center"/>
    </xf>
    <xf numFmtId="0" fontId="10" fillId="24" borderId="35" xfId="0" quotePrefix="1" applyFont="1" applyFill="1" applyBorder="1" applyAlignment="1">
      <alignment horizontal="left"/>
    </xf>
    <xf numFmtId="0" fontId="40" fillId="24" borderId="23" xfId="0" applyFont="1" applyFill="1" applyBorder="1"/>
    <xf numFmtId="0" fontId="40" fillId="24" borderId="24" xfId="0" applyFont="1" applyFill="1" applyBorder="1"/>
    <xf numFmtId="0" fontId="10" fillId="24" borderId="41" xfId="0" quotePrefix="1" applyFont="1" applyFill="1" applyBorder="1" applyAlignment="1">
      <alignment horizontal="left"/>
    </xf>
    <xf numFmtId="0" fontId="40" fillId="24" borderId="27" xfId="0" applyFont="1" applyFill="1" applyBorder="1"/>
    <xf numFmtId="0" fontId="40" fillId="24" borderId="26" xfId="0" applyFont="1" applyFill="1" applyBorder="1"/>
    <xf numFmtId="0" fontId="40" fillId="24" borderId="30" xfId="0" applyFont="1" applyFill="1" applyBorder="1"/>
    <xf numFmtId="0" fontId="40" fillId="24" borderId="28" xfId="0" applyFont="1" applyFill="1" applyBorder="1"/>
    <xf numFmtId="0" fontId="40" fillId="24" borderId="42" xfId="0" applyFont="1" applyFill="1" applyBorder="1"/>
    <xf numFmtId="0" fontId="40" fillId="24" borderId="29" xfId="0" applyFont="1" applyFill="1" applyBorder="1"/>
    <xf numFmtId="0" fontId="10" fillId="24" borderId="0" xfId="0" quotePrefix="1" applyFont="1" applyFill="1" applyBorder="1" applyAlignment="1">
      <alignment horizontal="left"/>
    </xf>
    <xf numFmtId="0" fontId="53" fillId="24" borderId="0" xfId="0" applyFont="1" applyFill="1" applyBorder="1"/>
    <xf numFmtId="0" fontId="53" fillId="24" borderId="0" xfId="0" applyFont="1" applyFill="1"/>
    <xf numFmtId="0" fontId="4" fillId="24" borderId="0" xfId="39" applyNumberFormat="1" applyFont="1" applyFill="1" applyBorder="1" applyAlignment="1"/>
    <xf numFmtId="0" fontId="53" fillId="24" borderId="0" xfId="39" applyNumberFormat="1" applyFont="1" applyFill="1" applyBorder="1" applyAlignment="1"/>
    <xf numFmtId="0" fontId="40" fillId="24" borderId="18" xfId="0" applyFont="1" applyFill="1" applyBorder="1" applyAlignment="1">
      <alignment wrapText="1"/>
    </xf>
    <xf numFmtId="0" fontId="40" fillId="24" borderId="22" xfId="0" applyFont="1" applyFill="1" applyBorder="1" applyAlignment="1">
      <alignment wrapText="1"/>
    </xf>
    <xf numFmtId="0" fontId="40" fillId="24" borderId="22" xfId="0" applyFont="1" applyFill="1" applyBorder="1" applyAlignment="1">
      <alignment horizontal="center"/>
    </xf>
    <xf numFmtId="0" fontId="40" fillId="24" borderId="49" xfId="0" applyFont="1" applyFill="1" applyBorder="1" applyAlignment="1">
      <alignment horizontal="left" vertical="top"/>
    </xf>
    <xf numFmtId="1" fontId="10" fillId="24" borderId="18" xfId="0" quotePrefix="1" applyNumberFormat="1" applyFont="1" applyFill="1" applyBorder="1" applyAlignment="1">
      <alignment horizontal="center"/>
    </xf>
    <xf numFmtId="0" fontId="10" fillId="24" borderId="18" xfId="0" applyFont="1" applyFill="1" applyBorder="1" applyAlignment="1">
      <alignment horizontal="center" vertical="center"/>
    </xf>
    <xf numFmtId="0" fontId="10" fillId="24" borderId="63" xfId="0" applyFont="1" applyFill="1" applyBorder="1" applyAlignment="1">
      <alignment horizontal="center"/>
    </xf>
    <xf numFmtId="0" fontId="40" fillId="24" borderId="10" xfId="0" applyFont="1" applyFill="1" applyBorder="1" applyAlignment="1">
      <alignment horizontal="center" vertical="top"/>
    </xf>
    <xf numFmtId="0" fontId="40" fillId="24" borderId="0" xfId="0" applyFont="1" applyFill="1" applyBorder="1" applyAlignment="1"/>
    <xf numFmtId="0" fontId="40" fillId="24" borderId="17" xfId="0" applyFont="1" applyFill="1" applyBorder="1" applyAlignment="1"/>
    <xf numFmtId="0" fontId="10" fillId="24" borderId="18" xfId="0" applyNumberFormat="1" applyFont="1" applyFill="1" applyBorder="1" applyAlignment="1">
      <alignment horizontal="center"/>
    </xf>
    <xf numFmtId="0" fontId="10" fillId="24" borderId="45" xfId="0" applyFont="1" applyFill="1" applyBorder="1" applyAlignment="1">
      <alignment horizontal="center"/>
    </xf>
    <xf numFmtId="0" fontId="10" fillId="24" borderId="17" xfId="0" applyFont="1" applyFill="1" applyBorder="1" applyAlignment="1">
      <alignment horizontal="center"/>
    </xf>
    <xf numFmtId="0" fontId="10" fillId="24" borderId="21" xfId="0" applyFont="1" applyFill="1" applyBorder="1" applyAlignment="1">
      <alignment horizontal="center"/>
    </xf>
    <xf numFmtId="0" fontId="10" fillId="24" borderId="20" xfId="0" applyFont="1" applyFill="1" applyBorder="1" applyAlignment="1">
      <alignment horizontal="center"/>
    </xf>
    <xf numFmtId="0" fontId="10" fillId="24" borderId="47" xfId="0" quotePrefix="1" applyFont="1" applyFill="1" applyBorder="1" applyAlignment="1">
      <alignment horizontal="center" vertical="top"/>
    </xf>
    <xf numFmtId="0" fontId="6" fillId="24" borderId="0" xfId="0" applyFont="1" applyFill="1" applyBorder="1" applyAlignment="1">
      <alignment horizontal="left" wrapText="1"/>
    </xf>
    <xf numFmtId="0" fontId="4" fillId="24" borderId="0" xfId="39" applyNumberFormat="1" applyFont="1" applyFill="1" applyBorder="1" applyAlignment="1">
      <alignment horizontal="center"/>
    </xf>
    <xf numFmtId="0" fontId="9" fillId="24" borderId="0" xfId="38" applyFont="1" applyFill="1" applyBorder="1" applyAlignment="1">
      <alignment horizontal="left"/>
    </xf>
    <xf numFmtId="0" fontId="53" fillId="24" borderId="0" xfId="38" applyFont="1" applyFill="1"/>
    <xf numFmtId="0" fontId="40" fillId="24" borderId="17" xfId="0" applyFont="1" applyFill="1" applyBorder="1" applyAlignment="1">
      <alignment horizontal="center" vertical="center"/>
    </xf>
    <xf numFmtId="0" fontId="40" fillId="24" borderId="45" xfId="0" applyFont="1" applyFill="1" applyBorder="1" applyAlignment="1">
      <alignment horizontal="center" vertical="center"/>
    </xf>
    <xf numFmtId="0" fontId="60" fillId="24" borderId="17" xfId="0" applyFont="1" applyFill="1" applyBorder="1" applyAlignment="1">
      <alignment horizontal="center" vertical="center"/>
    </xf>
    <xf numFmtId="0" fontId="60" fillId="24" borderId="45" xfId="0" applyFont="1" applyFill="1" applyBorder="1" applyAlignment="1">
      <alignment horizontal="center" vertical="center"/>
    </xf>
    <xf numFmtId="0" fontId="60" fillId="24" borderId="23" xfId="0" applyFont="1" applyFill="1" applyBorder="1" applyAlignment="1">
      <alignment horizontal="center" vertical="center"/>
    </xf>
    <xf numFmtId="0" fontId="60" fillId="24" borderId="50" xfId="0" applyFont="1" applyFill="1" applyBorder="1" applyAlignment="1">
      <alignment horizontal="center" vertical="center"/>
    </xf>
    <xf numFmtId="0" fontId="60" fillId="24" borderId="39" xfId="0" applyFont="1" applyFill="1" applyBorder="1" applyAlignment="1">
      <alignment horizontal="center" vertical="center"/>
    </xf>
    <xf numFmtId="1" fontId="10" fillId="24" borderId="22" xfId="0" quotePrefix="1" applyNumberFormat="1" applyFont="1" applyFill="1" applyBorder="1" applyAlignment="1"/>
    <xf numFmtId="1" fontId="10" fillId="24" borderId="22" xfId="0" applyNumberFormat="1" applyFont="1" applyFill="1" applyBorder="1" applyAlignment="1">
      <alignment horizontal="center" vertical="center"/>
    </xf>
    <xf numFmtId="0" fontId="3" fillId="24" borderId="38" xfId="46" applyNumberFormat="1" applyFont="1" applyFill="1" applyBorder="1" applyAlignment="1"/>
    <xf numFmtId="0" fontId="3" fillId="24" borderId="37" xfId="46" applyNumberFormat="1" applyFont="1" applyFill="1" applyBorder="1" applyAlignment="1"/>
    <xf numFmtId="0" fontId="40" fillId="24" borderId="36" xfId="0" applyFont="1" applyFill="1" applyBorder="1" applyAlignment="1">
      <alignment horizontal="center"/>
    </xf>
    <xf numFmtId="0" fontId="40" fillId="24" borderId="0" xfId="0" applyFont="1" applyFill="1"/>
    <xf numFmtId="0" fontId="40" fillId="24" borderId="18" xfId="0" applyFont="1" applyFill="1" applyBorder="1"/>
    <xf numFmtId="0" fontId="40" fillId="24" borderId="18" xfId="0" applyFont="1" applyFill="1" applyBorder="1" applyAlignment="1">
      <alignment horizontal="center"/>
    </xf>
    <xf numFmtId="0" fontId="8" fillId="24" borderId="0" xfId="38" applyFont="1" applyFill="1"/>
    <xf numFmtId="0" fontId="9" fillId="24" borderId="0" xfId="38" applyFont="1" applyFill="1"/>
    <xf numFmtId="0" fontId="40" fillId="24" borderId="18" xfId="0" applyFont="1" applyFill="1" applyBorder="1" applyAlignment="1">
      <alignment horizontal="center" vertical="top"/>
    </xf>
    <xf numFmtId="0" fontId="40" fillId="24" borderId="20" xfId="0" applyFont="1" applyFill="1" applyBorder="1" applyAlignment="1">
      <alignment horizontal="center" vertical="top"/>
    </xf>
    <xf numFmtId="0" fontId="40" fillId="24" borderId="17" xfId="0" applyFont="1" applyFill="1" applyBorder="1" applyAlignment="1">
      <alignment horizontal="center" vertical="top"/>
    </xf>
    <xf numFmtId="0" fontId="40" fillId="24" borderId="21" xfId="0" applyFont="1" applyFill="1" applyBorder="1" applyAlignment="1">
      <alignment horizontal="center" vertical="top"/>
    </xf>
    <xf numFmtId="0" fontId="40" fillId="24" borderId="18" xfId="0" quotePrefix="1" applyFont="1" applyFill="1" applyBorder="1" applyAlignment="1">
      <alignment horizontal="center"/>
    </xf>
    <xf numFmtId="0" fontId="40" fillId="24" borderId="20" xfId="0" applyFont="1" applyFill="1" applyBorder="1" applyAlignment="1">
      <alignment horizontal="center"/>
    </xf>
    <xf numFmtId="0" fontId="40" fillId="24" borderId="21" xfId="0" applyFont="1" applyFill="1" applyBorder="1" applyAlignment="1">
      <alignment horizontal="center"/>
    </xf>
    <xf numFmtId="0" fontId="40" fillId="24" borderId="34" xfId="0" applyNumberFormat="1" applyFont="1" applyFill="1" applyBorder="1" applyAlignment="1">
      <alignment horizontal="center"/>
    </xf>
    <xf numFmtId="0" fontId="40" fillId="24" borderId="21" xfId="0" quotePrefix="1" applyNumberFormat="1" applyFont="1" applyFill="1" applyBorder="1" applyAlignment="1">
      <alignment horizontal="center"/>
    </xf>
    <xf numFmtId="0" fontId="40" fillId="24" borderId="37" xfId="0" applyNumberFormat="1" applyFont="1" applyFill="1" applyBorder="1" applyAlignment="1">
      <alignment horizontal="center"/>
    </xf>
    <xf numFmtId="0" fontId="40" fillId="24" borderId="45" xfId="0" applyFont="1" applyFill="1" applyBorder="1" applyAlignment="1">
      <alignment horizontal="center"/>
    </xf>
    <xf numFmtId="0" fontId="40" fillId="24" borderId="34" xfId="0" applyFont="1" applyFill="1" applyBorder="1" applyAlignment="1">
      <alignment horizontal="center"/>
    </xf>
    <xf numFmtId="0" fontId="40" fillId="24" borderId="36" xfId="0" quotePrefix="1" applyFont="1" applyFill="1" applyBorder="1" applyAlignment="1">
      <alignment horizontal="center"/>
    </xf>
    <xf numFmtId="0" fontId="40" fillId="24" borderId="45" xfId="0" quotePrefix="1" applyFont="1" applyFill="1" applyBorder="1" applyAlignment="1">
      <alignment horizontal="center"/>
    </xf>
    <xf numFmtId="0" fontId="40" fillId="24" borderId="46" xfId="0" quotePrefix="1" applyFont="1" applyFill="1" applyBorder="1" applyAlignment="1">
      <alignment horizontal="center"/>
    </xf>
    <xf numFmtId="0" fontId="40" fillId="24" borderId="21" xfId="0" quotePrefix="1" applyFont="1" applyFill="1" applyBorder="1" applyAlignment="1">
      <alignment horizontal="center"/>
    </xf>
    <xf numFmtId="0" fontId="40" fillId="24" borderId="20" xfId="0" applyFont="1" applyFill="1" applyBorder="1" applyAlignment="1">
      <alignment wrapText="1"/>
    </xf>
    <xf numFmtId="0" fontId="40" fillId="24" borderId="17" xfId="0" quotePrefix="1" applyFont="1" applyFill="1" applyBorder="1" applyAlignment="1">
      <alignment horizontal="center"/>
    </xf>
    <xf numFmtId="0" fontId="40" fillId="24" borderId="46" xfId="0" applyFont="1" applyFill="1" applyBorder="1" applyAlignment="1">
      <alignment horizontal="center"/>
    </xf>
    <xf numFmtId="16" fontId="40" fillId="24" borderId="18" xfId="0" applyNumberFormat="1" applyFont="1" applyFill="1" applyBorder="1" applyAlignment="1">
      <alignment horizontal="left"/>
    </xf>
    <xf numFmtId="0" fontId="40" fillId="24" borderId="39" xfId="0" quotePrefix="1" applyFont="1" applyFill="1" applyBorder="1" applyAlignment="1">
      <alignment horizontal="center"/>
    </xf>
    <xf numFmtId="0" fontId="40" fillId="24" borderId="34" xfId="0" quotePrefix="1" applyFont="1" applyFill="1" applyBorder="1" applyAlignment="1">
      <alignment horizontal="center"/>
    </xf>
    <xf numFmtId="0" fontId="40" fillId="24" borderId="0" xfId="0" applyFont="1" applyFill="1" applyBorder="1"/>
    <xf numFmtId="0" fontId="7" fillId="24" borderId="0" xfId="47" applyNumberFormat="1" applyFont="1" applyFill="1" applyBorder="1" applyAlignment="1">
      <alignment horizontal="center"/>
    </xf>
    <xf numFmtId="0" fontId="43" fillId="24" borderId="0" xfId="47" applyNumberFormat="1" applyFont="1" applyFill="1" applyBorder="1" applyAlignment="1">
      <alignment horizontal="left"/>
    </xf>
    <xf numFmtId="0" fontId="39" fillId="24" borderId="17" xfId="47" applyNumberFormat="1" applyFont="1" applyFill="1" applyBorder="1" applyAlignment="1">
      <alignment horizontal="center"/>
    </xf>
    <xf numFmtId="0" fontId="45" fillId="24" borderId="17" xfId="47" applyNumberFormat="1" applyFont="1" applyFill="1" applyBorder="1" applyAlignment="1">
      <alignment horizontal="center"/>
    </xf>
    <xf numFmtId="0" fontId="45" fillId="24" borderId="43" xfId="47" applyNumberFormat="1" applyFont="1" applyFill="1" applyBorder="1" applyAlignment="1">
      <alignment horizontal="center"/>
    </xf>
    <xf numFmtId="0" fontId="36" fillId="24" borderId="17" xfId="47" applyNumberFormat="1" applyFont="1" applyFill="1" applyBorder="1" applyAlignment="1">
      <alignment horizontal="center"/>
    </xf>
    <xf numFmtId="0" fontId="38" fillId="24" borderId="17" xfId="47" applyNumberFormat="1" applyFont="1" applyFill="1" applyBorder="1" applyAlignment="1">
      <alignment horizontal="center"/>
    </xf>
    <xf numFmtId="0" fontId="38" fillId="24" borderId="21" xfId="47" applyNumberFormat="1" applyFont="1" applyFill="1" applyBorder="1" applyAlignment="1">
      <alignment horizontal="center"/>
    </xf>
    <xf numFmtId="0" fontId="39" fillId="24" borderId="20" xfId="47" applyNumberFormat="1" applyFont="1" applyFill="1" applyBorder="1" applyAlignment="1">
      <alignment horizontal="center"/>
    </xf>
    <xf numFmtId="0" fontId="39" fillId="24" borderId="17" xfId="47" applyNumberFormat="1" applyFont="1" applyFill="1" applyBorder="1" applyAlignment="1">
      <alignment horizontal="center" vertical="center"/>
    </xf>
    <xf numFmtId="0" fontId="6" fillId="24" borderId="17" xfId="47" applyFont="1" applyFill="1" applyBorder="1" applyAlignment="1"/>
    <xf numFmtId="0" fontId="39" fillId="24" borderId="43" xfId="47" applyNumberFormat="1" applyFont="1" applyFill="1" applyBorder="1" applyAlignment="1">
      <alignment horizontal="center" vertical="center"/>
    </xf>
    <xf numFmtId="0" fontId="6" fillId="24" borderId="17" xfId="47" applyNumberFormat="1" applyFont="1" applyFill="1" applyBorder="1" applyAlignment="1">
      <alignment horizontal="center"/>
    </xf>
    <xf numFmtId="0" fontId="38" fillId="24" borderId="17" xfId="47" applyNumberFormat="1" applyFont="1" applyFill="1" applyBorder="1" applyAlignment="1">
      <alignment horizontal="center" vertical="center"/>
    </xf>
    <xf numFmtId="0" fontId="39" fillId="24" borderId="21" xfId="47" applyNumberFormat="1" applyFont="1" applyFill="1" applyBorder="1" applyAlignment="1">
      <alignment horizontal="center" vertical="center"/>
    </xf>
    <xf numFmtId="0" fontId="6" fillId="24" borderId="17" xfId="47" applyFont="1" applyFill="1" applyBorder="1" applyAlignment="1">
      <alignment horizontal="center"/>
    </xf>
    <xf numFmtId="0" fontId="38" fillId="24" borderId="23" xfId="47" applyNumberFormat="1" applyFont="1" applyFill="1" applyBorder="1" applyAlignment="1">
      <alignment horizontal="center" vertical="center"/>
    </xf>
    <xf numFmtId="0" fontId="38" fillId="24" borderId="17" xfId="47" applyFont="1" applyFill="1" applyBorder="1" applyAlignment="1">
      <alignment horizontal="center"/>
    </xf>
    <xf numFmtId="0" fontId="38" fillId="24" borderId="17" xfId="47" quotePrefix="1" applyNumberFormat="1" applyFont="1" applyFill="1" applyBorder="1" applyAlignment="1">
      <alignment horizontal="center"/>
    </xf>
    <xf numFmtId="0" fontId="7" fillId="24" borderId="0" xfId="47" applyNumberFormat="1" applyFont="1" applyFill="1" applyBorder="1" applyAlignment="1">
      <alignment horizontal="center" vertical="center"/>
    </xf>
    <xf numFmtId="0" fontId="3" fillId="24" borderId="0" xfId="47" applyFont="1" applyFill="1" applyAlignment="1"/>
    <xf numFmtId="0" fontId="3" fillId="24" borderId="0" xfId="47" applyNumberFormat="1" applyFont="1" applyFill="1" applyBorder="1" applyAlignment="1" applyProtection="1">
      <alignment vertical="top"/>
    </xf>
    <xf numFmtId="0" fontId="7" fillId="24" borderId="0" xfId="47" applyFont="1" applyFill="1" applyAlignment="1"/>
    <xf numFmtId="0" fontId="5" fillId="24" borderId="17" xfId="47" applyNumberFormat="1" applyFont="1" applyFill="1" applyBorder="1" applyAlignment="1">
      <alignment horizontal="center"/>
    </xf>
    <xf numFmtId="0" fontId="7" fillId="24" borderId="17" xfId="47" applyNumberFormat="1" applyFont="1" applyFill="1" applyBorder="1" applyAlignment="1">
      <alignment horizontal="center"/>
    </xf>
    <xf numFmtId="0" fontId="5" fillId="24" borderId="0" xfId="47" applyNumberFormat="1" applyFont="1" applyFill="1" applyBorder="1" applyAlignment="1">
      <alignment horizontal="center"/>
    </xf>
    <xf numFmtId="0" fontId="6" fillId="24" borderId="0" xfId="47" applyFont="1" applyFill="1" applyAlignment="1"/>
    <xf numFmtId="0" fontId="5" fillId="24" borderId="0" xfId="47" applyFont="1" applyFill="1" applyAlignment="1"/>
    <xf numFmtId="0" fontId="5" fillId="24" borderId="0" xfId="47" applyFont="1" applyFill="1" applyBorder="1" applyAlignment="1"/>
    <xf numFmtId="0" fontId="6" fillId="24" borderId="0" xfId="47" applyNumberFormat="1" applyFont="1" applyFill="1" applyBorder="1" applyAlignment="1">
      <alignment horizontal="center"/>
    </xf>
    <xf numFmtId="0" fontId="49" fillId="24" borderId="0" xfId="47" applyNumberFormat="1" applyFont="1" applyFill="1" applyBorder="1" applyAlignment="1" applyProtection="1">
      <alignment vertical="top"/>
    </xf>
    <xf numFmtId="0" fontId="49" fillId="24" borderId="22" xfId="47" applyNumberFormat="1" applyFont="1" applyFill="1" applyBorder="1" applyAlignment="1">
      <alignment horizontal="center"/>
    </xf>
    <xf numFmtId="0" fontId="49" fillId="24" borderId="0" xfId="47" applyNumberFormat="1" applyFont="1" applyFill="1" applyBorder="1" applyAlignment="1">
      <alignment vertical="center" wrapText="1"/>
    </xf>
    <xf numFmtId="0" fontId="49" fillId="24" borderId="0" xfId="47" applyFont="1" applyFill="1" applyAlignment="1"/>
    <xf numFmtId="0" fontId="49" fillId="24" borderId="0" xfId="47" applyNumberFormat="1" applyFont="1" applyFill="1" applyAlignment="1">
      <alignment horizontal="left" vertical="center"/>
    </xf>
    <xf numFmtId="0" fontId="43" fillId="24" borderId="0" xfId="47" applyNumberFormat="1" applyFont="1" applyFill="1" applyBorder="1" applyAlignment="1"/>
    <xf numFmtId="0" fontId="43" fillId="24" borderId="0" xfId="47" applyNumberFormat="1" applyFont="1" applyFill="1" applyBorder="1" applyAlignment="1">
      <alignment horizontal="center"/>
    </xf>
    <xf numFmtId="0" fontId="49" fillId="24" borderId="0" xfId="47" applyNumberFormat="1" applyFont="1" applyFill="1" applyBorder="1" applyAlignment="1">
      <alignment horizontal="center"/>
    </xf>
    <xf numFmtId="0" fontId="49" fillId="24" borderId="0" xfId="47" applyNumberFormat="1" applyFont="1" applyFill="1" applyBorder="1" applyAlignment="1">
      <alignment horizontal="left"/>
    </xf>
    <xf numFmtId="0" fontId="49" fillId="24" borderId="0" xfId="47" applyNumberFormat="1" applyFont="1" applyFill="1" applyBorder="1" applyAlignment="1">
      <alignment horizontal="left" vertical="center"/>
    </xf>
    <xf numFmtId="0" fontId="49" fillId="24" borderId="0" xfId="47" applyNumberFormat="1" applyFont="1" applyFill="1" applyAlignment="1"/>
    <xf numFmtId="0" fontId="43" fillId="24" borderId="22" xfId="47" applyNumberFormat="1" applyFont="1" applyFill="1" applyBorder="1" applyAlignment="1">
      <alignment horizontal="center"/>
    </xf>
    <xf numFmtId="0" fontId="49" fillId="24" borderId="22" xfId="47" applyNumberFormat="1" applyFont="1" applyFill="1" applyBorder="1" applyAlignment="1"/>
    <xf numFmtId="0" fontId="49" fillId="24" borderId="0" xfId="0" applyFont="1" applyFill="1" applyBorder="1" applyAlignment="1">
      <alignment horizontal="center"/>
    </xf>
    <xf numFmtId="0" fontId="49" fillId="24" borderId="0" xfId="47" applyNumberFormat="1" applyFont="1" applyFill="1" applyAlignment="1">
      <alignment vertical="center"/>
    </xf>
    <xf numFmtId="0" fontId="49" fillId="24" borderId="62" xfId="47" applyNumberFormat="1" applyFont="1" applyFill="1" applyBorder="1" applyAlignment="1">
      <alignment horizontal="left" vertical="center"/>
    </xf>
    <xf numFmtId="0" fontId="6" fillId="24" borderId="0" xfId="0" applyFont="1" applyFill="1"/>
    <xf numFmtId="0" fontId="10" fillId="24" borderId="36" xfId="0" applyFont="1" applyFill="1" applyBorder="1"/>
    <xf numFmtId="0" fontId="10" fillId="24" borderId="34" xfId="0" applyFont="1" applyFill="1" applyBorder="1"/>
    <xf numFmtId="0" fontId="10" fillId="24" borderId="23" xfId="0" applyFont="1" applyFill="1" applyBorder="1"/>
    <xf numFmtId="0" fontId="10" fillId="24" borderId="50" xfId="0" applyFont="1" applyFill="1" applyBorder="1"/>
    <xf numFmtId="0" fontId="40" fillId="24" borderId="23" xfId="0" applyFont="1" applyFill="1" applyBorder="1" applyAlignment="1">
      <alignment horizontal="center"/>
    </xf>
    <xf numFmtId="1" fontId="46" fillId="24" borderId="18" xfId="0" quotePrefix="1" applyNumberFormat="1" applyFont="1" applyFill="1" applyBorder="1" applyAlignment="1">
      <alignment horizontal="center"/>
    </xf>
    <xf numFmtId="0" fontId="47" fillId="24" borderId="36" xfId="0" applyNumberFormat="1" applyFont="1" applyFill="1" applyBorder="1" applyAlignment="1">
      <alignment horizontal="center"/>
    </xf>
    <xf numFmtId="0" fontId="46" fillId="24" borderId="18" xfId="0" quotePrefix="1" applyNumberFormat="1" applyFont="1" applyFill="1" applyBorder="1" applyAlignment="1">
      <alignment horizontal="center"/>
    </xf>
    <xf numFmtId="0" fontId="46" fillId="24" borderId="18" xfId="0" applyFont="1" applyFill="1" applyBorder="1" applyAlignment="1">
      <alignment horizontal="center"/>
    </xf>
    <xf numFmtId="0" fontId="47" fillId="24" borderId="18" xfId="0" applyFont="1" applyFill="1" applyBorder="1" applyAlignment="1">
      <alignment horizontal="center"/>
    </xf>
    <xf numFmtId="0" fontId="46" fillId="24" borderId="18" xfId="0" quotePrefix="1" applyFont="1" applyFill="1" applyBorder="1" applyAlignment="1">
      <alignment horizontal="center"/>
    </xf>
    <xf numFmtId="1" fontId="46" fillId="24" borderId="18" xfId="0" applyNumberFormat="1" applyFont="1" applyFill="1" applyBorder="1" applyAlignment="1">
      <alignment horizontal="center"/>
    </xf>
    <xf numFmtId="0" fontId="40" fillId="24" borderId="16" xfId="0" quotePrefix="1" applyFont="1" applyFill="1" applyBorder="1" applyAlignment="1">
      <alignment horizontal="center"/>
    </xf>
    <xf numFmtId="0" fontId="46" fillId="24" borderId="44" xfId="0" quotePrefix="1" applyNumberFormat="1" applyFont="1" applyFill="1" applyBorder="1" applyAlignment="1">
      <alignment horizontal="center"/>
    </xf>
    <xf numFmtId="0" fontId="40" fillId="24" borderId="55" xfId="0" quotePrefix="1" applyFont="1" applyFill="1" applyBorder="1" applyAlignment="1">
      <alignment horizontal="center"/>
    </xf>
    <xf numFmtId="0" fontId="40" fillId="24" borderId="43" xfId="0" applyFont="1" applyFill="1" applyBorder="1" applyAlignment="1">
      <alignment horizontal="center"/>
    </xf>
    <xf numFmtId="0" fontId="40" fillId="24" borderId="56" xfId="0" quotePrefix="1" applyFont="1" applyFill="1" applyBorder="1" applyAlignment="1">
      <alignment horizontal="center"/>
    </xf>
    <xf numFmtId="0" fontId="47" fillId="24" borderId="63" xfId="0" applyFont="1" applyFill="1" applyBorder="1" applyAlignment="1">
      <alignment horizontal="center"/>
    </xf>
    <xf numFmtId="0" fontId="40" fillId="24" borderId="13" xfId="0" quotePrefix="1" applyFont="1" applyFill="1" applyBorder="1" applyAlignment="1">
      <alignment horizontal="center"/>
    </xf>
    <xf numFmtId="0" fontId="46" fillId="24" borderId="60" xfId="0" quotePrefix="1" applyNumberFormat="1" applyFont="1" applyFill="1" applyBorder="1" applyAlignment="1">
      <alignment horizontal="center"/>
    </xf>
    <xf numFmtId="0" fontId="40" fillId="24" borderId="31" xfId="0" quotePrefix="1" applyFont="1" applyFill="1" applyBorder="1" applyAlignment="1">
      <alignment horizontal="center"/>
    </xf>
    <xf numFmtId="0" fontId="40" fillId="24" borderId="53" xfId="0" quotePrefix="1" applyFont="1" applyFill="1" applyBorder="1" applyAlignment="1">
      <alignment horizontal="center"/>
    </xf>
    <xf numFmtId="0" fontId="46" fillId="24" borderId="73" xfId="0" quotePrefix="1" applyNumberFormat="1" applyFont="1" applyFill="1" applyBorder="1" applyAlignment="1">
      <alignment horizontal="center"/>
    </xf>
    <xf numFmtId="0" fontId="40" fillId="24" borderId="24" xfId="0" quotePrefix="1" applyFont="1" applyFill="1" applyBorder="1" applyAlignment="1">
      <alignment horizontal="center"/>
    </xf>
    <xf numFmtId="0" fontId="46" fillId="24" borderId="40" xfId="0" quotePrefix="1" applyNumberFormat="1" applyFont="1" applyFill="1" applyBorder="1" applyAlignment="1">
      <alignment horizontal="center"/>
    </xf>
    <xf numFmtId="0" fontId="40" fillId="24" borderId="34" xfId="0" applyFont="1" applyFill="1" applyBorder="1"/>
    <xf numFmtId="0" fontId="40" fillId="24" borderId="39" xfId="0" applyFont="1" applyFill="1" applyBorder="1"/>
    <xf numFmtId="0" fontId="40" fillId="24" borderId="34" xfId="0" quotePrefix="1" applyFont="1" applyFill="1" applyBorder="1"/>
    <xf numFmtId="0" fontId="40" fillId="24" borderId="31" xfId="0" quotePrefix="1" applyFont="1" applyFill="1" applyBorder="1"/>
    <xf numFmtId="0" fontId="40" fillId="24" borderId="32" xfId="0" applyFont="1" applyFill="1" applyBorder="1"/>
    <xf numFmtId="0" fontId="40" fillId="24" borderId="32" xfId="0" quotePrefix="1" applyFont="1" applyFill="1" applyBorder="1"/>
    <xf numFmtId="0" fontId="40" fillId="24" borderId="0" xfId="0" quotePrefix="1" applyFont="1" applyFill="1" applyBorder="1"/>
    <xf numFmtId="0" fontId="40" fillId="24" borderId="14" xfId="0" applyFont="1" applyFill="1" applyBorder="1" applyAlignment="1">
      <alignment horizontal="center"/>
    </xf>
    <xf numFmtId="0" fontId="40" fillId="24" borderId="52" xfId="0" applyFont="1" applyFill="1" applyBorder="1" applyAlignment="1">
      <alignment horizontal="center"/>
    </xf>
    <xf numFmtId="0" fontId="0" fillId="24" borderId="0" xfId="0" applyFill="1"/>
    <xf numFmtId="0" fontId="10" fillId="24" borderId="49" xfId="0" quotePrefix="1" applyFont="1" applyFill="1" applyBorder="1" applyAlignment="1"/>
    <xf numFmtId="0" fontId="65" fillId="24" borderId="45" xfId="0" applyFont="1" applyFill="1" applyBorder="1" applyAlignment="1">
      <alignment horizontal="center"/>
    </xf>
    <xf numFmtId="0" fontId="65" fillId="24" borderId="17" xfId="0" applyFont="1" applyFill="1" applyBorder="1" applyAlignment="1">
      <alignment horizontal="center"/>
    </xf>
    <xf numFmtId="0" fontId="65" fillId="24" borderId="21" xfId="0" applyFont="1" applyFill="1" applyBorder="1" applyAlignment="1">
      <alignment horizontal="center"/>
    </xf>
    <xf numFmtId="0" fontId="66" fillId="24" borderId="18" xfId="0" applyFont="1" applyFill="1" applyBorder="1" applyAlignment="1">
      <alignment horizontal="center"/>
    </xf>
    <xf numFmtId="1" fontId="10" fillId="24" borderId="36" xfId="0" applyNumberFormat="1" applyFont="1" applyFill="1" applyBorder="1" applyAlignment="1">
      <alignment horizontal="center"/>
    </xf>
    <xf numFmtId="1" fontId="10" fillId="24" borderId="35" xfId="38" applyNumberFormat="1" applyFont="1" applyFill="1" applyBorder="1" applyAlignment="1">
      <alignment horizontal="center"/>
    </xf>
    <xf numFmtId="1" fontId="10" fillId="24" borderId="27" xfId="38" applyNumberFormat="1" applyFont="1" applyFill="1" applyBorder="1" applyAlignment="1">
      <alignment horizontal="center"/>
    </xf>
    <xf numFmtId="1" fontId="40" fillId="24" borderId="22" xfId="0" applyNumberFormat="1" applyFont="1" applyFill="1" applyBorder="1" applyAlignment="1" applyProtection="1">
      <alignment horizontal="center" vertical="center"/>
    </xf>
    <xf numFmtId="1" fontId="10" fillId="24" borderId="0" xfId="0" applyNumberFormat="1" applyFont="1" applyFill="1"/>
    <xf numFmtId="0" fontId="40" fillId="24" borderId="17" xfId="0" applyFont="1" applyFill="1" applyBorder="1" applyAlignment="1">
      <alignment horizontal="center"/>
    </xf>
    <xf numFmtId="0" fontId="28" fillId="24" borderId="38" xfId="39" applyNumberFormat="1" applyFill="1" applyBorder="1" applyAlignment="1"/>
    <xf numFmtId="0" fontId="10" fillId="24" borderId="13" xfId="0" applyFont="1" applyFill="1" applyBorder="1"/>
    <xf numFmtId="0" fontId="10" fillId="24" borderId="16" xfId="0" applyFont="1" applyFill="1" applyBorder="1"/>
    <xf numFmtId="0" fontId="40" fillId="24" borderId="46" xfId="0" applyFont="1" applyFill="1" applyBorder="1" applyAlignment="1">
      <alignment horizontal="center" vertical="top"/>
    </xf>
    <xf numFmtId="0" fontId="46" fillId="24" borderId="76" xfId="0" applyNumberFormat="1" applyFont="1" applyFill="1" applyBorder="1" applyAlignment="1">
      <alignment horizontal="center"/>
    </xf>
    <xf numFmtId="0" fontId="46" fillId="24" borderId="22" xfId="0" quotePrefix="1" applyNumberFormat="1" applyFont="1" applyFill="1" applyBorder="1" applyAlignment="1">
      <alignment horizontal="center" vertical="top"/>
    </xf>
    <xf numFmtId="0" fontId="10" fillId="24" borderId="36" xfId="0" applyFont="1" applyFill="1" applyBorder="1" applyAlignment="1">
      <alignment horizontal="center" vertical="center" wrapText="1"/>
    </xf>
    <xf numFmtId="0" fontId="40" fillId="24" borderId="50" xfId="0" quotePrefix="1" applyFont="1" applyFill="1" applyBorder="1" applyAlignment="1">
      <alignment horizontal="center"/>
    </xf>
    <xf numFmtId="1" fontId="46" fillId="24" borderId="36" xfId="0" applyNumberFormat="1" applyFont="1" applyFill="1" applyBorder="1" applyAlignment="1">
      <alignment horizontal="center"/>
    </xf>
    <xf numFmtId="0" fontId="46" fillId="24" borderId="22" xfId="0" applyFont="1" applyFill="1" applyBorder="1" applyAlignment="1">
      <alignment horizontal="center"/>
    </xf>
    <xf numFmtId="0" fontId="10" fillId="24" borderId="22" xfId="0" applyFont="1" applyFill="1" applyBorder="1" applyAlignment="1">
      <alignment horizontal="right"/>
    </xf>
    <xf numFmtId="0" fontId="10" fillId="24" borderId="49" xfId="0" applyFont="1" applyFill="1" applyBorder="1" applyAlignment="1">
      <alignment horizontal="right"/>
    </xf>
    <xf numFmtId="0" fontId="40" fillId="24" borderId="76" xfId="0" applyFont="1" applyFill="1" applyBorder="1" applyAlignment="1">
      <alignment horizontal="center"/>
    </xf>
    <xf numFmtId="0" fontId="40" fillId="24" borderId="79" xfId="0" applyFont="1" applyFill="1" applyBorder="1" applyAlignment="1">
      <alignment horizontal="center"/>
    </xf>
    <xf numFmtId="0" fontId="40" fillId="24" borderId="54" xfId="0" applyFont="1" applyFill="1" applyBorder="1" applyAlignment="1">
      <alignment horizontal="center"/>
    </xf>
    <xf numFmtId="16" fontId="40" fillId="24" borderId="10" xfId="0" applyNumberFormat="1" applyFont="1" applyFill="1" applyBorder="1" applyAlignment="1">
      <alignment horizontal="left"/>
    </xf>
    <xf numFmtId="0" fontId="10" fillId="24" borderId="15" xfId="0" applyFont="1" applyFill="1" applyBorder="1" applyAlignment="1">
      <alignment horizontal="left"/>
    </xf>
    <xf numFmtId="1" fontId="10" fillId="24" borderId="12" xfId="0" quotePrefix="1" applyNumberFormat="1" applyFont="1" applyFill="1" applyBorder="1" applyAlignment="1">
      <alignment horizontal="center"/>
    </xf>
    <xf numFmtId="0" fontId="10" fillId="24" borderId="10" xfId="0" applyFont="1" applyFill="1" applyBorder="1" applyAlignment="1">
      <alignment horizontal="center"/>
    </xf>
    <xf numFmtId="0" fontId="46" fillId="24" borderId="10" xfId="0" applyFont="1" applyFill="1" applyBorder="1" applyAlignment="1">
      <alignment horizontal="center"/>
    </xf>
    <xf numFmtId="0" fontId="40" fillId="24" borderId="10" xfId="0" quotePrefix="1" applyFont="1" applyFill="1" applyBorder="1" applyAlignment="1">
      <alignment horizontal="center"/>
    </xf>
    <xf numFmtId="0" fontId="40" fillId="24" borderId="12" xfId="0" applyFont="1" applyFill="1" applyBorder="1" applyAlignment="1">
      <alignment horizontal="center"/>
    </xf>
    <xf numFmtId="16" fontId="40" fillId="24" borderId="57" xfId="0" applyNumberFormat="1" applyFont="1" applyFill="1" applyBorder="1" applyAlignment="1">
      <alignment horizontal="left"/>
    </xf>
    <xf numFmtId="0" fontId="40" fillId="24" borderId="74" xfId="0" applyFont="1" applyFill="1" applyBorder="1" applyAlignment="1">
      <alignment horizontal="left"/>
    </xf>
    <xf numFmtId="0" fontId="40" fillId="24" borderId="27" xfId="0" applyFont="1" applyFill="1" applyBorder="1" applyAlignment="1">
      <alignment horizontal="center"/>
    </xf>
    <xf numFmtId="0" fontId="40" fillId="24" borderId="30" xfId="0" quotePrefix="1" applyFont="1" applyFill="1" applyBorder="1" applyAlignment="1">
      <alignment horizontal="center"/>
    </xf>
    <xf numFmtId="0" fontId="40" fillId="24" borderId="52" xfId="0" quotePrefix="1" applyFont="1" applyFill="1" applyBorder="1" applyAlignment="1">
      <alignment horizontal="center"/>
    </xf>
    <xf numFmtId="0" fontId="40" fillId="24" borderId="30" xfId="0" applyFont="1" applyFill="1" applyBorder="1" applyAlignment="1">
      <alignment horizontal="center"/>
    </xf>
    <xf numFmtId="0" fontId="46" fillId="24" borderId="27" xfId="0" quotePrefix="1" applyFont="1" applyFill="1" applyBorder="1" applyAlignment="1">
      <alignment horizontal="center"/>
    </xf>
    <xf numFmtId="0" fontId="40" fillId="24" borderId="27" xfId="0" quotePrefix="1" applyFont="1" applyFill="1" applyBorder="1" applyAlignment="1">
      <alignment horizontal="center"/>
    </xf>
    <xf numFmtId="0" fontId="40" fillId="24" borderId="75" xfId="0" quotePrefix="1" applyFont="1" applyFill="1" applyBorder="1" applyAlignment="1">
      <alignment horizontal="center"/>
    </xf>
    <xf numFmtId="0" fontId="40" fillId="24" borderId="57" xfId="0" quotePrefix="1" applyFont="1" applyFill="1" applyBorder="1" applyAlignment="1">
      <alignment horizontal="center"/>
    </xf>
    <xf numFmtId="0" fontId="40" fillId="24" borderId="41" xfId="0" quotePrefix="1" applyFont="1" applyFill="1" applyBorder="1" applyAlignment="1">
      <alignment horizontal="center"/>
    </xf>
    <xf numFmtId="0" fontId="40" fillId="24" borderId="55" xfId="0" applyFont="1" applyFill="1" applyBorder="1" applyAlignment="1">
      <alignment horizontal="center"/>
    </xf>
    <xf numFmtId="0" fontId="40" fillId="24" borderId="56" xfId="0" applyFont="1" applyFill="1" applyBorder="1" applyAlignment="1">
      <alignment horizontal="center"/>
    </xf>
    <xf numFmtId="0" fontId="40" fillId="24" borderId="54" xfId="0" quotePrefix="1" applyFont="1" applyFill="1" applyBorder="1" applyAlignment="1">
      <alignment horizontal="center"/>
    </xf>
    <xf numFmtId="0" fontId="40" fillId="24" borderId="43" xfId="0" quotePrefix="1" applyFont="1" applyFill="1" applyBorder="1" applyAlignment="1">
      <alignment horizontal="center"/>
    </xf>
    <xf numFmtId="0" fontId="46" fillId="24" borderId="76" xfId="0" quotePrefix="1" applyNumberFormat="1" applyFont="1" applyFill="1" applyBorder="1" applyAlignment="1">
      <alignment horizontal="center"/>
    </xf>
    <xf numFmtId="0" fontId="40" fillId="24" borderId="48" xfId="0" applyFont="1" applyFill="1" applyBorder="1" applyAlignment="1">
      <alignment horizontal="center"/>
    </xf>
    <xf numFmtId="0" fontId="40" fillId="24" borderId="81" xfId="0" applyFont="1" applyFill="1" applyBorder="1" applyAlignment="1">
      <alignment horizontal="center"/>
    </xf>
    <xf numFmtId="0" fontId="40" fillId="24" borderId="49" xfId="0" quotePrefix="1" applyFont="1" applyFill="1" applyBorder="1" applyAlignment="1">
      <alignment horizontal="center"/>
    </xf>
    <xf numFmtId="0" fontId="40" fillId="24" borderId="22" xfId="0" applyFont="1" applyFill="1" applyBorder="1"/>
    <xf numFmtId="16" fontId="40" fillId="24" borderId="36" xfId="0" applyNumberFormat="1" applyFont="1" applyFill="1" applyBorder="1" applyAlignment="1">
      <alignment horizontal="left"/>
    </xf>
    <xf numFmtId="0" fontId="40" fillId="24" borderId="40" xfId="0" applyFont="1" applyFill="1" applyBorder="1" applyAlignment="1">
      <alignment horizontal="left" wrapText="1"/>
    </xf>
    <xf numFmtId="0" fontId="10" fillId="24" borderId="36" xfId="0" applyFont="1" applyFill="1" applyBorder="1" applyAlignment="1">
      <alignment horizontal="center" vertical="center"/>
    </xf>
    <xf numFmtId="1" fontId="10" fillId="24" borderId="22" xfId="0" applyNumberFormat="1" applyFont="1" applyFill="1" applyBorder="1"/>
    <xf numFmtId="1" fontId="10" fillId="24" borderId="22" xfId="0" applyNumberFormat="1" applyFont="1" applyFill="1" applyBorder="1" applyAlignment="1">
      <alignment horizontal="center"/>
    </xf>
    <xf numFmtId="0" fontId="10" fillId="24" borderId="80" xfId="0" applyFont="1" applyFill="1" applyBorder="1"/>
    <xf numFmtId="0" fontId="10" fillId="24" borderId="81" xfId="0" applyFont="1" applyFill="1" applyBorder="1"/>
    <xf numFmtId="0" fontId="60" fillId="24" borderId="21" xfId="0" applyFont="1" applyFill="1" applyBorder="1" applyAlignment="1">
      <alignment horizontal="center" vertical="center"/>
    </xf>
    <xf numFmtId="0" fontId="63" fillId="24" borderId="18" xfId="0" applyFont="1" applyFill="1" applyBorder="1" applyAlignment="1">
      <alignment horizontal="center" vertical="center"/>
    </xf>
    <xf numFmtId="0" fontId="46" fillId="24" borderId="57" xfId="0" applyFont="1" applyFill="1" applyBorder="1" applyAlignment="1">
      <alignment horizontal="center"/>
    </xf>
    <xf numFmtId="0" fontId="40" fillId="24" borderId="31" xfId="0" quotePrefix="1" applyFont="1" applyFill="1" applyBorder="1" applyAlignment="1">
      <alignment horizontal="center" vertical="center"/>
    </xf>
    <xf numFmtId="0" fontId="40" fillId="24" borderId="52" xfId="0" quotePrefix="1" applyFont="1" applyFill="1" applyBorder="1" applyAlignment="1">
      <alignment horizontal="center" vertical="center"/>
    </xf>
    <xf numFmtId="0" fontId="40" fillId="24" borderId="75" xfId="0" applyFont="1" applyFill="1" applyBorder="1" applyAlignment="1">
      <alignment horizontal="center" vertical="center"/>
    </xf>
    <xf numFmtId="0" fontId="60" fillId="24" borderId="31" xfId="0" applyFont="1" applyFill="1" applyBorder="1" applyAlignment="1">
      <alignment horizontal="center" vertical="center"/>
    </xf>
    <xf numFmtId="0" fontId="62" fillId="24" borderId="52" xfId="0" applyFont="1" applyFill="1" applyBorder="1" applyAlignment="1">
      <alignment horizontal="center" vertical="center"/>
    </xf>
    <xf numFmtId="0" fontId="62" fillId="24" borderId="75" xfId="0" applyFont="1" applyFill="1" applyBorder="1" applyAlignment="1">
      <alignment horizontal="center" vertical="center"/>
    </xf>
    <xf numFmtId="0" fontId="46" fillId="24" borderId="76" xfId="0" quotePrefix="1" applyFont="1" applyFill="1" applyBorder="1" applyAlignment="1">
      <alignment horizontal="center"/>
    </xf>
    <xf numFmtId="0" fontId="40" fillId="24" borderId="55" xfId="0" applyFont="1" applyFill="1" applyBorder="1" applyAlignment="1">
      <alignment horizontal="center" vertical="center"/>
    </xf>
    <xf numFmtId="0" fontId="40" fillId="24" borderId="43" xfId="0" applyFont="1" applyFill="1" applyBorder="1" applyAlignment="1">
      <alignment horizontal="center" vertical="center"/>
    </xf>
    <xf numFmtId="0" fontId="40" fillId="24" borderId="63" xfId="0" quotePrefix="1" applyFont="1" applyFill="1" applyBorder="1" applyAlignment="1">
      <alignment horizontal="center"/>
    </xf>
    <xf numFmtId="0" fontId="40" fillId="24" borderId="76" xfId="0" applyFont="1" applyFill="1" applyBorder="1"/>
    <xf numFmtId="16" fontId="40" fillId="24" borderId="22" xfId="0" applyNumberFormat="1" applyFont="1" applyFill="1" applyBorder="1" applyAlignment="1">
      <alignment horizontal="left"/>
    </xf>
    <xf numFmtId="0" fontId="10" fillId="24" borderId="48" xfId="0" applyFont="1" applyFill="1" applyBorder="1" applyAlignment="1">
      <alignment horizontal="left"/>
    </xf>
    <xf numFmtId="0" fontId="40" fillId="24" borderId="84" xfId="0" applyFont="1" applyFill="1" applyBorder="1" applyAlignment="1">
      <alignment horizontal="center"/>
    </xf>
    <xf numFmtId="0" fontId="46" fillId="24" borderId="22" xfId="0" quotePrefix="1" applyFont="1" applyFill="1" applyBorder="1" applyAlignment="1">
      <alignment horizontal="center"/>
    </xf>
    <xf numFmtId="0" fontId="40" fillId="24" borderId="22" xfId="0" quotePrefix="1" applyFont="1" applyFill="1" applyBorder="1" applyAlignment="1">
      <alignment horizontal="center"/>
    </xf>
    <xf numFmtId="0" fontId="40" fillId="24" borderId="54" xfId="0" applyFont="1" applyFill="1" applyBorder="1" applyAlignment="1">
      <alignment horizontal="center" vertical="center"/>
    </xf>
    <xf numFmtId="0" fontId="46" fillId="24" borderId="57" xfId="0" quotePrefix="1" applyFont="1" applyFill="1" applyBorder="1" applyAlignment="1">
      <alignment horizontal="center" vertical="center"/>
    </xf>
    <xf numFmtId="0" fontId="10" fillId="24" borderId="34" xfId="0" applyFont="1" applyFill="1" applyBorder="1" applyAlignment="1">
      <alignment horizontal="left"/>
    </xf>
    <xf numFmtId="1" fontId="10" fillId="24" borderId="35" xfId="0" quotePrefix="1" applyNumberFormat="1" applyFont="1" applyFill="1" applyBorder="1" applyAlignment="1">
      <alignment horizontal="center"/>
    </xf>
    <xf numFmtId="0" fontId="46" fillId="24" borderId="36" xfId="0" applyFont="1" applyFill="1" applyBorder="1" applyAlignment="1">
      <alignment horizontal="center"/>
    </xf>
    <xf numFmtId="0" fontId="40" fillId="24" borderId="15" xfId="0" quotePrefix="1" applyFont="1" applyFill="1" applyBorder="1" applyAlignment="1">
      <alignment horizontal="center"/>
    </xf>
    <xf numFmtId="0" fontId="40" fillId="24" borderId="19" xfId="0" quotePrefix="1" applyFont="1" applyFill="1" applyBorder="1" applyAlignment="1">
      <alignment horizontal="center"/>
    </xf>
    <xf numFmtId="1" fontId="46" fillId="24" borderId="10" xfId="0" quotePrefix="1" applyNumberFormat="1" applyFont="1" applyFill="1" applyBorder="1" applyAlignment="1">
      <alignment horizontal="center"/>
    </xf>
    <xf numFmtId="0" fontId="46" fillId="24" borderId="27" xfId="0" quotePrefix="1" applyNumberFormat="1" applyFont="1" applyFill="1" applyBorder="1" applyAlignment="1">
      <alignment horizontal="center"/>
    </xf>
    <xf numFmtId="0" fontId="40" fillId="24" borderId="32" xfId="0" quotePrefix="1" applyFont="1" applyFill="1" applyBorder="1" applyAlignment="1">
      <alignment horizontal="center"/>
    </xf>
    <xf numFmtId="1" fontId="46" fillId="24" borderId="57" xfId="0" quotePrefix="1" applyNumberFormat="1" applyFont="1" applyFill="1" applyBorder="1" applyAlignment="1">
      <alignment horizontal="center"/>
    </xf>
    <xf numFmtId="0" fontId="46" fillId="24" borderId="18" xfId="0" applyNumberFormat="1" applyFont="1" applyFill="1" applyBorder="1" applyAlignment="1">
      <alignment horizontal="center"/>
    </xf>
    <xf numFmtId="0" fontId="40" fillId="24" borderId="46" xfId="0" applyFont="1" applyFill="1" applyBorder="1" applyAlignment="1">
      <alignment horizontal="center" vertical="center"/>
    </xf>
    <xf numFmtId="0" fontId="46" fillId="24" borderId="18" xfId="0" quotePrefix="1" applyNumberFormat="1" applyFont="1" applyFill="1" applyBorder="1" applyAlignment="1">
      <alignment horizontal="center" vertical="center"/>
    </xf>
    <xf numFmtId="0" fontId="40" fillId="24" borderId="20" xfId="0" quotePrefix="1" applyFont="1" applyFill="1" applyBorder="1" applyAlignment="1">
      <alignment horizontal="center" vertical="center"/>
    </xf>
    <xf numFmtId="1" fontId="46" fillId="24" borderId="18" xfId="0" quotePrefix="1" applyNumberFormat="1" applyFont="1" applyFill="1" applyBorder="1" applyAlignment="1">
      <alignment horizontal="center" vertical="center"/>
    </xf>
    <xf numFmtId="0" fontId="40" fillId="24" borderId="46" xfId="0" quotePrefix="1" applyFont="1" applyFill="1" applyBorder="1" applyAlignment="1">
      <alignment horizontal="center" vertical="center"/>
    </xf>
    <xf numFmtId="0" fontId="46" fillId="24" borderId="18" xfId="0" applyNumberFormat="1" applyFont="1" applyFill="1" applyBorder="1" applyAlignment="1">
      <alignment horizontal="center" vertical="center"/>
    </xf>
    <xf numFmtId="0" fontId="40" fillId="24" borderId="39" xfId="0" quotePrefix="1" applyFont="1" applyFill="1" applyBorder="1" applyAlignment="1">
      <alignment horizontal="center" vertical="center"/>
    </xf>
    <xf numFmtId="0" fontId="40" fillId="24" borderId="40" xfId="0" applyFont="1" applyFill="1" applyBorder="1" applyAlignment="1">
      <alignment horizontal="center" vertical="center"/>
    </xf>
    <xf numFmtId="0" fontId="46" fillId="24" borderId="36" xfId="0" quotePrefix="1" applyNumberFormat="1" applyFont="1" applyFill="1" applyBorder="1" applyAlignment="1">
      <alignment horizontal="center" vertical="center"/>
    </xf>
    <xf numFmtId="1" fontId="46" fillId="24" borderId="59" xfId="0" applyNumberFormat="1" applyFont="1" applyFill="1" applyBorder="1" applyAlignment="1">
      <alignment horizontal="center"/>
    </xf>
    <xf numFmtId="1" fontId="46" fillId="24" borderId="22" xfId="0" applyNumberFormat="1" applyFont="1" applyFill="1" applyBorder="1" applyAlignment="1">
      <alignment horizontal="center"/>
    </xf>
    <xf numFmtId="1" fontId="46" fillId="24" borderId="36" xfId="0" quotePrefix="1" applyNumberFormat="1" applyFont="1" applyFill="1" applyBorder="1" applyAlignment="1">
      <alignment horizontal="center"/>
    </xf>
    <xf numFmtId="0" fontId="60" fillId="24" borderId="20" xfId="0" applyFont="1" applyFill="1" applyBorder="1" applyAlignment="1">
      <alignment wrapText="1"/>
    </xf>
    <xf numFmtId="0" fontId="67" fillId="24" borderId="18" xfId="0" applyFont="1" applyFill="1" applyBorder="1" applyAlignment="1">
      <alignment horizontal="center" vertical="center"/>
    </xf>
    <xf numFmtId="0" fontId="68" fillId="24" borderId="18" xfId="0" applyFont="1" applyFill="1" applyBorder="1" applyAlignment="1">
      <alignment horizontal="center" vertical="center"/>
    </xf>
    <xf numFmtId="0" fontId="40" fillId="24" borderId="79" xfId="0" quotePrefix="1" applyFont="1" applyFill="1" applyBorder="1" applyAlignment="1">
      <alignment horizontal="center"/>
    </xf>
    <xf numFmtId="1" fontId="46" fillId="24" borderId="76" xfId="0" quotePrefix="1" applyNumberFormat="1" applyFont="1" applyFill="1" applyBorder="1" applyAlignment="1">
      <alignment horizontal="center"/>
    </xf>
    <xf numFmtId="1" fontId="46" fillId="24" borderId="22" xfId="0" quotePrefix="1" applyNumberFormat="1" applyFont="1" applyFill="1" applyBorder="1" applyAlignment="1">
      <alignment horizontal="center"/>
    </xf>
    <xf numFmtId="0" fontId="46" fillId="24" borderId="57" xfId="0" applyNumberFormat="1" applyFont="1" applyFill="1" applyBorder="1" applyAlignment="1">
      <alignment horizontal="center"/>
    </xf>
    <xf numFmtId="1" fontId="46" fillId="24" borderId="57" xfId="0" applyNumberFormat="1" applyFont="1" applyFill="1" applyBorder="1" applyAlignment="1">
      <alignment horizontal="center"/>
    </xf>
    <xf numFmtId="0" fontId="9" fillId="24" borderId="0" xfId="0" applyFont="1" applyFill="1" applyBorder="1" applyAlignment="1"/>
    <xf numFmtId="0" fontId="40" fillId="24" borderId="46" xfId="0" quotePrefix="1" applyFont="1" applyFill="1" applyBorder="1" applyAlignment="1">
      <alignment horizontal="center" vertical="top"/>
    </xf>
    <xf numFmtId="1" fontId="46" fillId="24" borderId="22" xfId="0" quotePrefix="1" applyNumberFormat="1" applyFont="1" applyFill="1" applyBorder="1" applyAlignment="1">
      <alignment horizontal="center" vertical="top"/>
    </xf>
    <xf numFmtId="0" fontId="40" fillId="24" borderId="20" xfId="0" quotePrefix="1" applyNumberFormat="1" applyFont="1" applyFill="1" applyBorder="1" applyAlignment="1">
      <alignment horizontal="center"/>
    </xf>
    <xf numFmtId="0" fontId="40" fillId="24" borderId="17" xfId="0" applyNumberFormat="1" applyFont="1" applyFill="1" applyBorder="1" applyAlignment="1">
      <alignment horizontal="center"/>
    </xf>
    <xf numFmtId="1" fontId="10" fillId="24" borderId="22" xfId="0" quotePrefix="1" applyNumberFormat="1" applyFont="1" applyFill="1" applyBorder="1" applyAlignment="1">
      <alignment horizontal="right"/>
    </xf>
    <xf numFmtId="165" fontId="10" fillId="24" borderId="22" xfId="0" quotePrefix="1" applyNumberFormat="1" applyFont="1" applyFill="1" applyBorder="1" applyAlignment="1">
      <alignment horizontal="right"/>
    </xf>
    <xf numFmtId="0" fontId="10" fillId="24" borderId="57" xfId="0" applyNumberFormat="1" applyFont="1" applyFill="1" applyBorder="1" applyAlignment="1">
      <alignment horizontal="center"/>
    </xf>
    <xf numFmtId="0" fontId="46" fillId="24" borderId="68" xfId="0" quotePrefix="1" applyNumberFormat="1" applyFont="1" applyFill="1" applyBorder="1" applyAlignment="1">
      <alignment horizontal="center"/>
    </xf>
    <xf numFmtId="1" fontId="46" fillId="24" borderId="63" xfId="0" quotePrefix="1" applyNumberFormat="1" applyFont="1" applyFill="1" applyBorder="1" applyAlignment="1">
      <alignment horizontal="center"/>
    </xf>
    <xf numFmtId="0" fontId="46" fillId="24" borderId="40" xfId="0" applyNumberFormat="1" applyFont="1" applyFill="1" applyBorder="1" applyAlignment="1">
      <alignment horizontal="center"/>
    </xf>
    <xf numFmtId="1" fontId="46" fillId="24" borderId="40" xfId="0" applyNumberFormat="1" applyFont="1" applyFill="1" applyBorder="1" applyAlignment="1">
      <alignment horizontal="center"/>
    </xf>
    <xf numFmtId="0" fontId="10" fillId="24" borderId="0" xfId="0" applyFont="1" applyFill="1" applyAlignment="1">
      <alignment horizontal="center" vertical="center"/>
    </xf>
    <xf numFmtId="0" fontId="10" fillId="24" borderId="49" xfId="0" quotePrefix="1" applyFont="1" applyFill="1" applyBorder="1" applyAlignment="1">
      <alignment horizontal="center"/>
    </xf>
    <xf numFmtId="0" fontId="53" fillId="24" borderId="70" xfId="0" applyFont="1" applyFill="1" applyBorder="1" applyAlignment="1">
      <alignment horizontal="center" vertical="center" textRotation="90" wrapText="1"/>
    </xf>
    <xf numFmtId="1" fontId="10" fillId="24" borderId="49" xfId="0" quotePrefix="1" applyNumberFormat="1" applyFont="1" applyFill="1" applyBorder="1" applyAlignment="1">
      <alignment horizontal="center"/>
    </xf>
    <xf numFmtId="0" fontId="40" fillId="24" borderId="13" xfId="0" applyFont="1" applyFill="1" applyBorder="1" applyAlignment="1">
      <alignment horizontal="center"/>
    </xf>
    <xf numFmtId="0" fontId="40" fillId="24" borderId="19" xfId="0" applyFont="1" applyFill="1" applyBorder="1" applyAlignment="1">
      <alignment horizontal="center"/>
    </xf>
    <xf numFmtId="0" fontId="40" fillId="24" borderId="31" xfId="0" applyFont="1" applyFill="1" applyBorder="1" applyAlignment="1">
      <alignment horizontal="center"/>
    </xf>
    <xf numFmtId="0" fontId="40" fillId="24" borderId="75" xfId="0" applyFont="1" applyFill="1" applyBorder="1" applyAlignment="1">
      <alignment horizontal="center"/>
    </xf>
    <xf numFmtId="0" fontId="40" fillId="24" borderId="16" xfId="0" applyFont="1" applyFill="1" applyBorder="1" applyAlignment="1">
      <alignment horizontal="center"/>
    </xf>
    <xf numFmtId="0" fontId="40" fillId="24" borderId="53" xfId="0" applyFont="1" applyFill="1" applyBorder="1" applyAlignment="1">
      <alignment horizontal="center"/>
    </xf>
    <xf numFmtId="0" fontId="10" fillId="24" borderId="49" xfId="0" applyFont="1" applyFill="1" applyBorder="1" applyAlignment="1">
      <alignment horizontal="center" vertical="center" wrapText="1"/>
    </xf>
    <xf numFmtId="0" fontId="40" fillId="24" borderId="0" xfId="0" applyFont="1" applyFill="1" applyBorder="1" applyAlignment="1">
      <alignment horizontal="center"/>
    </xf>
    <xf numFmtId="0" fontId="40" fillId="24" borderId="15" xfId="0" applyFont="1" applyFill="1" applyBorder="1" applyAlignment="1">
      <alignment horizontal="center"/>
    </xf>
    <xf numFmtId="0" fontId="40" fillId="24" borderId="32" xfId="0" applyFont="1" applyFill="1" applyBorder="1" applyAlignment="1">
      <alignment horizontal="center"/>
    </xf>
    <xf numFmtId="0" fontId="40" fillId="24" borderId="26" xfId="0" applyFont="1" applyFill="1" applyBorder="1" applyAlignment="1">
      <alignment horizontal="center"/>
    </xf>
    <xf numFmtId="0" fontId="40" fillId="24" borderId="33" xfId="0" applyFont="1" applyFill="1" applyBorder="1" applyAlignment="1">
      <alignment horizontal="center"/>
    </xf>
    <xf numFmtId="0" fontId="40" fillId="24" borderId="0" xfId="0" applyFont="1" applyFill="1" applyBorder="1" applyAlignment="1">
      <alignment horizontal="center" vertical="center"/>
    </xf>
    <xf numFmtId="0" fontId="46" fillId="24" borderId="36" xfId="0" quotePrefix="1" applyFont="1" applyFill="1" applyBorder="1" applyAlignment="1">
      <alignment horizontal="center" vertical="center"/>
    </xf>
    <xf numFmtId="0" fontId="40" fillId="24" borderId="36" xfId="0" quotePrefix="1" applyFont="1" applyFill="1" applyBorder="1" applyAlignment="1">
      <alignment horizontal="center" vertical="center"/>
    </xf>
    <xf numFmtId="0" fontId="46" fillId="24" borderId="76" xfId="0" applyFont="1" applyFill="1" applyBorder="1" applyAlignment="1">
      <alignment horizontal="center" vertical="center"/>
    </xf>
    <xf numFmtId="0" fontId="40" fillId="24" borderId="36" xfId="0" applyFont="1" applyFill="1" applyBorder="1" applyAlignment="1">
      <alignment horizontal="center" vertical="center"/>
    </xf>
    <xf numFmtId="0" fontId="40" fillId="24" borderId="47" xfId="0" quotePrefix="1" applyFont="1" applyFill="1" applyBorder="1" applyAlignment="1">
      <alignment horizontal="center"/>
    </xf>
    <xf numFmtId="0" fontId="40" fillId="24" borderId="80" xfId="0" applyFont="1" applyFill="1" applyBorder="1" applyAlignment="1">
      <alignment horizontal="center"/>
    </xf>
    <xf numFmtId="0" fontId="40" fillId="24" borderId="35" xfId="0" applyFont="1" applyFill="1" applyBorder="1" applyAlignment="1">
      <alignment horizontal="center"/>
    </xf>
    <xf numFmtId="0" fontId="40" fillId="24" borderId="37" xfId="0" applyFont="1" applyFill="1" applyBorder="1" applyAlignment="1">
      <alignment horizontal="center"/>
    </xf>
    <xf numFmtId="0" fontId="40" fillId="24" borderId="40" xfId="0" applyFont="1" applyFill="1" applyBorder="1" applyAlignment="1">
      <alignment horizontal="center"/>
    </xf>
    <xf numFmtId="0" fontId="56" fillId="24" borderId="0" xfId="0" applyFont="1" applyFill="1" applyAlignment="1">
      <alignment horizontal="right"/>
    </xf>
    <xf numFmtId="0" fontId="40" fillId="24" borderId="47" xfId="0" applyFont="1" applyFill="1" applyBorder="1" applyAlignment="1">
      <alignment horizontal="center"/>
    </xf>
    <xf numFmtId="0" fontId="46" fillId="24" borderId="36" xfId="0" quotePrefix="1" applyFont="1" applyFill="1" applyBorder="1" applyAlignment="1">
      <alignment horizontal="center"/>
    </xf>
    <xf numFmtId="1" fontId="46" fillId="24" borderId="60" xfId="0" quotePrefix="1" applyNumberFormat="1" applyFont="1" applyFill="1" applyBorder="1" applyAlignment="1">
      <alignment horizontal="center"/>
    </xf>
    <xf numFmtId="0" fontId="10" fillId="25" borderId="18" xfId="0" quotePrefix="1" applyFont="1" applyFill="1" applyBorder="1" applyAlignment="1">
      <alignment horizontal="center"/>
    </xf>
    <xf numFmtId="0" fontId="10" fillId="25" borderId="18" xfId="0" applyFont="1" applyFill="1" applyBorder="1" applyAlignment="1">
      <alignment horizontal="center"/>
    </xf>
    <xf numFmtId="0" fontId="40" fillId="25" borderId="22" xfId="0" applyFont="1" applyFill="1" applyBorder="1" applyAlignment="1">
      <alignment horizontal="center"/>
    </xf>
    <xf numFmtId="0" fontId="10" fillId="24" borderId="47" xfId="0" applyFont="1" applyFill="1" applyBorder="1" applyAlignment="1">
      <alignment horizontal="left"/>
    </xf>
    <xf numFmtId="0" fontId="46" fillId="24" borderId="36" xfId="0" quotePrefix="1" applyFont="1" applyFill="1" applyBorder="1" applyAlignment="1">
      <alignment horizontal="center" vertical="center"/>
    </xf>
    <xf numFmtId="0" fontId="40" fillId="24" borderId="76" xfId="0" quotePrefix="1" applyFont="1" applyFill="1" applyBorder="1" applyAlignment="1">
      <alignment horizontal="center" vertical="center"/>
    </xf>
    <xf numFmtId="0" fontId="40" fillId="24" borderId="36" xfId="0" quotePrefix="1" applyFont="1" applyFill="1" applyBorder="1" applyAlignment="1">
      <alignment horizontal="center" vertical="center"/>
    </xf>
    <xf numFmtId="0" fontId="46" fillId="24" borderId="76" xfId="0" applyFont="1" applyFill="1" applyBorder="1" applyAlignment="1">
      <alignment horizontal="center" vertical="center"/>
    </xf>
    <xf numFmtId="0" fontId="40" fillId="24" borderId="76" xfId="0" applyFont="1" applyFill="1" applyBorder="1" applyAlignment="1">
      <alignment horizontal="center" vertical="center"/>
    </xf>
    <xf numFmtId="0" fontId="40" fillId="24" borderId="36" xfId="0" applyFont="1" applyFill="1" applyBorder="1" applyAlignment="1">
      <alignment horizontal="center" vertical="center"/>
    </xf>
    <xf numFmtId="0" fontId="40" fillId="24" borderId="63" xfId="0" quotePrefix="1" applyFont="1" applyFill="1" applyBorder="1" applyAlignment="1">
      <alignment horizontal="center" vertical="center"/>
    </xf>
    <xf numFmtId="0" fontId="58" fillId="24" borderId="0" xfId="0" applyFont="1" applyFill="1" applyAlignment="1">
      <alignment vertical="top"/>
    </xf>
    <xf numFmtId="0" fontId="40" fillId="24" borderId="45" xfId="0" applyFont="1" applyFill="1" applyBorder="1" applyAlignment="1">
      <alignment vertical="center"/>
    </xf>
    <xf numFmtId="0" fontId="40" fillId="24" borderId="17" xfId="0" applyFont="1" applyFill="1" applyBorder="1" applyAlignment="1">
      <alignment vertical="center"/>
    </xf>
    <xf numFmtId="0" fontId="40" fillId="24" borderId="21" xfId="0" applyFont="1" applyFill="1" applyBorder="1" applyAlignment="1">
      <alignment vertical="center"/>
    </xf>
    <xf numFmtId="0" fontId="46" fillId="24" borderId="18" xfId="0" quotePrefix="1" applyFont="1" applyFill="1" applyBorder="1" applyAlignment="1">
      <alignment vertical="center"/>
    </xf>
    <xf numFmtId="0" fontId="40" fillId="24" borderId="20" xfId="0" applyFont="1" applyFill="1" applyBorder="1" applyAlignment="1">
      <alignment vertical="center"/>
    </xf>
    <xf numFmtId="0" fontId="40" fillId="24" borderId="20" xfId="0" applyFont="1" applyFill="1" applyBorder="1" applyAlignment="1">
      <alignment vertical="center" wrapText="1"/>
    </xf>
    <xf numFmtId="0" fontId="40" fillId="24" borderId="47" xfId="0" quotePrefix="1" applyFont="1" applyFill="1" applyBorder="1" applyAlignment="1">
      <alignment vertical="center"/>
    </xf>
    <xf numFmtId="0" fontId="40" fillId="24" borderId="45" xfId="0" quotePrefix="1" applyFont="1" applyFill="1" applyBorder="1" applyAlignment="1">
      <alignment vertical="center"/>
    </xf>
    <xf numFmtId="0" fontId="40" fillId="24" borderId="17" xfId="0" quotePrefix="1" applyFont="1" applyFill="1" applyBorder="1" applyAlignment="1">
      <alignment vertical="center"/>
    </xf>
    <xf numFmtId="0" fontId="40" fillId="24" borderId="46" xfId="0" applyFont="1" applyFill="1" applyBorder="1" applyAlignment="1">
      <alignment vertical="center"/>
    </xf>
    <xf numFmtId="0" fontId="46" fillId="24" borderId="18" xfId="0" quotePrefix="1" applyNumberFormat="1" applyFont="1" applyFill="1" applyBorder="1" applyAlignment="1">
      <alignment vertical="center"/>
    </xf>
    <xf numFmtId="0" fontId="40" fillId="24" borderId="20" xfId="0" quotePrefix="1" applyFont="1" applyFill="1" applyBorder="1" applyAlignment="1">
      <alignment vertical="center"/>
    </xf>
    <xf numFmtId="1" fontId="46" fillId="24" borderId="18" xfId="0" quotePrefix="1" applyNumberFormat="1" applyFont="1" applyFill="1" applyBorder="1" applyAlignment="1">
      <alignment vertical="center"/>
    </xf>
    <xf numFmtId="0" fontId="40" fillId="24" borderId="18" xfId="0" quotePrefix="1" applyFont="1" applyFill="1" applyBorder="1" applyAlignment="1">
      <alignment vertical="center"/>
    </xf>
    <xf numFmtId="0" fontId="40" fillId="24" borderId="36" xfId="0" quotePrefix="1" applyFont="1" applyFill="1" applyBorder="1" applyAlignment="1">
      <alignment vertical="center"/>
    </xf>
    <xf numFmtId="0" fontId="40" fillId="24" borderId="0" xfId="0" applyFont="1" applyFill="1" applyAlignment="1">
      <alignment vertical="center"/>
    </xf>
    <xf numFmtId="0" fontId="40" fillId="24" borderId="0" xfId="0" applyFont="1" applyFill="1" applyAlignment="1">
      <alignment vertical="top" wrapText="1"/>
    </xf>
    <xf numFmtId="0" fontId="40" fillId="24" borderId="77" xfId="0" quotePrefix="1" applyFont="1" applyFill="1" applyBorder="1" applyAlignment="1">
      <alignment horizontal="center" vertical="center"/>
    </xf>
    <xf numFmtId="0" fontId="40" fillId="24" borderId="79" xfId="0" applyFont="1" applyFill="1" applyBorder="1" applyAlignment="1">
      <alignment horizontal="center" vertical="center"/>
    </xf>
    <xf numFmtId="1" fontId="10" fillId="24" borderId="49" xfId="0" quotePrefix="1" applyNumberFormat="1" applyFont="1" applyFill="1" applyBorder="1" applyAlignment="1">
      <alignment horizontal="center" vertical="center"/>
    </xf>
    <xf numFmtId="0" fontId="40" fillId="24" borderId="22" xfId="0" applyFont="1" applyFill="1" applyBorder="1" applyAlignment="1">
      <alignment horizontal="center" vertical="center"/>
    </xf>
    <xf numFmtId="0" fontId="40" fillId="24" borderId="48" xfId="0" applyFont="1" applyFill="1" applyBorder="1" applyAlignment="1">
      <alignment horizontal="center" vertical="center"/>
    </xf>
    <xf numFmtId="0" fontId="40" fillId="24" borderId="80" xfId="0" applyFont="1" applyFill="1" applyBorder="1" applyAlignment="1">
      <alignment horizontal="center" vertical="center"/>
    </xf>
    <xf numFmtId="0" fontId="40" fillId="24" borderId="84" xfId="0" applyFont="1" applyFill="1" applyBorder="1" applyAlignment="1">
      <alignment horizontal="center" vertical="center"/>
    </xf>
    <xf numFmtId="0" fontId="40" fillId="24" borderId="23" xfId="0" applyFont="1" applyFill="1" applyBorder="1" applyAlignment="1">
      <alignment horizontal="center" vertical="center"/>
    </xf>
    <xf numFmtId="0" fontId="40" fillId="24" borderId="50" xfId="0" applyFont="1" applyFill="1" applyBorder="1" applyAlignment="1">
      <alignment horizontal="center" vertical="center"/>
    </xf>
    <xf numFmtId="0" fontId="10" fillId="24" borderId="57" xfId="0" quotePrefix="1" applyFont="1" applyFill="1" applyBorder="1" applyAlignment="1">
      <alignment horizontal="center" vertical="center"/>
    </xf>
    <xf numFmtId="0" fontId="40" fillId="24" borderId="57" xfId="0" applyFont="1" applyFill="1" applyBorder="1" applyAlignment="1">
      <alignment horizontal="center" vertical="center"/>
    </xf>
    <xf numFmtId="0" fontId="40" fillId="24" borderId="32" xfId="0" applyFont="1" applyFill="1" applyBorder="1" applyAlignment="1">
      <alignment horizontal="center" vertical="center"/>
    </xf>
    <xf numFmtId="0" fontId="40" fillId="24" borderId="52" xfId="0" applyFont="1" applyFill="1" applyBorder="1" applyAlignment="1">
      <alignment horizontal="center" vertical="center"/>
    </xf>
    <xf numFmtId="1" fontId="10" fillId="24" borderId="35" xfId="0" quotePrefix="1" applyNumberFormat="1" applyFont="1" applyFill="1" applyBorder="1" applyAlignment="1">
      <alignment horizontal="center" vertical="center"/>
    </xf>
    <xf numFmtId="0" fontId="53" fillId="24" borderId="22" xfId="0" applyFont="1" applyFill="1" applyBorder="1" applyAlignment="1">
      <alignment horizontal="center" vertical="center"/>
    </xf>
    <xf numFmtId="16" fontId="40" fillId="24" borderId="18" xfId="0" applyNumberFormat="1" applyFont="1" applyFill="1" applyBorder="1" applyAlignment="1">
      <alignment horizontal="left" vertical="center"/>
    </xf>
    <xf numFmtId="0" fontId="40" fillId="24" borderId="55" xfId="0" quotePrefix="1" applyFont="1" applyFill="1" applyBorder="1" applyAlignment="1">
      <alignment horizontal="center" vertical="center"/>
    </xf>
    <xf numFmtId="0" fontId="40" fillId="24" borderId="43" xfId="0" quotePrefix="1" applyFont="1" applyFill="1" applyBorder="1" applyAlignment="1">
      <alignment horizontal="center" vertical="center"/>
    </xf>
    <xf numFmtId="0" fontId="40" fillId="24" borderId="54" xfId="0" quotePrefix="1" applyFont="1" applyFill="1" applyBorder="1" applyAlignment="1">
      <alignment horizontal="center" vertical="center"/>
    </xf>
    <xf numFmtId="0" fontId="46" fillId="24" borderId="22" xfId="0" quotePrefix="1" applyFont="1" applyFill="1" applyBorder="1" applyAlignment="1">
      <alignment horizontal="center" vertical="center"/>
    </xf>
    <xf numFmtId="0" fontId="40" fillId="24" borderId="22" xfId="0" quotePrefix="1" applyFont="1" applyFill="1" applyBorder="1" applyAlignment="1">
      <alignment horizontal="center" vertical="center"/>
    </xf>
    <xf numFmtId="0" fontId="40" fillId="24" borderId="49" xfId="0" quotePrefix="1" applyFont="1" applyFill="1" applyBorder="1" applyAlignment="1">
      <alignment horizontal="center" vertical="center"/>
    </xf>
    <xf numFmtId="0" fontId="40" fillId="24" borderId="23" xfId="0" quotePrefix="1" applyFont="1" applyFill="1" applyBorder="1" applyAlignment="1">
      <alignment horizontal="center" vertical="center"/>
    </xf>
    <xf numFmtId="0" fontId="40" fillId="24" borderId="67" xfId="0" quotePrefix="1" applyFont="1" applyFill="1" applyBorder="1" applyAlignment="1">
      <alignment horizontal="center" vertical="center"/>
    </xf>
    <xf numFmtId="0" fontId="3" fillId="24" borderId="18" xfId="0" applyFont="1" applyFill="1" applyBorder="1" applyAlignment="1">
      <alignment horizontal="center" vertical="center"/>
    </xf>
    <xf numFmtId="0" fontId="40" fillId="24" borderId="38" xfId="0" applyFont="1" applyFill="1" applyBorder="1" applyAlignment="1">
      <alignment horizontal="left"/>
    </xf>
    <xf numFmtId="0" fontId="40" fillId="24" borderId="38" xfId="0" applyFont="1" applyFill="1" applyBorder="1" applyAlignment="1">
      <alignment horizontal="left" vertical="top"/>
    </xf>
    <xf numFmtId="0" fontId="40" fillId="24" borderId="18" xfId="0" applyFont="1" applyFill="1" applyBorder="1" applyAlignment="1">
      <alignment vertical="top"/>
    </xf>
    <xf numFmtId="16" fontId="10" fillId="24" borderId="22" xfId="0" applyNumberFormat="1" applyFont="1" applyFill="1" applyBorder="1" applyAlignment="1">
      <alignment horizontal="left" vertical="center"/>
    </xf>
    <xf numFmtId="16" fontId="10" fillId="24" borderId="36" xfId="0" applyNumberFormat="1" applyFont="1" applyFill="1" applyBorder="1" applyAlignment="1">
      <alignment vertical="center"/>
    </xf>
    <xf numFmtId="16" fontId="10" fillId="24" borderId="36" xfId="0" applyNumberFormat="1" applyFont="1" applyFill="1" applyBorder="1" applyAlignment="1">
      <alignment horizontal="left" vertical="center"/>
    </xf>
    <xf numFmtId="16" fontId="40" fillId="0" borderId="18" xfId="0" applyNumberFormat="1" applyFont="1" applyFill="1" applyBorder="1" applyAlignment="1">
      <alignment horizontal="left" vertical="center"/>
    </xf>
    <xf numFmtId="16" fontId="40" fillId="0" borderId="18" xfId="0" applyNumberFormat="1" applyFont="1" applyFill="1" applyBorder="1" applyAlignment="1">
      <alignment horizontal="left" vertical="top"/>
    </xf>
    <xf numFmtId="16" fontId="10" fillId="24" borderId="22" xfId="0" applyNumberFormat="1" applyFont="1" applyFill="1" applyBorder="1" applyAlignment="1">
      <alignment vertical="center"/>
    </xf>
    <xf numFmtId="0" fontId="10" fillId="24" borderId="47" xfId="0" applyFont="1" applyFill="1" applyBorder="1" applyAlignment="1">
      <alignment horizontal="left" vertical="center"/>
    </xf>
    <xf numFmtId="16" fontId="40" fillId="24" borderId="47" xfId="0" applyNumberFormat="1" applyFont="1" applyFill="1" applyBorder="1" applyAlignment="1">
      <alignment horizontal="left" vertical="center"/>
    </xf>
    <xf numFmtId="0" fontId="53" fillId="0" borderId="18" xfId="0" applyFont="1" applyFill="1" applyBorder="1" applyAlignment="1">
      <alignment horizontal="center" vertical="center"/>
    </xf>
    <xf numFmtId="0" fontId="10" fillId="0" borderId="18" xfId="0" quotePrefix="1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40" fillId="0" borderId="20" xfId="0" applyFont="1" applyFill="1" applyBorder="1" applyAlignment="1">
      <alignment horizontal="center" vertical="center"/>
    </xf>
    <xf numFmtId="0" fontId="40" fillId="0" borderId="17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0" fontId="40" fillId="0" borderId="45" xfId="0" applyFont="1" applyFill="1" applyBorder="1" applyAlignment="1">
      <alignment horizontal="center"/>
    </xf>
    <xf numFmtId="0" fontId="40" fillId="0" borderId="17" xfId="0" applyFont="1" applyFill="1" applyBorder="1" applyAlignment="1">
      <alignment horizontal="center"/>
    </xf>
    <xf numFmtId="0" fontId="40" fillId="0" borderId="46" xfId="0" quotePrefix="1" applyFont="1" applyFill="1" applyBorder="1" applyAlignment="1">
      <alignment horizontal="center"/>
    </xf>
    <xf numFmtId="0" fontId="46" fillId="0" borderId="18" xfId="0" applyNumberFormat="1" applyFont="1" applyFill="1" applyBorder="1" applyAlignment="1">
      <alignment horizontal="center"/>
    </xf>
    <xf numFmtId="0" fontId="40" fillId="0" borderId="20" xfId="0" applyFont="1" applyFill="1" applyBorder="1" applyAlignment="1">
      <alignment horizontal="center"/>
    </xf>
    <xf numFmtId="0" fontId="40" fillId="0" borderId="21" xfId="0" quotePrefix="1" applyFont="1" applyFill="1" applyBorder="1" applyAlignment="1">
      <alignment horizontal="center"/>
    </xf>
    <xf numFmtId="1" fontId="46" fillId="0" borderId="18" xfId="0" applyNumberFormat="1" applyFont="1" applyFill="1" applyBorder="1" applyAlignment="1">
      <alignment horizontal="center"/>
    </xf>
    <xf numFmtId="0" fontId="46" fillId="0" borderId="18" xfId="0" applyFont="1" applyFill="1" applyBorder="1" applyAlignment="1">
      <alignment horizontal="center"/>
    </xf>
    <xf numFmtId="0" fontId="40" fillId="0" borderId="21" xfId="0" applyFont="1" applyFill="1" applyBorder="1" applyAlignment="1">
      <alignment horizontal="center"/>
    </xf>
    <xf numFmtId="0" fontId="40" fillId="0" borderId="18" xfId="0" applyFont="1" applyFill="1" applyBorder="1" applyAlignment="1">
      <alignment horizontal="center"/>
    </xf>
    <xf numFmtId="0" fontId="40" fillId="0" borderId="45" xfId="0" quotePrefix="1" applyFont="1" applyFill="1" applyBorder="1" applyAlignment="1">
      <alignment horizontal="center" vertical="center"/>
    </xf>
    <xf numFmtId="0" fontId="40" fillId="0" borderId="17" xfId="0" quotePrefix="1" applyFont="1" applyFill="1" applyBorder="1" applyAlignment="1">
      <alignment horizontal="center" vertical="center"/>
    </xf>
    <xf numFmtId="0" fontId="60" fillId="0" borderId="39" xfId="0" applyFont="1" applyFill="1" applyBorder="1" applyAlignment="1">
      <alignment horizontal="center" vertical="center"/>
    </xf>
    <xf numFmtId="0" fontId="60" fillId="0" borderId="23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40" fillId="0" borderId="47" xfId="0" quotePrefix="1" applyFont="1" applyFill="1" applyBorder="1" applyAlignment="1">
      <alignment horizontal="center" vertical="center"/>
    </xf>
    <xf numFmtId="0" fontId="40" fillId="0" borderId="57" xfId="0" applyFont="1" applyFill="1" applyBorder="1"/>
    <xf numFmtId="0" fontId="40" fillId="0" borderId="0" xfId="0" applyFont="1" applyFill="1" applyBorder="1"/>
    <xf numFmtId="0" fontId="10" fillId="0" borderId="57" xfId="0" quotePrefix="1" applyFont="1" applyFill="1" applyBorder="1" applyAlignment="1">
      <alignment horizontal="center" vertical="center"/>
    </xf>
    <xf numFmtId="0" fontId="40" fillId="0" borderId="57" xfId="0" applyFont="1" applyFill="1" applyBorder="1" applyAlignment="1">
      <alignment horizontal="center" vertical="center"/>
    </xf>
    <xf numFmtId="0" fontId="40" fillId="0" borderId="32" xfId="0" applyFont="1" applyFill="1" applyBorder="1" applyAlignment="1">
      <alignment horizontal="center" vertical="center"/>
    </xf>
    <xf numFmtId="0" fontId="40" fillId="0" borderId="52" xfId="0" applyFont="1" applyFill="1" applyBorder="1" applyAlignment="1">
      <alignment horizontal="center" vertical="center"/>
    </xf>
    <xf numFmtId="0" fontId="40" fillId="0" borderId="75" xfId="0" applyFont="1" applyFill="1" applyBorder="1" applyAlignment="1">
      <alignment horizontal="center" vertical="center"/>
    </xf>
    <xf numFmtId="0" fontId="40" fillId="0" borderId="31" xfId="0" applyFont="1" applyFill="1" applyBorder="1" applyAlignment="1">
      <alignment horizontal="center"/>
    </xf>
    <xf numFmtId="0" fontId="40" fillId="0" borderId="52" xfId="0" applyFont="1" applyFill="1" applyBorder="1" applyAlignment="1">
      <alignment horizontal="center"/>
    </xf>
    <xf numFmtId="0" fontId="40" fillId="0" borderId="53" xfId="0" quotePrefix="1" applyFont="1" applyFill="1" applyBorder="1" applyAlignment="1">
      <alignment horizontal="center"/>
    </xf>
    <xf numFmtId="0" fontId="46" fillId="0" borderId="57" xfId="0" applyNumberFormat="1" applyFont="1" applyFill="1" applyBorder="1" applyAlignment="1">
      <alignment horizontal="center"/>
    </xf>
    <xf numFmtId="0" fontId="40" fillId="0" borderId="32" xfId="0" applyFont="1" applyFill="1" applyBorder="1" applyAlignment="1">
      <alignment horizontal="center"/>
    </xf>
    <xf numFmtId="0" fontId="40" fillId="0" borderId="75" xfId="0" quotePrefix="1" applyFont="1" applyFill="1" applyBorder="1" applyAlignment="1">
      <alignment horizontal="center"/>
    </xf>
    <xf numFmtId="1" fontId="46" fillId="0" borderId="57" xfId="0" applyNumberFormat="1" applyFont="1" applyFill="1" applyBorder="1" applyAlignment="1">
      <alignment horizontal="center"/>
    </xf>
    <xf numFmtId="0" fontId="46" fillId="0" borderId="57" xfId="0" applyFont="1" applyFill="1" applyBorder="1" applyAlignment="1">
      <alignment horizontal="center"/>
    </xf>
    <xf numFmtId="0" fontId="40" fillId="0" borderId="75" xfId="0" applyFont="1" applyFill="1" applyBorder="1" applyAlignment="1">
      <alignment horizontal="center"/>
    </xf>
    <xf numFmtId="0" fontId="40" fillId="0" borderId="57" xfId="0" applyFont="1" applyFill="1" applyBorder="1" applyAlignment="1">
      <alignment horizontal="center"/>
    </xf>
    <xf numFmtId="0" fontId="40" fillId="0" borderId="31" xfId="0" quotePrefix="1" applyFont="1" applyFill="1" applyBorder="1" applyAlignment="1">
      <alignment horizontal="center" vertical="center"/>
    </xf>
    <xf numFmtId="0" fontId="40" fillId="0" borderId="52" xfId="0" quotePrefix="1" applyFont="1" applyFill="1" applyBorder="1" applyAlignment="1">
      <alignment horizontal="center" vertical="center"/>
    </xf>
    <xf numFmtId="0" fontId="60" fillId="0" borderId="31" xfId="0" applyFont="1" applyFill="1" applyBorder="1" applyAlignment="1">
      <alignment horizontal="center" vertical="center"/>
    </xf>
    <xf numFmtId="0" fontId="62" fillId="0" borderId="52" xfId="0" applyFont="1" applyFill="1" applyBorder="1" applyAlignment="1">
      <alignment horizontal="center" vertical="center"/>
    </xf>
    <xf numFmtId="0" fontId="62" fillId="0" borderId="75" xfId="0" applyFont="1" applyFill="1" applyBorder="1" applyAlignment="1">
      <alignment horizontal="center" vertical="center"/>
    </xf>
    <xf numFmtId="0" fontId="40" fillId="0" borderId="67" xfId="0" quotePrefix="1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left" vertical="top"/>
    </xf>
    <xf numFmtId="0" fontId="40" fillId="0" borderId="36" xfId="0" applyFont="1" applyFill="1" applyBorder="1" applyAlignment="1">
      <alignment vertical="top"/>
    </xf>
    <xf numFmtId="16" fontId="40" fillId="0" borderId="36" xfId="0" applyNumberFormat="1" applyFont="1" applyFill="1" applyBorder="1" applyAlignment="1">
      <alignment horizontal="left" vertical="top"/>
    </xf>
    <xf numFmtId="0" fontId="40" fillId="0" borderId="47" xfId="0" quotePrefix="1" applyFont="1" applyFill="1" applyBorder="1" applyAlignment="1">
      <alignment horizontal="center"/>
    </xf>
    <xf numFmtId="0" fontId="40" fillId="0" borderId="44" xfId="0" applyFont="1" applyFill="1" applyBorder="1" applyAlignment="1">
      <alignment vertical="top" wrapText="1"/>
    </xf>
    <xf numFmtId="0" fontId="40" fillId="0" borderId="67" xfId="0" quotePrefix="1" applyFont="1" applyFill="1" applyBorder="1" applyAlignment="1">
      <alignment horizontal="center"/>
    </xf>
    <xf numFmtId="16" fontId="40" fillId="0" borderId="36" xfId="0" applyNumberFormat="1" applyFont="1" applyFill="1" applyBorder="1" applyAlignment="1">
      <alignment horizontal="left" vertical="center"/>
    </xf>
    <xf numFmtId="0" fontId="40" fillId="0" borderId="73" xfId="0" applyFont="1" applyFill="1" applyBorder="1" applyAlignment="1">
      <alignment vertical="top" wrapText="1"/>
    </xf>
    <xf numFmtId="0" fontId="40" fillId="0" borderId="36" xfId="0" applyFont="1" applyFill="1" applyBorder="1" applyAlignment="1">
      <alignment horizontal="left" vertical="top" wrapText="1"/>
    </xf>
    <xf numFmtId="0" fontId="35" fillId="24" borderId="21" xfId="47" applyNumberFormat="1" applyFont="1" applyFill="1" applyBorder="1" applyAlignment="1">
      <alignment horizontal="center" vertical="center"/>
    </xf>
    <xf numFmtId="0" fontId="35" fillId="24" borderId="38" xfId="47" applyNumberFormat="1" applyFont="1" applyFill="1" applyBorder="1" applyAlignment="1">
      <alignment horizontal="center" vertical="center"/>
    </xf>
    <xf numFmtId="0" fontId="35" fillId="24" borderId="20" xfId="47" applyNumberFormat="1" applyFont="1" applyFill="1" applyBorder="1" applyAlignment="1">
      <alignment horizontal="center" vertical="center"/>
    </xf>
    <xf numFmtId="0" fontId="4" fillId="24" borderId="21" xfId="47" applyNumberFormat="1" applyFont="1" applyFill="1" applyBorder="1" applyAlignment="1">
      <alignment horizontal="center" vertical="center"/>
    </xf>
    <xf numFmtId="0" fontId="4" fillId="24" borderId="38" xfId="47" applyNumberFormat="1" applyFont="1" applyFill="1" applyBorder="1" applyAlignment="1">
      <alignment horizontal="center" vertical="center"/>
    </xf>
    <xf numFmtId="0" fontId="4" fillId="24" borderId="20" xfId="47" applyNumberFormat="1" applyFont="1" applyFill="1" applyBorder="1" applyAlignment="1">
      <alignment horizontal="center" vertical="center"/>
    </xf>
    <xf numFmtId="0" fontId="39" fillId="24" borderId="17" xfId="47" applyNumberFormat="1" applyFont="1" applyFill="1" applyBorder="1" applyAlignment="1">
      <alignment horizontal="center" vertical="center" wrapText="1"/>
    </xf>
    <xf numFmtId="0" fontId="43" fillId="24" borderId="0" xfId="47" applyNumberFormat="1" applyFont="1" applyFill="1" applyBorder="1" applyAlignment="1">
      <alignment horizontal="left"/>
    </xf>
    <xf numFmtId="0" fontId="49" fillId="24" borderId="62" xfId="47" applyNumberFormat="1" applyFont="1" applyFill="1" applyBorder="1" applyAlignment="1">
      <alignment horizontal="left" vertical="center" wrapText="1"/>
    </xf>
    <xf numFmtId="0" fontId="49" fillId="24" borderId="0" xfId="47" applyNumberFormat="1" applyFont="1" applyFill="1" applyBorder="1" applyAlignment="1">
      <alignment horizontal="left" vertical="center" wrapText="1"/>
    </xf>
    <xf numFmtId="0" fontId="37" fillId="24" borderId="17" xfId="47" applyNumberFormat="1" applyFont="1" applyFill="1" applyBorder="1" applyAlignment="1">
      <alignment horizontal="center" vertical="center" textRotation="90" wrapText="1"/>
    </xf>
    <xf numFmtId="0" fontId="37" fillId="24" borderId="43" xfId="47" applyNumberFormat="1" applyFont="1" applyFill="1" applyBorder="1" applyAlignment="1">
      <alignment horizontal="center" vertical="center" textRotation="90" wrapText="1"/>
    </xf>
    <xf numFmtId="0" fontId="37" fillId="24" borderId="25" xfId="47" applyNumberFormat="1" applyFont="1" applyFill="1" applyBorder="1" applyAlignment="1">
      <alignment horizontal="center" vertical="center" textRotation="90" wrapText="1"/>
    </xf>
    <xf numFmtId="0" fontId="37" fillId="24" borderId="23" xfId="47" applyNumberFormat="1" applyFont="1" applyFill="1" applyBorder="1" applyAlignment="1">
      <alignment horizontal="center" vertical="center" textRotation="90" wrapText="1"/>
    </xf>
    <xf numFmtId="0" fontId="43" fillId="24" borderId="43" xfId="47" applyNumberFormat="1" applyFont="1" applyFill="1" applyBorder="1" applyAlignment="1">
      <alignment horizontal="center" vertical="center" textRotation="90" wrapText="1"/>
    </xf>
    <xf numFmtId="0" fontId="43" fillId="24" borderId="25" xfId="47" applyNumberFormat="1" applyFont="1" applyFill="1" applyBorder="1" applyAlignment="1">
      <alignment horizontal="center" vertical="center" textRotation="90" wrapText="1"/>
    </xf>
    <xf numFmtId="0" fontId="43" fillId="24" borderId="23" xfId="47" applyNumberFormat="1" applyFont="1" applyFill="1" applyBorder="1" applyAlignment="1">
      <alignment horizontal="center" vertical="center" textRotation="90" wrapText="1"/>
    </xf>
    <xf numFmtId="0" fontId="6" fillId="24" borderId="38" xfId="0" applyFont="1" applyFill="1" applyBorder="1" applyAlignment="1">
      <alignment horizontal="left" wrapText="1"/>
    </xf>
    <xf numFmtId="0" fontId="5" fillId="24" borderId="0" xfId="37" applyNumberFormat="1" applyFont="1" applyFill="1" applyBorder="1" applyAlignment="1">
      <alignment horizontal="center" wrapText="1"/>
    </xf>
    <xf numFmtId="0" fontId="52" fillId="24" borderId="0" xfId="37" applyNumberFormat="1" applyFont="1" applyFill="1" applyBorder="1" applyAlignment="1">
      <alignment horizontal="center" vertical="center" wrapText="1"/>
    </xf>
    <xf numFmtId="0" fontId="50" fillId="24" borderId="0" xfId="37" applyNumberFormat="1" applyFont="1" applyFill="1" applyBorder="1" applyAlignment="1">
      <alignment horizontal="center" wrapText="1"/>
    </xf>
    <xf numFmtId="0" fontId="7" fillId="24" borderId="0" xfId="37" applyFont="1" applyFill="1" applyAlignment="1">
      <alignment horizontal="center" vertical="center" wrapText="1"/>
    </xf>
    <xf numFmtId="0" fontId="49" fillId="24" borderId="0" xfId="47" applyNumberFormat="1" applyFont="1" applyFill="1" applyBorder="1" applyAlignment="1" applyProtection="1">
      <alignment horizontal="left" vertical="top"/>
    </xf>
    <xf numFmtId="0" fontId="43" fillId="24" borderId="0" xfId="37" applyNumberFormat="1" applyFont="1" applyFill="1" applyBorder="1" applyAlignment="1" applyProtection="1">
      <alignment horizontal="right"/>
    </xf>
    <xf numFmtId="0" fontId="43" fillId="24" borderId="0" xfId="37" applyNumberFormat="1" applyFont="1" applyFill="1" applyBorder="1" applyAlignment="1" applyProtection="1">
      <alignment horizontal="right" wrapText="1"/>
    </xf>
    <xf numFmtId="0" fontId="5" fillId="24" borderId="0" xfId="37" applyNumberFormat="1" applyFont="1" applyFill="1" applyBorder="1" applyAlignment="1" applyProtection="1">
      <alignment horizontal="center"/>
    </xf>
    <xf numFmtId="0" fontId="43" fillId="24" borderId="0" xfId="37" applyNumberFormat="1" applyFont="1" applyFill="1" applyBorder="1" applyAlignment="1" applyProtection="1">
      <alignment horizontal="left"/>
    </xf>
    <xf numFmtId="0" fontId="10" fillId="24" borderId="49" xfId="0" quotePrefix="1" applyFont="1" applyFill="1" applyBorder="1" applyAlignment="1">
      <alignment horizontal="center"/>
    </xf>
    <xf numFmtId="0" fontId="10" fillId="24" borderId="58" xfId="0" quotePrefix="1" applyFont="1" applyFill="1" applyBorder="1" applyAlignment="1">
      <alignment horizontal="center"/>
    </xf>
    <xf numFmtId="0" fontId="10" fillId="24" borderId="59" xfId="0" quotePrefix="1" applyFont="1" applyFill="1" applyBorder="1" applyAlignment="1">
      <alignment horizontal="center"/>
    </xf>
    <xf numFmtId="0" fontId="40" fillId="24" borderId="67" xfId="0" applyFont="1" applyFill="1" applyBorder="1" applyAlignment="1">
      <alignment horizontal="center"/>
    </xf>
    <xf numFmtId="0" fontId="40" fillId="24" borderId="74" xfId="0" applyFont="1" applyFill="1" applyBorder="1" applyAlignment="1">
      <alignment horizontal="center"/>
    </xf>
    <xf numFmtId="0" fontId="40" fillId="24" borderId="73" xfId="0" applyFont="1" applyFill="1" applyBorder="1" applyAlignment="1">
      <alignment horizontal="center"/>
    </xf>
    <xf numFmtId="0" fontId="10" fillId="24" borderId="12" xfId="0" quotePrefix="1" applyFont="1" applyFill="1" applyBorder="1" applyAlignment="1">
      <alignment horizontal="center"/>
    </xf>
    <xf numFmtId="0" fontId="10" fillId="24" borderId="11" xfId="0" quotePrefix="1" applyFont="1" applyFill="1" applyBorder="1" applyAlignment="1">
      <alignment horizontal="center"/>
    </xf>
    <xf numFmtId="0" fontId="10" fillId="24" borderId="60" xfId="0" quotePrefix="1" applyFont="1" applyFill="1" applyBorder="1" applyAlignment="1">
      <alignment horizontal="center"/>
    </xf>
    <xf numFmtId="0" fontId="8" fillId="24" borderId="0" xfId="38" applyFont="1" applyFill="1" applyAlignment="1">
      <alignment horizontal="left" vertical="center" wrapText="1"/>
    </xf>
    <xf numFmtId="0" fontId="10" fillId="24" borderId="49" xfId="0" applyFont="1" applyFill="1" applyBorder="1" applyAlignment="1">
      <alignment horizontal="center" vertical="center" wrapText="1"/>
    </xf>
    <xf numFmtId="0" fontId="10" fillId="24" borderId="58" xfId="0" applyFont="1" applyFill="1" applyBorder="1" applyAlignment="1">
      <alignment horizontal="center" vertical="center" wrapText="1"/>
    </xf>
    <xf numFmtId="0" fontId="10" fillId="24" borderId="59" xfId="0" applyFont="1" applyFill="1" applyBorder="1" applyAlignment="1">
      <alignment horizontal="center" vertical="center" wrapText="1"/>
    </xf>
    <xf numFmtId="0" fontId="40" fillId="24" borderId="49" xfId="0" applyFont="1" applyFill="1" applyBorder="1" applyAlignment="1">
      <alignment horizontal="center"/>
    </xf>
    <xf numFmtId="0" fontId="40" fillId="24" borderId="58" xfId="0" applyFont="1" applyFill="1" applyBorder="1" applyAlignment="1">
      <alignment horizontal="center"/>
    </xf>
    <xf numFmtId="0" fontId="40" fillId="24" borderId="59" xfId="0" applyFont="1" applyFill="1" applyBorder="1" applyAlignment="1">
      <alignment horizontal="center"/>
    </xf>
    <xf numFmtId="0" fontId="40" fillId="24" borderId="0" xfId="0" applyFont="1" applyFill="1" applyBorder="1" applyAlignment="1">
      <alignment horizontal="center"/>
    </xf>
    <xf numFmtId="0" fontId="40" fillId="24" borderId="15" xfId="0" applyFont="1" applyFill="1" applyBorder="1" applyAlignment="1">
      <alignment horizontal="center"/>
    </xf>
    <xf numFmtId="0" fontId="40" fillId="24" borderId="16" xfId="0" applyFont="1" applyFill="1" applyBorder="1" applyAlignment="1">
      <alignment horizontal="center"/>
    </xf>
    <xf numFmtId="0" fontId="40" fillId="24" borderId="32" xfId="0" applyFont="1" applyFill="1" applyBorder="1" applyAlignment="1">
      <alignment horizontal="center"/>
    </xf>
    <xf numFmtId="0" fontId="40" fillId="24" borderId="53" xfId="0" applyFont="1" applyFill="1" applyBorder="1" applyAlignment="1">
      <alignment horizontal="center"/>
    </xf>
    <xf numFmtId="0" fontId="40" fillId="24" borderId="51" xfId="0" applyFont="1" applyFill="1" applyBorder="1" applyAlignment="1">
      <alignment horizontal="left" vertical="center" wrapText="1"/>
    </xf>
    <xf numFmtId="0" fontId="40" fillId="24" borderId="64" xfId="0" applyFont="1" applyFill="1" applyBorder="1" applyAlignment="1">
      <alignment horizontal="left" vertical="center" wrapText="1"/>
    </xf>
    <xf numFmtId="0" fontId="40" fillId="24" borderId="41" xfId="0" applyFont="1" applyFill="1" applyBorder="1" applyAlignment="1">
      <alignment horizontal="left" vertical="center" wrapText="1"/>
    </xf>
    <xf numFmtId="0" fontId="40" fillId="24" borderId="26" xfId="0" applyFont="1" applyFill="1" applyBorder="1" applyAlignment="1">
      <alignment horizontal="left" vertical="center" wrapText="1"/>
    </xf>
    <xf numFmtId="0" fontId="40" fillId="24" borderId="63" xfId="0" applyFont="1" applyFill="1" applyBorder="1" applyAlignment="1">
      <alignment horizontal="left" vertical="center"/>
    </xf>
    <xf numFmtId="0" fontId="40" fillId="24" borderId="27" xfId="0" applyFont="1" applyFill="1" applyBorder="1" applyAlignment="1">
      <alignment horizontal="left" vertical="center"/>
    </xf>
    <xf numFmtId="0" fontId="40" fillId="24" borderId="51" xfId="0" applyFont="1" applyFill="1" applyBorder="1" applyAlignment="1">
      <alignment horizontal="center"/>
    </xf>
    <xf numFmtId="0" fontId="40" fillId="24" borderId="64" xfId="0" applyFont="1" applyFill="1" applyBorder="1" applyAlignment="1">
      <alignment horizontal="center"/>
    </xf>
    <xf numFmtId="0" fontId="40" fillId="24" borderId="41" xfId="0" applyFont="1" applyFill="1" applyBorder="1" applyAlignment="1">
      <alignment horizontal="center"/>
    </xf>
    <xf numFmtId="0" fontId="40" fillId="24" borderId="26" xfId="0" applyFont="1" applyFill="1" applyBorder="1" applyAlignment="1">
      <alignment horizontal="center"/>
    </xf>
    <xf numFmtId="0" fontId="40" fillId="24" borderId="72" xfId="0" applyFont="1" applyFill="1" applyBorder="1" applyAlignment="1">
      <alignment horizontal="center"/>
    </xf>
    <xf numFmtId="0" fontId="40" fillId="24" borderId="33" xfId="0" applyFont="1" applyFill="1" applyBorder="1" applyAlignment="1">
      <alignment horizontal="center"/>
    </xf>
    <xf numFmtId="0" fontId="10" fillId="24" borderId="51" xfId="0" applyFont="1" applyFill="1" applyBorder="1" applyAlignment="1">
      <alignment horizontal="center" vertical="center" wrapText="1"/>
    </xf>
    <xf numFmtId="0" fontId="10" fillId="24" borderId="64" xfId="0" applyFont="1" applyFill="1" applyBorder="1" applyAlignment="1">
      <alignment horizontal="center" vertical="center" wrapText="1"/>
    </xf>
    <xf numFmtId="0" fontId="10" fillId="24" borderId="72" xfId="0" applyFont="1" applyFill="1" applyBorder="1" applyAlignment="1">
      <alignment horizontal="center" vertical="center" wrapText="1"/>
    </xf>
    <xf numFmtId="0" fontId="40" fillId="24" borderId="51" xfId="0" applyFont="1" applyFill="1" applyBorder="1" applyAlignment="1">
      <alignment horizontal="center" vertical="center"/>
    </xf>
    <xf numFmtId="0" fontId="40" fillId="24" borderId="64" xfId="0" applyFont="1" applyFill="1" applyBorder="1" applyAlignment="1">
      <alignment horizontal="center" vertical="center"/>
    </xf>
    <xf numFmtId="0" fontId="40" fillId="24" borderId="62" xfId="0" applyFont="1" applyFill="1" applyBorder="1" applyAlignment="1">
      <alignment horizontal="center" vertical="center"/>
    </xf>
    <xf numFmtId="0" fontId="40" fillId="24" borderId="0" xfId="0" applyFont="1" applyFill="1" applyBorder="1" applyAlignment="1">
      <alignment horizontal="center" vertical="center"/>
    </xf>
    <xf numFmtId="0" fontId="40" fillId="24" borderId="72" xfId="0" applyFont="1" applyFill="1" applyBorder="1" applyAlignment="1">
      <alignment horizontal="center" vertical="center"/>
    </xf>
    <xf numFmtId="0" fontId="40" fillId="24" borderId="68" xfId="0" applyFont="1" applyFill="1" applyBorder="1" applyAlignment="1">
      <alignment horizontal="center" vertical="center"/>
    </xf>
    <xf numFmtId="0" fontId="40" fillId="24" borderId="70" xfId="0" applyFont="1" applyFill="1" applyBorder="1" applyAlignment="1">
      <alignment vertical="center"/>
    </xf>
    <xf numFmtId="0" fontId="40" fillId="24" borderId="27" xfId="0" applyFont="1" applyFill="1" applyBorder="1" applyAlignment="1">
      <alignment vertical="center"/>
    </xf>
    <xf numFmtId="0" fontId="40" fillId="24" borderId="64" xfId="0" applyFont="1" applyFill="1" applyBorder="1" applyAlignment="1">
      <alignment horizontal="left" wrapText="1"/>
    </xf>
    <xf numFmtId="0" fontId="40" fillId="24" borderId="72" xfId="0" applyFont="1" applyFill="1" applyBorder="1" applyAlignment="1">
      <alignment horizontal="left" wrapText="1"/>
    </xf>
    <xf numFmtId="0" fontId="40" fillId="24" borderId="0" xfId="0" applyFont="1" applyFill="1" applyBorder="1" applyAlignment="1">
      <alignment horizontal="left" wrapText="1"/>
    </xf>
    <xf numFmtId="0" fontId="40" fillId="24" borderId="68" xfId="0" applyFont="1" applyFill="1" applyBorder="1" applyAlignment="1">
      <alignment horizontal="left" wrapText="1"/>
    </xf>
    <xf numFmtId="0" fontId="40" fillId="24" borderId="13" xfId="0" applyFont="1" applyFill="1" applyBorder="1" applyAlignment="1">
      <alignment horizontal="center"/>
    </xf>
    <xf numFmtId="0" fontId="40" fillId="24" borderId="19" xfId="0" applyFont="1" applyFill="1" applyBorder="1" applyAlignment="1">
      <alignment horizontal="center"/>
    </xf>
    <xf numFmtId="0" fontId="40" fillId="24" borderId="31" xfId="0" applyFont="1" applyFill="1" applyBorder="1" applyAlignment="1">
      <alignment horizontal="center"/>
    </xf>
    <xf numFmtId="0" fontId="40" fillId="24" borderId="75" xfId="0" applyFont="1" applyFill="1" applyBorder="1" applyAlignment="1">
      <alignment horizontal="center"/>
    </xf>
    <xf numFmtId="0" fontId="40" fillId="24" borderId="12" xfId="38" applyFont="1" applyFill="1" applyBorder="1" applyAlignment="1">
      <alignment horizontal="center" vertical="center"/>
    </xf>
    <xf numFmtId="0" fontId="40" fillId="24" borderId="11" xfId="38" applyFont="1" applyFill="1" applyBorder="1" applyAlignment="1">
      <alignment horizontal="center" vertical="center"/>
    </xf>
    <xf numFmtId="0" fontId="40" fillId="24" borderId="60" xfId="38" applyFont="1" applyFill="1" applyBorder="1" applyAlignment="1">
      <alignment horizontal="center" vertical="center"/>
    </xf>
    <xf numFmtId="0" fontId="40" fillId="24" borderId="12" xfId="38" applyFont="1" applyFill="1" applyBorder="1" applyAlignment="1">
      <alignment horizontal="left"/>
    </xf>
    <xf numFmtId="0" fontId="40" fillId="24" borderId="60" xfId="38" applyFont="1" applyFill="1" applyBorder="1" applyAlignment="1">
      <alignment horizontal="left"/>
    </xf>
    <xf numFmtId="0" fontId="10" fillId="24" borderId="35" xfId="0" applyFont="1" applyFill="1" applyBorder="1" applyAlignment="1">
      <alignment horizontal="left" wrapText="1"/>
    </xf>
    <xf numFmtId="0" fontId="10" fillId="24" borderId="40" xfId="0" applyFont="1" applyFill="1" applyBorder="1" applyAlignment="1">
      <alignment horizontal="left" wrapText="1"/>
    </xf>
    <xf numFmtId="0" fontId="10" fillId="24" borderId="47" xfId="0" applyFont="1" applyFill="1" applyBorder="1" applyAlignment="1">
      <alignment horizontal="left"/>
    </xf>
    <xf numFmtId="0" fontId="10" fillId="24" borderId="44" xfId="0" applyFont="1" applyFill="1" applyBorder="1" applyAlignment="1">
      <alignment horizontal="left"/>
    </xf>
    <xf numFmtId="0" fontId="10" fillId="24" borderId="49" xfId="0" applyFont="1" applyFill="1" applyBorder="1" applyAlignment="1">
      <alignment horizontal="left" wrapText="1"/>
    </xf>
    <xf numFmtId="0" fontId="10" fillId="24" borderId="59" xfId="0" applyFont="1" applyFill="1" applyBorder="1" applyAlignment="1">
      <alignment horizontal="left" wrapText="1"/>
    </xf>
    <xf numFmtId="0" fontId="9" fillId="24" borderId="49" xfId="0" applyFont="1" applyFill="1" applyBorder="1" applyAlignment="1">
      <alignment horizontal="center"/>
    </xf>
    <xf numFmtId="0" fontId="9" fillId="24" borderId="58" xfId="0" applyFont="1" applyFill="1" applyBorder="1" applyAlignment="1">
      <alignment horizontal="center"/>
    </xf>
    <xf numFmtId="0" fontId="9" fillId="24" borderId="59" xfId="0" applyFont="1" applyFill="1" applyBorder="1" applyAlignment="1">
      <alignment horizontal="center"/>
    </xf>
    <xf numFmtId="0" fontId="53" fillId="24" borderId="51" xfId="0" applyFont="1" applyFill="1" applyBorder="1" applyAlignment="1">
      <alignment horizontal="center" vertical="center" wrapText="1"/>
    </xf>
    <xf numFmtId="0" fontId="53" fillId="24" borderId="64" xfId="0" applyFont="1" applyFill="1" applyBorder="1" applyAlignment="1">
      <alignment horizontal="center" vertical="center" wrapText="1"/>
    </xf>
    <xf numFmtId="0" fontId="53" fillId="24" borderId="72" xfId="0" applyFont="1" applyFill="1" applyBorder="1" applyAlignment="1">
      <alignment horizontal="center" vertical="center" wrapText="1"/>
    </xf>
    <xf numFmtId="0" fontId="53" fillId="24" borderId="41" xfId="0" applyFont="1" applyFill="1" applyBorder="1" applyAlignment="1">
      <alignment horizontal="center" vertical="center" wrapText="1"/>
    </xf>
    <xf numFmtId="0" fontId="53" fillId="24" borderId="26" xfId="0" applyFont="1" applyFill="1" applyBorder="1" applyAlignment="1">
      <alignment horizontal="center" vertical="center" wrapText="1"/>
    </xf>
    <xf numFmtId="0" fontId="53" fillId="24" borderId="33" xfId="0" applyFont="1" applyFill="1" applyBorder="1" applyAlignment="1">
      <alignment horizontal="center" vertical="center" wrapText="1"/>
    </xf>
    <xf numFmtId="0" fontId="53" fillId="24" borderId="70" xfId="0" applyFont="1" applyFill="1" applyBorder="1" applyAlignment="1">
      <alignment horizontal="center" vertical="center" textRotation="90" wrapText="1"/>
    </xf>
    <xf numFmtId="0" fontId="53" fillId="24" borderId="27" xfId="0" applyFont="1" applyFill="1" applyBorder="1" applyAlignment="1">
      <alignment horizontal="center" vertical="center" textRotation="90" wrapText="1"/>
    </xf>
    <xf numFmtId="0" fontId="53" fillId="24" borderId="17" xfId="0" applyFont="1" applyFill="1" applyBorder="1" applyAlignment="1">
      <alignment horizontal="center" vertical="center" textRotation="90" wrapText="1"/>
    </xf>
    <xf numFmtId="0" fontId="53" fillId="24" borderId="43" xfId="0" applyFont="1" applyFill="1" applyBorder="1" applyAlignment="1">
      <alignment horizontal="center" vertical="center" textRotation="90" wrapText="1"/>
    </xf>
    <xf numFmtId="0" fontId="53" fillId="24" borderId="58" xfId="0" applyFont="1" applyFill="1" applyBorder="1" applyAlignment="1">
      <alignment horizontal="center" vertical="center" wrapText="1"/>
    </xf>
    <xf numFmtId="0" fontId="53" fillId="24" borderId="59" xfId="0" applyFont="1" applyFill="1" applyBorder="1" applyAlignment="1">
      <alignment horizontal="center" vertical="center" wrapText="1"/>
    </xf>
    <xf numFmtId="0" fontId="54" fillId="24" borderId="70" xfId="0" applyFont="1" applyFill="1" applyBorder="1" applyAlignment="1">
      <alignment horizontal="center" vertical="center" textRotation="90" wrapText="1"/>
    </xf>
    <xf numFmtId="0" fontId="54" fillId="24" borderId="63" xfId="0" applyFont="1" applyFill="1" applyBorder="1" applyAlignment="1">
      <alignment horizontal="center" vertical="center" textRotation="90" wrapText="1"/>
    </xf>
    <xf numFmtId="164" fontId="53" fillId="24" borderId="70" xfId="0" applyNumberFormat="1" applyFont="1" applyFill="1" applyBorder="1" applyAlignment="1">
      <alignment horizontal="center" vertical="center" textRotation="90" wrapText="1"/>
    </xf>
    <xf numFmtId="164" fontId="53" fillId="24" borderId="63" xfId="0" applyNumberFormat="1" applyFont="1" applyFill="1" applyBorder="1" applyAlignment="1">
      <alignment horizontal="center" vertical="center" textRotation="90" wrapText="1"/>
    </xf>
    <xf numFmtId="164" fontId="53" fillId="24" borderId="27" xfId="0" applyNumberFormat="1" applyFont="1" applyFill="1" applyBorder="1" applyAlignment="1">
      <alignment horizontal="center" vertical="center" textRotation="90" wrapText="1"/>
    </xf>
    <xf numFmtId="0" fontId="53" fillId="24" borderId="70" xfId="0" applyFont="1" applyFill="1" applyBorder="1" applyAlignment="1">
      <alignment horizontal="center" vertical="center" wrapText="1"/>
    </xf>
    <xf numFmtId="0" fontId="53" fillId="24" borderId="63" xfId="0" applyFont="1" applyFill="1" applyBorder="1" applyAlignment="1">
      <alignment horizontal="center" vertical="center" wrapText="1"/>
    </xf>
    <xf numFmtId="0" fontId="53" fillId="24" borderId="27" xfId="0" applyFont="1" applyFill="1" applyBorder="1" applyAlignment="1">
      <alignment horizontal="center" vertical="center" wrapText="1"/>
    </xf>
    <xf numFmtId="0" fontId="53" fillId="24" borderId="71" xfId="0" applyFont="1" applyFill="1" applyBorder="1" applyAlignment="1">
      <alignment horizontal="center" vertical="center" wrapText="1"/>
    </xf>
    <xf numFmtId="0" fontId="53" fillId="24" borderId="63" xfId="0" applyFont="1" applyFill="1" applyBorder="1" applyAlignment="1">
      <alignment horizontal="center" vertical="center" textRotation="90" wrapText="1"/>
    </xf>
    <xf numFmtId="0" fontId="53" fillId="24" borderId="54" xfId="0" applyFont="1" applyFill="1" applyBorder="1" applyAlignment="1">
      <alignment horizontal="center" vertical="center" textRotation="90" wrapText="1"/>
    </xf>
    <xf numFmtId="0" fontId="53" fillId="24" borderId="69" xfId="0" applyFont="1" applyFill="1" applyBorder="1" applyAlignment="1">
      <alignment horizontal="center" vertical="center" textRotation="90" wrapText="1"/>
    </xf>
    <xf numFmtId="0" fontId="55" fillId="24" borderId="0" xfId="39" applyNumberFormat="1" applyFont="1" applyFill="1" applyBorder="1" applyAlignment="1">
      <alignment horizontal="left"/>
    </xf>
    <xf numFmtId="0" fontId="53" fillId="24" borderId="0" xfId="39" applyNumberFormat="1" applyFont="1" applyFill="1" applyBorder="1" applyAlignment="1">
      <alignment horizontal="left"/>
    </xf>
    <xf numFmtId="0" fontId="40" fillId="24" borderId="49" xfId="38" applyFont="1" applyFill="1" applyBorder="1" applyAlignment="1">
      <alignment horizontal="center"/>
    </xf>
    <xf numFmtId="0" fontId="40" fillId="24" borderId="58" xfId="38" applyFont="1" applyFill="1" applyBorder="1" applyAlignment="1">
      <alignment horizontal="center"/>
    </xf>
    <xf numFmtId="0" fontId="40" fillId="24" borderId="59" xfId="38" applyFont="1" applyFill="1" applyBorder="1" applyAlignment="1">
      <alignment horizontal="center"/>
    </xf>
    <xf numFmtId="0" fontId="53" fillId="24" borderId="56" xfId="0" applyFont="1" applyFill="1" applyBorder="1" applyAlignment="1">
      <alignment horizontal="center" vertical="center" textRotation="90" wrapText="1"/>
    </xf>
    <xf numFmtId="0" fontId="53" fillId="24" borderId="68" xfId="0" applyFont="1" applyFill="1" applyBorder="1" applyAlignment="1">
      <alignment horizontal="center" vertical="center" textRotation="90" wrapText="1"/>
    </xf>
    <xf numFmtId="0" fontId="53" fillId="24" borderId="78" xfId="0" applyFont="1" applyFill="1" applyBorder="1" applyAlignment="1">
      <alignment horizontal="center" vertical="center" textRotation="90" wrapText="1"/>
    </xf>
    <xf numFmtId="0" fontId="40" fillId="24" borderId="47" xfId="38" applyFont="1" applyFill="1" applyBorder="1" applyAlignment="1">
      <alignment horizontal="left"/>
    </xf>
    <xf numFmtId="0" fontId="40" fillId="24" borderId="44" xfId="38" applyFont="1" applyFill="1" applyBorder="1" applyAlignment="1">
      <alignment horizontal="left"/>
    </xf>
    <xf numFmtId="0" fontId="10" fillId="24" borderId="12" xfId="38" applyFont="1" applyFill="1" applyBorder="1" applyAlignment="1">
      <alignment horizontal="left"/>
    </xf>
    <xf numFmtId="0" fontId="10" fillId="24" borderId="11" xfId="38" applyFont="1" applyFill="1" applyBorder="1" applyAlignment="1">
      <alignment horizontal="left"/>
    </xf>
    <xf numFmtId="0" fontId="53" fillId="24" borderId="13" xfId="0" quotePrefix="1" applyFont="1" applyFill="1" applyBorder="1" applyAlignment="1">
      <alignment horizontal="center" vertical="center" wrapText="1"/>
    </xf>
    <xf numFmtId="0" fontId="53" fillId="24" borderId="19" xfId="0" quotePrefix="1" applyFont="1" applyFill="1" applyBorder="1" applyAlignment="1">
      <alignment horizontal="center" vertical="center" wrapText="1"/>
    </xf>
    <xf numFmtId="0" fontId="53" fillId="24" borderId="45" xfId="0" quotePrefix="1" applyFont="1" applyFill="1" applyBorder="1" applyAlignment="1">
      <alignment horizontal="center" vertical="center" wrapText="1"/>
    </xf>
    <xf numFmtId="0" fontId="53" fillId="24" borderId="21" xfId="0" quotePrefix="1" applyFont="1" applyFill="1" applyBorder="1" applyAlignment="1">
      <alignment horizontal="center" vertical="center" wrapText="1"/>
    </xf>
    <xf numFmtId="0" fontId="53" fillId="24" borderId="55" xfId="0" quotePrefix="1" applyFont="1" applyFill="1" applyBorder="1" applyAlignment="1">
      <alignment horizontal="center" vertical="center" wrapText="1"/>
    </xf>
    <xf numFmtId="0" fontId="53" fillId="24" borderId="54" xfId="0" quotePrefix="1" applyFont="1" applyFill="1" applyBorder="1" applyAlignment="1">
      <alignment horizontal="center" vertical="center" wrapText="1"/>
    </xf>
    <xf numFmtId="0" fontId="53" fillId="24" borderId="12" xfId="0" applyFont="1" applyFill="1" applyBorder="1" applyAlignment="1">
      <alignment horizontal="center" vertical="center" wrapText="1"/>
    </xf>
    <xf numFmtId="0" fontId="53" fillId="24" borderId="11" xfId="0" applyFont="1" applyFill="1" applyBorder="1" applyAlignment="1">
      <alignment horizontal="center" vertical="center" wrapText="1"/>
    </xf>
    <xf numFmtId="0" fontId="53" fillId="24" borderId="60" xfId="0" applyFont="1" applyFill="1" applyBorder="1" applyAlignment="1">
      <alignment horizontal="center" vertical="center" wrapText="1"/>
    </xf>
    <xf numFmtId="0" fontId="53" fillId="24" borderId="45" xfId="0" applyFont="1" applyFill="1" applyBorder="1" applyAlignment="1">
      <alignment horizontal="center" vertical="center" textRotation="90" wrapText="1"/>
    </xf>
    <xf numFmtId="0" fontId="53" fillId="24" borderId="55" xfId="0" applyFont="1" applyFill="1" applyBorder="1" applyAlignment="1">
      <alignment horizontal="center" vertical="center" textRotation="90" wrapText="1"/>
    </xf>
    <xf numFmtId="0" fontId="53" fillId="24" borderId="20" xfId="0" applyFont="1" applyFill="1" applyBorder="1" applyAlignment="1">
      <alignment horizontal="center" vertical="center" wrapText="1"/>
    </xf>
    <xf numFmtId="0" fontId="53" fillId="24" borderId="17" xfId="0" applyFont="1" applyFill="1" applyBorder="1" applyAlignment="1">
      <alignment horizontal="center" vertical="center" wrapText="1"/>
    </xf>
    <xf numFmtId="0" fontId="10" fillId="24" borderId="67" xfId="38" applyFont="1" applyFill="1" applyBorder="1" applyAlignment="1">
      <alignment horizontal="left"/>
    </xf>
    <xf numFmtId="0" fontId="10" fillId="24" borderId="74" xfId="38" applyFont="1" applyFill="1" applyBorder="1" applyAlignment="1">
      <alignment horizontal="left"/>
    </xf>
    <xf numFmtId="1" fontId="10" fillId="24" borderId="49" xfId="0" quotePrefix="1" applyNumberFormat="1" applyFont="1" applyFill="1" applyBorder="1" applyAlignment="1">
      <alignment horizontal="center"/>
    </xf>
    <xf numFmtId="0" fontId="58" fillId="24" borderId="0" xfId="0" applyFont="1" applyFill="1" applyAlignment="1">
      <alignment horizontal="left"/>
    </xf>
    <xf numFmtId="0" fontId="9" fillId="24" borderId="35" xfId="0" applyFont="1" applyFill="1" applyBorder="1" applyAlignment="1">
      <alignment horizontal="center"/>
    </xf>
    <xf numFmtId="0" fontId="9" fillId="24" borderId="37" xfId="0" applyFont="1" applyFill="1" applyBorder="1" applyAlignment="1">
      <alignment horizontal="center"/>
    </xf>
    <xf numFmtId="0" fontId="9" fillId="24" borderId="40" xfId="0" applyFont="1" applyFill="1" applyBorder="1" applyAlignment="1">
      <alignment horizontal="center"/>
    </xf>
    <xf numFmtId="0" fontId="40" fillId="24" borderId="35" xfId="0" applyFont="1" applyFill="1" applyBorder="1" applyAlignment="1">
      <alignment horizontal="center"/>
    </xf>
    <xf numFmtId="0" fontId="40" fillId="24" borderId="37" xfId="0" applyFont="1" applyFill="1" applyBorder="1" applyAlignment="1">
      <alignment horizontal="center"/>
    </xf>
    <xf numFmtId="0" fontId="40" fillId="24" borderId="40" xfId="0" applyFont="1" applyFill="1" applyBorder="1" applyAlignment="1">
      <alignment horizontal="center"/>
    </xf>
    <xf numFmtId="0" fontId="40" fillId="24" borderId="47" xfId="0" applyFont="1" applyFill="1" applyBorder="1" applyAlignment="1">
      <alignment horizontal="center"/>
    </xf>
    <xf numFmtId="0" fontId="40" fillId="24" borderId="38" xfId="0" applyFont="1" applyFill="1" applyBorder="1" applyAlignment="1">
      <alignment horizontal="center"/>
    </xf>
    <xf numFmtId="0" fontId="40" fillId="24" borderId="44" xfId="0" applyFont="1" applyFill="1" applyBorder="1" applyAlignment="1">
      <alignment horizontal="center"/>
    </xf>
    <xf numFmtId="0" fontId="46" fillId="24" borderId="76" xfId="0" quotePrefix="1" applyFont="1" applyFill="1" applyBorder="1" applyAlignment="1">
      <alignment horizontal="center" vertical="center"/>
    </xf>
    <xf numFmtId="0" fontId="46" fillId="24" borderId="63" xfId="0" quotePrefix="1" applyFont="1" applyFill="1" applyBorder="1" applyAlignment="1">
      <alignment horizontal="center" vertical="center"/>
    </xf>
    <xf numFmtId="0" fontId="46" fillId="24" borderId="76" xfId="0" applyFont="1" applyFill="1" applyBorder="1" applyAlignment="1">
      <alignment horizontal="center" vertical="center"/>
    </xf>
    <xf numFmtId="0" fontId="46" fillId="24" borderId="36" xfId="0" applyFont="1" applyFill="1" applyBorder="1" applyAlignment="1">
      <alignment horizontal="center" vertical="center"/>
    </xf>
    <xf numFmtId="0" fontId="40" fillId="24" borderId="47" xfId="0" quotePrefix="1" applyFont="1" applyFill="1" applyBorder="1" applyAlignment="1">
      <alignment horizontal="center"/>
    </xf>
    <xf numFmtId="0" fontId="40" fillId="24" borderId="38" xfId="0" quotePrefix="1" applyFont="1" applyFill="1" applyBorder="1" applyAlignment="1">
      <alignment horizontal="center"/>
    </xf>
    <xf numFmtId="0" fontId="40" fillId="24" borderId="44" xfId="0" quotePrefix="1" applyFont="1" applyFill="1" applyBorder="1" applyAlignment="1">
      <alignment horizontal="center"/>
    </xf>
    <xf numFmtId="0" fontId="40" fillId="24" borderId="80" xfId="0" applyFont="1" applyFill="1" applyBorder="1" applyAlignment="1">
      <alignment horizontal="center"/>
    </xf>
    <xf numFmtId="0" fontId="56" fillId="24" borderId="0" xfId="0" applyFont="1" applyFill="1" applyAlignment="1">
      <alignment horizontal="right"/>
    </xf>
    <xf numFmtId="0" fontId="46" fillId="24" borderId="36" xfId="0" quotePrefix="1" applyFont="1" applyFill="1" applyBorder="1" applyAlignment="1">
      <alignment horizontal="center" vertical="center"/>
    </xf>
    <xf numFmtId="0" fontId="46" fillId="24" borderId="70" xfId="0" quotePrefix="1" applyFont="1" applyFill="1" applyBorder="1" applyAlignment="1">
      <alignment horizontal="center" vertical="center"/>
    </xf>
    <xf numFmtId="0" fontId="40" fillId="24" borderId="63" xfId="0" quotePrefix="1" applyFont="1" applyFill="1" applyBorder="1" applyAlignment="1">
      <alignment horizontal="center" vertical="center"/>
    </xf>
    <xf numFmtId="0" fontId="40" fillId="24" borderId="36" xfId="0" quotePrefix="1" applyFont="1" applyFill="1" applyBorder="1" applyAlignment="1">
      <alignment horizontal="center" vertical="center"/>
    </xf>
    <xf numFmtId="0" fontId="9" fillId="24" borderId="51" xfId="0" applyFont="1" applyFill="1" applyBorder="1" applyAlignment="1">
      <alignment horizontal="center"/>
    </xf>
    <xf numFmtId="0" fontId="9" fillId="24" borderId="64" xfId="0" applyFont="1" applyFill="1" applyBorder="1" applyAlignment="1">
      <alignment horizontal="center"/>
    </xf>
    <xf numFmtId="0" fontId="9" fillId="24" borderId="72" xfId="0" applyFont="1" applyFill="1" applyBorder="1" applyAlignment="1">
      <alignment horizontal="center"/>
    </xf>
    <xf numFmtId="0" fontId="10" fillId="24" borderId="49" xfId="0" applyFont="1" applyFill="1" applyBorder="1" applyAlignment="1">
      <alignment horizontal="left"/>
    </xf>
    <xf numFmtId="0" fontId="10" fillId="24" borderId="59" xfId="0" applyFont="1" applyFill="1" applyBorder="1" applyAlignment="1">
      <alignment horizontal="left"/>
    </xf>
    <xf numFmtId="0" fontId="40" fillId="24" borderId="76" xfId="0" quotePrefix="1" applyFont="1" applyFill="1" applyBorder="1" applyAlignment="1">
      <alignment horizontal="center" vertical="center"/>
    </xf>
    <xf numFmtId="0" fontId="53" fillId="24" borderId="62" xfId="0" applyFont="1" applyFill="1" applyBorder="1" applyAlignment="1">
      <alignment horizontal="center" vertical="center" textRotation="90" wrapText="1"/>
    </xf>
    <xf numFmtId="0" fontId="40" fillId="24" borderId="76" xfId="0" applyFont="1" applyFill="1" applyBorder="1" applyAlignment="1">
      <alignment horizontal="center" vertical="center"/>
    </xf>
    <xf numFmtId="0" fontId="40" fillId="24" borderId="36" xfId="0" applyFont="1" applyFill="1" applyBorder="1" applyAlignment="1">
      <alignment horizontal="center" vertical="center"/>
    </xf>
    <xf numFmtId="0" fontId="9" fillId="24" borderId="77" xfId="0" applyFont="1" applyFill="1" applyBorder="1" applyAlignment="1">
      <alignment horizontal="center"/>
    </xf>
    <xf numFmtId="0" fontId="9" fillId="24" borderId="82" xfId="0" applyFont="1" applyFill="1" applyBorder="1" applyAlignment="1">
      <alignment horizontal="center"/>
    </xf>
    <xf numFmtId="0" fontId="9" fillId="24" borderId="83" xfId="0" applyFont="1" applyFill="1" applyBorder="1" applyAlignment="1">
      <alignment horizontal="center"/>
    </xf>
    <xf numFmtId="0" fontId="46" fillId="0" borderId="76" xfId="0" quotePrefix="1" applyFont="1" applyFill="1" applyBorder="1" applyAlignment="1">
      <alignment horizontal="center" vertical="center"/>
    </xf>
    <xf numFmtId="0" fontId="46" fillId="0" borderId="27" xfId="0" quotePrefix="1" applyFont="1" applyFill="1" applyBorder="1" applyAlignment="1">
      <alignment horizontal="center" vertical="center"/>
    </xf>
    <xf numFmtId="0" fontId="61" fillId="0" borderId="63" xfId="0" applyFont="1" applyFill="1" applyBorder="1" applyAlignment="1">
      <alignment horizontal="center" vertical="center"/>
    </xf>
    <xf numFmtId="0" fontId="61" fillId="0" borderId="27" xfId="0" applyFont="1" applyFill="1" applyBorder="1" applyAlignment="1">
      <alignment horizontal="center" vertical="center"/>
    </xf>
    <xf numFmtId="0" fontId="40" fillId="0" borderId="76" xfId="0" quotePrefix="1" applyFont="1" applyFill="1" applyBorder="1" applyAlignment="1">
      <alignment horizontal="center" vertical="center"/>
    </xf>
    <xf numFmtId="0" fontId="40" fillId="0" borderId="27" xfId="0" quotePrefix="1" applyFont="1" applyFill="1" applyBorder="1" applyAlignment="1">
      <alignment horizontal="center" vertical="center"/>
    </xf>
    <xf numFmtId="0" fontId="46" fillId="24" borderId="27" xfId="0" quotePrefix="1" applyFont="1" applyFill="1" applyBorder="1" applyAlignment="1">
      <alignment horizontal="center" vertical="center"/>
    </xf>
    <xf numFmtId="0" fontId="61" fillId="24" borderId="63" xfId="0" applyFont="1" applyFill="1" applyBorder="1" applyAlignment="1">
      <alignment horizontal="center" vertical="center"/>
    </xf>
    <xf numFmtId="0" fontId="61" fillId="24" borderId="27" xfId="0" applyFont="1" applyFill="1" applyBorder="1" applyAlignment="1">
      <alignment horizontal="center" vertical="center"/>
    </xf>
    <xf numFmtId="0" fontId="40" fillId="24" borderId="27" xfId="0" quotePrefix="1" applyFont="1" applyFill="1" applyBorder="1" applyAlignment="1">
      <alignment horizontal="center" vertical="center"/>
    </xf>
    <xf numFmtId="0" fontId="58" fillId="24" borderId="0" xfId="0" applyFont="1" applyFill="1" applyAlignment="1">
      <alignment horizontal="left" wrapText="1"/>
    </xf>
    <xf numFmtId="0" fontId="40" fillId="24" borderId="49" xfId="0" applyFont="1" applyFill="1" applyBorder="1" applyAlignment="1">
      <alignment horizontal="center" vertical="center"/>
    </xf>
    <xf numFmtId="0" fontId="40" fillId="24" borderId="58" xfId="0" applyFont="1" applyFill="1" applyBorder="1" applyAlignment="1">
      <alignment horizontal="center" vertical="center"/>
    </xf>
    <xf numFmtId="0" fontId="40" fillId="24" borderId="59" xfId="0" applyFont="1" applyFill="1" applyBorder="1" applyAlignment="1">
      <alignment horizontal="center" vertical="center"/>
    </xf>
  </cellXfs>
  <cellStyles count="48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 2" xfId="28" xr:uid="{00000000-0005-0000-0000-00001B000000}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 xr:uid="{00000000-0005-0000-0000-000025000000}"/>
    <cellStyle name="Обычный 2 2" xfId="46" xr:uid="{00000000-0005-0000-0000-000026000000}"/>
    <cellStyle name="Обычный_552100_АиАХ_дн" xfId="38" xr:uid="{00000000-0005-0000-0000-000027000000}"/>
    <cellStyle name="Обычный_ИВТ" xfId="39" xr:uid="{00000000-0005-0000-0000-000028000000}"/>
    <cellStyle name="Обычный_ИВТ 2" xfId="47" xr:uid="{00000000-0005-0000-0000-000029000000}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95250</xdr:colOff>
      <xdr:row>2</xdr:row>
      <xdr:rowOff>90122</xdr:rowOff>
    </xdr:from>
    <xdr:to>
      <xdr:col>59</xdr:col>
      <xdr:colOff>261694</xdr:colOff>
      <xdr:row>3</xdr:row>
      <xdr:rowOff>323728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522074" y="952975"/>
          <a:ext cx="2676561" cy="614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2020-21-окуу жылына топтоо үчүн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Для набора 2020-21 уч.года</a:t>
          </a:r>
          <a:endParaRPr lang="ru-RU" sz="900" b="0" i="0">
            <a:effectLst/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For the recruitment of  the 20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20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-2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1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academic year</a:t>
          </a:r>
          <a:r>
            <a:rPr lang="ru-RU" sz="10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 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152399</xdr:colOff>
      <xdr:row>2</xdr:row>
      <xdr:rowOff>47558</xdr:rowOff>
    </xdr:from>
    <xdr:to>
      <xdr:col>19</xdr:col>
      <xdr:colOff>164523</xdr:colOff>
      <xdr:row>6</xdr:row>
      <xdr:rowOff>95250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2399" y="913467"/>
          <a:ext cx="3328556" cy="1511078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0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Окуу иштери боюнча проректор</a:t>
          </a:r>
          <a:r>
            <a:rPr lang="ru-RU" sz="1000" b="1" i="0">
              <a:effectLst/>
              <a:latin typeface="+mn-lt"/>
              <a:ea typeface="+mn-ea"/>
              <a:cs typeface="+mn-cs"/>
            </a:rPr>
            <a:t> /   </a:t>
          </a:r>
          <a:endParaRPr lang="en-US" sz="1000" b="1" i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Проректор по учебной работе / </a:t>
          </a: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Vice-rector for academic affairs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____________Элеманова Р.Ш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"___"________2021 ж./г./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twoCellAnchor editAs="oneCell">
    <xdr:from>
      <xdr:col>17</xdr:col>
      <xdr:colOff>9525</xdr:colOff>
      <xdr:row>29</xdr:row>
      <xdr:rowOff>9525</xdr:rowOff>
    </xdr:from>
    <xdr:to>
      <xdr:col>18</xdr:col>
      <xdr:colOff>2931</xdr:colOff>
      <xdr:row>29</xdr:row>
      <xdr:rowOff>174381</xdr:rowOff>
    </xdr:to>
    <xdr:pic>
      <xdr:nvPicPr>
        <xdr:cNvPr id="619377" name="Рисунок 955">
          <a:extLst>
            <a:ext uri="{FF2B5EF4-FFF2-40B4-BE49-F238E27FC236}">
              <a16:creationId xmlns:a16="http://schemas.microsoft.com/office/drawing/2014/main" id="{00000000-0008-0000-0000-000071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47625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</xdr:colOff>
      <xdr:row>29</xdr:row>
      <xdr:rowOff>9525</xdr:rowOff>
    </xdr:from>
    <xdr:to>
      <xdr:col>19</xdr:col>
      <xdr:colOff>2931</xdr:colOff>
      <xdr:row>29</xdr:row>
      <xdr:rowOff>174381</xdr:rowOff>
    </xdr:to>
    <xdr:pic>
      <xdr:nvPicPr>
        <xdr:cNvPr id="619378" name="Рисунок 955">
          <a:extLst>
            <a:ext uri="{FF2B5EF4-FFF2-40B4-BE49-F238E27FC236}">
              <a16:creationId xmlns:a16="http://schemas.microsoft.com/office/drawing/2014/main" id="{00000000-0008-0000-0000-000072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47625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19</xdr:col>
      <xdr:colOff>9525</xdr:colOff>
      <xdr:row>29</xdr:row>
      <xdr:rowOff>9525</xdr:rowOff>
    </xdr:from>
    <xdr:to>
      <xdr:col>20</xdr:col>
      <xdr:colOff>2929</xdr:colOff>
      <xdr:row>29</xdr:row>
      <xdr:rowOff>174381</xdr:rowOff>
    </xdr:to>
    <xdr:pic>
      <xdr:nvPicPr>
        <xdr:cNvPr id="619379" name="Рисунок 955">
          <a:extLst>
            <a:ext uri="{FF2B5EF4-FFF2-40B4-BE49-F238E27FC236}">
              <a16:creationId xmlns:a16="http://schemas.microsoft.com/office/drawing/2014/main" id="{00000000-0008-0000-0000-000073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47625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</xdr:colOff>
      <xdr:row>30</xdr:row>
      <xdr:rowOff>9525</xdr:rowOff>
    </xdr:from>
    <xdr:to>
      <xdr:col>18</xdr:col>
      <xdr:colOff>2931</xdr:colOff>
      <xdr:row>30</xdr:row>
      <xdr:rowOff>171448</xdr:rowOff>
    </xdr:to>
    <xdr:pic>
      <xdr:nvPicPr>
        <xdr:cNvPr id="619380" name="Рисунок 955">
          <a:extLst>
            <a:ext uri="{FF2B5EF4-FFF2-40B4-BE49-F238E27FC236}">
              <a16:creationId xmlns:a16="http://schemas.microsoft.com/office/drawing/2014/main" id="{00000000-0008-0000-0000-000074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493395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</xdr:colOff>
      <xdr:row>30</xdr:row>
      <xdr:rowOff>9525</xdr:rowOff>
    </xdr:from>
    <xdr:to>
      <xdr:col>19</xdr:col>
      <xdr:colOff>2931</xdr:colOff>
      <xdr:row>30</xdr:row>
      <xdr:rowOff>171448</xdr:rowOff>
    </xdr:to>
    <xdr:pic>
      <xdr:nvPicPr>
        <xdr:cNvPr id="619381" name="Рисунок 955">
          <a:extLst>
            <a:ext uri="{FF2B5EF4-FFF2-40B4-BE49-F238E27FC236}">
              <a16:creationId xmlns:a16="http://schemas.microsoft.com/office/drawing/2014/main" id="{00000000-0008-0000-0000-000075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493395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19</xdr:col>
      <xdr:colOff>9525</xdr:colOff>
      <xdr:row>30</xdr:row>
      <xdr:rowOff>9525</xdr:rowOff>
    </xdr:from>
    <xdr:to>
      <xdr:col>20</xdr:col>
      <xdr:colOff>2929</xdr:colOff>
      <xdr:row>30</xdr:row>
      <xdr:rowOff>171448</xdr:rowOff>
    </xdr:to>
    <xdr:pic>
      <xdr:nvPicPr>
        <xdr:cNvPr id="619382" name="Рисунок 955">
          <a:extLst>
            <a:ext uri="{FF2B5EF4-FFF2-40B4-BE49-F238E27FC236}">
              <a16:creationId xmlns:a16="http://schemas.microsoft.com/office/drawing/2014/main" id="{00000000-0008-0000-0000-000076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493395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</xdr:colOff>
      <xdr:row>31</xdr:row>
      <xdr:rowOff>9525</xdr:rowOff>
    </xdr:from>
    <xdr:to>
      <xdr:col>18</xdr:col>
      <xdr:colOff>2931</xdr:colOff>
      <xdr:row>31</xdr:row>
      <xdr:rowOff>171453</xdr:rowOff>
    </xdr:to>
    <xdr:pic>
      <xdr:nvPicPr>
        <xdr:cNvPr id="619383" name="Рисунок 955">
          <a:extLst>
            <a:ext uri="{FF2B5EF4-FFF2-40B4-BE49-F238E27FC236}">
              <a16:creationId xmlns:a16="http://schemas.microsoft.com/office/drawing/2014/main" id="{00000000-0008-0000-0000-000077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5095875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</xdr:colOff>
      <xdr:row>31</xdr:row>
      <xdr:rowOff>9525</xdr:rowOff>
    </xdr:from>
    <xdr:to>
      <xdr:col>19</xdr:col>
      <xdr:colOff>2931</xdr:colOff>
      <xdr:row>31</xdr:row>
      <xdr:rowOff>171453</xdr:rowOff>
    </xdr:to>
    <xdr:pic>
      <xdr:nvPicPr>
        <xdr:cNvPr id="619384" name="Рисунок 955">
          <a:extLst>
            <a:ext uri="{FF2B5EF4-FFF2-40B4-BE49-F238E27FC236}">
              <a16:creationId xmlns:a16="http://schemas.microsoft.com/office/drawing/2014/main" id="{00000000-0008-0000-0000-000078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5095875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19</xdr:col>
      <xdr:colOff>9525</xdr:colOff>
      <xdr:row>31</xdr:row>
      <xdr:rowOff>9525</xdr:rowOff>
    </xdr:from>
    <xdr:to>
      <xdr:col>20</xdr:col>
      <xdr:colOff>2929</xdr:colOff>
      <xdr:row>31</xdr:row>
      <xdr:rowOff>171453</xdr:rowOff>
    </xdr:to>
    <xdr:pic>
      <xdr:nvPicPr>
        <xdr:cNvPr id="619385" name="Рисунок 955">
          <a:extLst>
            <a:ext uri="{FF2B5EF4-FFF2-40B4-BE49-F238E27FC236}">
              <a16:creationId xmlns:a16="http://schemas.microsoft.com/office/drawing/2014/main" id="{00000000-0008-0000-0000-000079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5095875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</xdr:colOff>
      <xdr:row>32</xdr:row>
      <xdr:rowOff>9525</xdr:rowOff>
    </xdr:from>
    <xdr:to>
      <xdr:col>18</xdr:col>
      <xdr:colOff>2931</xdr:colOff>
      <xdr:row>32</xdr:row>
      <xdr:rowOff>171450</xdr:rowOff>
    </xdr:to>
    <xdr:pic>
      <xdr:nvPicPr>
        <xdr:cNvPr id="619386" name="Рисунок 955">
          <a:extLst>
            <a:ext uri="{FF2B5EF4-FFF2-40B4-BE49-F238E27FC236}">
              <a16:creationId xmlns:a16="http://schemas.microsoft.com/office/drawing/2014/main" id="{00000000-0008-0000-0000-00007A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52578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</xdr:colOff>
      <xdr:row>32</xdr:row>
      <xdr:rowOff>9525</xdr:rowOff>
    </xdr:from>
    <xdr:to>
      <xdr:col>19</xdr:col>
      <xdr:colOff>2931</xdr:colOff>
      <xdr:row>32</xdr:row>
      <xdr:rowOff>171450</xdr:rowOff>
    </xdr:to>
    <xdr:pic>
      <xdr:nvPicPr>
        <xdr:cNvPr id="619387" name="Рисунок 955">
          <a:extLst>
            <a:ext uri="{FF2B5EF4-FFF2-40B4-BE49-F238E27FC236}">
              <a16:creationId xmlns:a16="http://schemas.microsoft.com/office/drawing/2014/main" id="{00000000-0008-0000-0000-00007B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52578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19</xdr:col>
      <xdr:colOff>9525</xdr:colOff>
      <xdr:row>32</xdr:row>
      <xdr:rowOff>9525</xdr:rowOff>
    </xdr:from>
    <xdr:to>
      <xdr:col>20</xdr:col>
      <xdr:colOff>2929</xdr:colOff>
      <xdr:row>32</xdr:row>
      <xdr:rowOff>171450</xdr:rowOff>
    </xdr:to>
    <xdr:pic>
      <xdr:nvPicPr>
        <xdr:cNvPr id="619388" name="Рисунок 955">
          <a:extLst>
            <a:ext uri="{FF2B5EF4-FFF2-40B4-BE49-F238E27FC236}">
              <a16:creationId xmlns:a16="http://schemas.microsoft.com/office/drawing/2014/main" id="{00000000-0008-0000-0000-00007C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52578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38</xdr:col>
      <xdr:colOff>9525</xdr:colOff>
      <xdr:row>29</xdr:row>
      <xdr:rowOff>9525</xdr:rowOff>
    </xdr:from>
    <xdr:to>
      <xdr:col>39</xdr:col>
      <xdr:colOff>9524</xdr:colOff>
      <xdr:row>29</xdr:row>
      <xdr:rowOff>174381</xdr:rowOff>
    </xdr:to>
    <xdr:pic>
      <xdr:nvPicPr>
        <xdr:cNvPr id="619389" name="Рисунок 955">
          <a:extLst>
            <a:ext uri="{FF2B5EF4-FFF2-40B4-BE49-F238E27FC236}">
              <a16:creationId xmlns:a16="http://schemas.microsoft.com/office/drawing/2014/main" id="{00000000-0008-0000-0000-00007D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47625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39</xdr:col>
      <xdr:colOff>9525</xdr:colOff>
      <xdr:row>29</xdr:row>
      <xdr:rowOff>9525</xdr:rowOff>
    </xdr:from>
    <xdr:to>
      <xdr:col>40</xdr:col>
      <xdr:colOff>2932</xdr:colOff>
      <xdr:row>29</xdr:row>
      <xdr:rowOff>174381</xdr:rowOff>
    </xdr:to>
    <xdr:pic>
      <xdr:nvPicPr>
        <xdr:cNvPr id="619390" name="Рисунок 955">
          <a:extLst>
            <a:ext uri="{FF2B5EF4-FFF2-40B4-BE49-F238E27FC236}">
              <a16:creationId xmlns:a16="http://schemas.microsoft.com/office/drawing/2014/main" id="{00000000-0008-0000-0000-00007E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47625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38</xdr:col>
      <xdr:colOff>9525</xdr:colOff>
      <xdr:row>30</xdr:row>
      <xdr:rowOff>9525</xdr:rowOff>
    </xdr:from>
    <xdr:to>
      <xdr:col>39</xdr:col>
      <xdr:colOff>9524</xdr:colOff>
      <xdr:row>30</xdr:row>
      <xdr:rowOff>171448</xdr:rowOff>
    </xdr:to>
    <xdr:pic>
      <xdr:nvPicPr>
        <xdr:cNvPr id="619391" name="Рисунок 955">
          <a:extLst>
            <a:ext uri="{FF2B5EF4-FFF2-40B4-BE49-F238E27FC236}">
              <a16:creationId xmlns:a16="http://schemas.microsoft.com/office/drawing/2014/main" id="{00000000-0008-0000-0000-00007F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493395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39</xdr:col>
      <xdr:colOff>9525</xdr:colOff>
      <xdr:row>30</xdr:row>
      <xdr:rowOff>9525</xdr:rowOff>
    </xdr:from>
    <xdr:to>
      <xdr:col>40</xdr:col>
      <xdr:colOff>2932</xdr:colOff>
      <xdr:row>30</xdr:row>
      <xdr:rowOff>171448</xdr:rowOff>
    </xdr:to>
    <xdr:pic>
      <xdr:nvPicPr>
        <xdr:cNvPr id="619392" name="Рисунок 955">
          <a:extLst>
            <a:ext uri="{FF2B5EF4-FFF2-40B4-BE49-F238E27FC236}">
              <a16:creationId xmlns:a16="http://schemas.microsoft.com/office/drawing/2014/main" id="{00000000-0008-0000-0000-000080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493395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38</xdr:col>
      <xdr:colOff>9525</xdr:colOff>
      <xdr:row>31</xdr:row>
      <xdr:rowOff>9525</xdr:rowOff>
    </xdr:from>
    <xdr:to>
      <xdr:col>39</xdr:col>
      <xdr:colOff>9524</xdr:colOff>
      <xdr:row>31</xdr:row>
      <xdr:rowOff>171453</xdr:rowOff>
    </xdr:to>
    <xdr:pic>
      <xdr:nvPicPr>
        <xdr:cNvPr id="619393" name="Рисунок 955">
          <a:extLst>
            <a:ext uri="{FF2B5EF4-FFF2-40B4-BE49-F238E27FC236}">
              <a16:creationId xmlns:a16="http://schemas.microsoft.com/office/drawing/2014/main" id="{00000000-0008-0000-0000-000081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5095875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39</xdr:col>
      <xdr:colOff>9525</xdr:colOff>
      <xdr:row>31</xdr:row>
      <xdr:rowOff>9525</xdr:rowOff>
    </xdr:from>
    <xdr:to>
      <xdr:col>40</xdr:col>
      <xdr:colOff>2932</xdr:colOff>
      <xdr:row>31</xdr:row>
      <xdr:rowOff>171453</xdr:rowOff>
    </xdr:to>
    <xdr:pic>
      <xdr:nvPicPr>
        <xdr:cNvPr id="619394" name="Рисунок 955">
          <a:extLst>
            <a:ext uri="{FF2B5EF4-FFF2-40B4-BE49-F238E27FC236}">
              <a16:creationId xmlns:a16="http://schemas.microsoft.com/office/drawing/2014/main" id="{00000000-0008-0000-0000-000082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5095875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6</xdr:col>
      <xdr:colOff>165652</xdr:colOff>
      <xdr:row>38</xdr:row>
      <xdr:rowOff>8282</xdr:rowOff>
    </xdr:from>
    <xdr:to>
      <xdr:col>7</xdr:col>
      <xdr:colOff>167384</xdr:colOff>
      <xdr:row>38</xdr:row>
      <xdr:rowOff>164534</xdr:rowOff>
    </xdr:to>
    <xdr:pic>
      <xdr:nvPicPr>
        <xdr:cNvPr id="619395" name="Рисунок 955">
          <a:extLst>
            <a:ext uri="{FF2B5EF4-FFF2-40B4-BE49-F238E27FC236}">
              <a16:creationId xmlns:a16="http://schemas.microsoft.com/office/drawing/2014/main" id="{00000000-0008-0000-0000-000083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109" y="11015869"/>
          <a:ext cx="175666" cy="15625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53</xdr:col>
      <xdr:colOff>60325</xdr:colOff>
      <xdr:row>19</xdr:row>
      <xdr:rowOff>174171</xdr:rowOff>
    </xdr:from>
    <xdr:to>
      <xdr:col>60</xdr:col>
      <xdr:colOff>341069</xdr:colOff>
      <xdr:row>21</xdr:row>
      <xdr:rowOff>200025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9490075" y="6651171"/>
          <a:ext cx="2204794" cy="5592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Окуу планынын иштөөсүнүн минималдуу мөөнөтү - 5 жыл</a:t>
          </a:r>
          <a:r>
            <a:rPr lang="ru-RU" sz="800" b="0" i="1">
              <a:solidFill>
                <a:srgbClr val="FF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/ Минимальный срок действия учебного плана-5 года / 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minimum of the curriculum is </a:t>
          </a:r>
          <a:r>
            <a:rPr lang="ky-KG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5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years</a:t>
          </a:r>
          <a:endParaRPr lang="ru-RU" sz="1000" b="0" i="1" strike="noStrike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10953750" y="635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38100</xdr:rowOff>
    </xdr:from>
    <xdr:to>
      <xdr:col>7</xdr:col>
      <xdr:colOff>0</xdr:colOff>
      <xdr:row>10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953750" y="639127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1809750</xdr:colOff>
      <xdr:row>7</xdr:row>
      <xdr:rowOff>0</xdr:rowOff>
    </xdr:from>
    <xdr:to>
      <xdr:col>1</xdr:col>
      <xdr:colOff>5973535</xdr:colOff>
      <xdr:row>9</xdr:row>
      <xdr:rowOff>791689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447925" y="3543300"/>
          <a:ext cx="4163785" cy="186801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ДИСЦИПЛИНАЛАРДЫН АТАЛЫШЫ / </a:t>
          </a: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НАИМЕНОВАНИЕ ДИСЦИПЛИНЫ/ </a:t>
          </a: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NAME OF THE DISCIPLINE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0</xdr:col>
      <xdr:colOff>549088</xdr:colOff>
      <xdr:row>0</xdr:row>
      <xdr:rowOff>89647</xdr:rowOff>
    </xdr:from>
    <xdr:to>
      <xdr:col>1</xdr:col>
      <xdr:colOff>4901045</xdr:colOff>
      <xdr:row>5</xdr:row>
      <xdr:rowOff>136872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49088" y="89647"/>
          <a:ext cx="4990132" cy="1847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8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Энергетика</a:t>
          </a:r>
          <a:r>
            <a:rPr lang="ru-RU" sz="18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ф</a:t>
          </a:r>
          <a:r>
            <a:rPr lang="ru-RU" sz="18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акультетинин деканы</a:t>
          </a:r>
          <a:r>
            <a:rPr lang="ru-RU" sz="1800" b="1" i="0">
              <a:effectLst/>
              <a:latin typeface="+mn-lt"/>
              <a:ea typeface="+mn-ea"/>
              <a:cs typeface="+mn-cs"/>
            </a:rPr>
            <a:t> /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Декан энергетического факультета / </a:t>
          </a:r>
          <a:endParaRPr kumimoji="0" lang="en-US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Dean of the Faculty of Energy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Галбае</a:t>
          </a:r>
          <a:r>
            <a:rPr kumimoji="0" lang="ky-KG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в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Ж.Т.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</a:t>
          </a:r>
          <a:r>
            <a:rPr lang="ru-RU" sz="1800" b="1" i="0" baseline="0">
              <a:effectLst/>
              <a:latin typeface="+mn-lt"/>
              <a:ea typeface="+mn-ea"/>
              <a:cs typeface="+mn-cs"/>
            </a:rPr>
            <a:t>_________________________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Galbaev J.N.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"___"______________202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ж./г./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11677650" y="635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38100</xdr:rowOff>
    </xdr:from>
    <xdr:to>
      <xdr:col>7</xdr:col>
      <xdr:colOff>0</xdr:colOff>
      <xdr:row>10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11677650" y="6388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1809750</xdr:colOff>
      <xdr:row>7</xdr:row>
      <xdr:rowOff>0</xdr:rowOff>
    </xdr:from>
    <xdr:to>
      <xdr:col>1</xdr:col>
      <xdr:colOff>5973535</xdr:colOff>
      <xdr:row>9</xdr:row>
      <xdr:rowOff>791689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679700" y="3543300"/>
          <a:ext cx="4163785" cy="1864839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ДИСЦИПЛИНАЛАРДЫН АТАЛЫШЫ / </a:t>
          </a: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НАИМЕНОВАНИЕ ДИСЦИПЛИНЫ/ </a:t>
          </a: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NAME OF THE DISCIPLINE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0</xdr:col>
      <xdr:colOff>549088</xdr:colOff>
      <xdr:row>0</xdr:row>
      <xdr:rowOff>89647</xdr:rowOff>
    </xdr:from>
    <xdr:to>
      <xdr:col>1</xdr:col>
      <xdr:colOff>4901045</xdr:colOff>
      <xdr:row>5</xdr:row>
      <xdr:rowOff>136872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49088" y="89647"/>
          <a:ext cx="5221907" cy="18506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8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Энергетика</a:t>
          </a:r>
          <a:r>
            <a:rPr lang="ru-RU" sz="18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ф</a:t>
          </a:r>
          <a:r>
            <a:rPr lang="ru-RU" sz="18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акультетинин деканы</a:t>
          </a:r>
          <a:r>
            <a:rPr lang="ru-RU" sz="1800" b="1" i="0">
              <a:effectLst/>
              <a:latin typeface="+mn-lt"/>
              <a:ea typeface="+mn-ea"/>
              <a:cs typeface="+mn-cs"/>
            </a:rPr>
            <a:t> /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Декан энергетического факультета / </a:t>
          </a:r>
          <a:endParaRPr kumimoji="0" lang="en-US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Dean of the Faculty of Energy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Галбае</a:t>
          </a:r>
          <a:r>
            <a:rPr kumimoji="0" lang="ky-KG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в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Ж.Т.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</a:t>
          </a:r>
          <a:r>
            <a:rPr lang="ru-RU" sz="1800" b="1" i="0" baseline="0">
              <a:effectLst/>
              <a:latin typeface="+mn-lt"/>
              <a:ea typeface="+mn-ea"/>
              <a:cs typeface="+mn-cs"/>
            </a:rPr>
            <a:t>_________________________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Galbaev J.N.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"___"______________202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ж./г./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11677650" y="635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38100</xdr:rowOff>
    </xdr:from>
    <xdr:to>
      <xdr:col>7</xdr:col>
      <xdr:colOff>0</xdr:colOff>
      <xdr:row>10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11677650" y="63881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1809750</xdr:colOff>
      <xdr:row>7</xdr:row>
      <xdr:rowOff>0</xdr:rowOff>
    </xdr:from>
    <xdr:to>
      <xdr:col>1</xdr:col>
      <xdr:colOff>5973535</xdr:colOff>
      <xdr:row>9</xdr:row>
      <xdr:rowOff>791689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679700" y="3543300"/>
          <a:ext cx="4163785" cy="1864839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ДИСЦИПЛИНАЛАРДЫН АТАЛЫШЫ / </a:t>
          </a: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НАИМЕНОВАНИЕ ДИСЦИПЛИНЫ/ </a:t>
          </a: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NAME OF THE DISCIPLINE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0</xdr:col>
      <xdr:colOff>549088</xdr:colOff>
      <xdr:row>0</xdr:row>
      <xdr:rowOff>89647</xdr:rowOff>
    </xdr:from>
    <xdr:to>
      <xdr:col>1</xdr:col>
      <xdr:colOff>4901045</xdr:colOff>
      <xdr:row>5</xdr:row>
      <xdr:rowOff>136872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549088" y="89647"/>
          <a:ext cx="5221907" cy="18506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8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Энергетика</a:t>
          </a:r>
          <a:r>
            <a:rPr lang="ru-RU" sz="18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ф</a:t>
          </a:r>
          <a:r>
            <a:rPr lang="ru-RU" sz="18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акультетинин деканы</a:t>
          </a:r>
          <a:r>
            <a:rPr lang="ru-RU" sz="1800" b="1" i="0">
              <a:effectLst/>
              <a:latin typeface="+mn-lt"/>
              <a:ea typeface="+mn-ea"/>
              <a:cs typeface="+mn-cs"/>
            </a:rPr>
            <a:t> /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Декан энергетического факультета / </a:t>
          </a:r>
          <a:endParaRPr kumimoji="0" lang="en-US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Dean of the Faculty of Energy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Галбае</a:t>
          </a:r>
          <a:r>
            <a:rPr kumimoji="0" lang="ky-KG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в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Ж.Т.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</a:t>
          </a:r>
          <a:r>
            <a:rPr lang="ru-RU" sz="1800" b="1" i="0" baseline="0">
              <a:effectLst/>
              <a:latin typeface="+mn-lt"/>
              <a:ea typeface="+mn-ea"/>
              <a:cs typeface="+mn-cs"/>
            </a:rPr>
            <a:t>_________________________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Galbaev J.N.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"___"______________202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ж./г./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9"/>
  <sheetViews>
    <sheetView view="pageBreakPreview" topLeftCell="A10" zoomScaleNormal="100" zoomScaleSheetLayoutView="100" workbookViewId="0">
      <selection activeCell="V16" sqref="V16:BI16"/>
    </sheetView>
  </sheetViews>
  <sheetFormatPr defaultColWidth="9.140625" defaultRowHeight="12.75" x14ac:dyDescent="0.2"/>
  <cols>
    <col min="1" max="1" width="3" style="23" customWidth="1"/>
    <col min="2" max="22" width="2.5703125" style="23" customWidth="1"/>
    <col min="23" max="23" width="2.7109375" style="23" customWidth="1"/>
    <col min="24" max="24" width="2.5703125" style="23" customWidth="1"/>
    <col min="25" max="25" width="5.140625" style="23" customWidth="1"/>
    <col min="26" max="31" width="2.5703125" style="23" customWidth="1"/>
    <col min="32" max="32" width="3" style="23" customWidth="1"/>
    <col min="33" max="33" width="2.5703125" style="23" customWidth="1"/>
    <col min="34" max="34" width="3.140625" style="23" customWidth="1"/>
    <col min="35" max="38" width="2.5703125" style="23" customWidth="1"/>
    <col min="39" max="39" width="2.42578125" style="23" customWidth="1"/>
    <col min="40" max="42" width="2.5703125" style="23" customWidth="1"/>
    <col min="43" max="43" width="3.28515625" style="23" customWidth="1"/>
    <col min="44" max="44" width="2.7109375" style="23" customWidth="1"/>
    <col min="45" max="49" width="2.5703125" style="23" customWidth="1"/>
    <col min="50" max="50" width="2.85546875" style="23" customWidth="1"/>
    <col min="51" max="53" width="2.5703125" style="23" customWidth="1"/>
    <col min="54" max="54" width="4" style="23" customWidth="1"/>
    <col min="55" max="55" width="5.140625" style="23" customWidth="1"/>
    <col min="56" max="56" width="3.7109375" style="23" customWidth="1"/>
    <col min="57" max="57" width="3.140625" style="23" customWidth="1"/>
    <col min="58" max="58" width="4.42578125" style="23" customWidth="1"/>
    <col min="59" max="59" width="4.140625" style="23" customWidth="1"/>
    <col min="60" max="60" width="4.28515625" style="23" customWidth="1"/>
    <col min="61" max="61" width="7.28515625" style="23" customWidth="1"/>
    <col min="62" max="16384" width="9.140625" style="23"/>
  </cols>
  <sheetData>
    <row r="1" spans="1:61" s="1" customFormat="1" ht="33" customHeight="1" x14ac:dyDescent="0.2">
      <c r="A1" s="654" t="s">
        <v>66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  <c r="Q1" s="654"/>
      <c r="R1" s="654"/>
      <c r="S1" s="654"/>
      <c r="T1" s="654"/>
      <c r="U1" s="654"/>
      <c r="V1" s="654"/>
      <c r="W1" s="654"/>
      <c r="X1" s="654"/>
      <c r="Y1" s="654"/>
      <c r="Z1" s="654"/>
      <c r="AA1" s="654"/>
      <c r="AB1" s="654"/>
      <c r="AC1" s="654"/>
      <c r="AD1" s="654"/>
      <c r="AE1" s="654"/>
      <c r="AF1" s="654"/>
      <c r="AG1" s="654"/>
      <c r="AH1" s="654"/>
      <c r="AI1" s="654"/>
      <c r="AJ1" s="654"/>
      <c r="AK1" s="654"/>
      <c r="AL1" s="654"/>
      <c r="AM1" s="654"/>
      <c r="AN1" s="654"/>
      <c r="AO1" s="654"/>
      <c r="AP1" s="654"/>
      <c r="AQ1" s="654"/>
      <c r="AR1" s="654"/>
      <c r="AS1" s="654"/>
      <c r="AT1" s="654"/>
      <c r="AU1" s="654"/>
      <c r="AV1" s="654"/>
      <c r="AW1" s="654"/>
      <c r="AX1" s="654"/>
      <c r="AY1" s="654"/>
      <c r="AZ1" s="654"/>
      <c r="BA1" s="654"/>
      <c r="BB1" s="654"/>
      <c r="BC1" s="654"/>
      <c r="BD1" s="654"/>
      <c r="BE1" s="654"/>
      <c r="BF1" s="654"/>
      <c r="BG1" s="654"/>
      <c r="BH1" s="654"/>
      <c r="BI1" s="2"/>
    </row>
    <row r="2" spans="1:61" s="1" customFormat="1" ht="35.25" customHeight="1" x14ac:dyDescent="0.25">
      <c r="A2" s="656" t="s">
        <v>67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  <c r="R2" s="656"/>
      <c r="S2" s="656"/>
      <c r="T2" s="656"/>
      <c r="U2" s="656"/>
      <c r="V2" s="656"/>
      <c r="W2" s="656"/>
      <c r="X2" s="656"/>
      <c r="Y2" s="656"/>
      <c r="Z2" s="656"/>
      <c r="AA2" s="656"/>
      <c r="AB2" s="656"/>
      <c r="AC2" s="656"/>
      <c r="AD2" s="656"/>
      <c r="AE2" s="656"/>
      <c r="AF2" s="656"/>
      <c r="AG2" s="656"/>
      <c r="AH2" s="656"/>
      <c r="AI2" s="656"/>
      <c r="AJ2" s="656"/>
      <c r="AK2" s="656"/>
      <c r="AL2" s="656"/>
      <c r="AM2" s="656"/>
      <c r="AN2" s="656"/>
      <c r="AO2" s="656"/>
      <c r="AP2" s="656"/>
      <c r="AQ2" s="656"/>
      <c r="AR2" s="656"/>
      <c r="AS2" s="656"/>
      <c r="AT2" s="656"/>
      <c r="AU2" s="656"/>
      <c r="AV2" s="656"/>
      <c r="AW2" s="656"/>
      <c r="AX2" s="656"/>
      <c r="AY2" s="656"/>
      <c r="AZ2" s="656"/>
      <c r="BA2" s="656"/>
      <c r="BB2" s="656"/>
      <c r="BC2" s="656"/>
      <c r="BD2" s="656"/>
      <c r="BE2" s="656"/>
      <c r="BF2" s="656"/>
      <c r="BG2" s="656"/>
      <c r="BH2" s="656"/>
      <c r="BI2" s="3"/>
    </row>
    <row r="3" spans="1:61" s="1" customFormat="1" ht="30" customHeight="1" x14ac:dyDescent="0.2">
      <c r="A3" s="655" t="s">
        <v>208</v>
      </c>
      <c r="B3" s="655"/>
      <c r="C3" s="655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5"/>
      <c r="R3" s="655"/>
      <c r="S3" s="655"/>
      <c r="T3" s="655"/>
      <c r="U3" s="655"/>
      <c r="V3" s="655"/>
      <c r="W3" s="655"/>
      <c r="X3" s="655"/>
      <c r="Y3" s="655"/>
      <c r="Z3" s="655"/>
      <c r="AA3" s="655"/>
      <c r="AB3" s="655"/>
      <c r="AC3" s="655"/>
      <c r="AD3" s="655"/>
      <c r="AE3" s="655"/>
      <c r="AF3" s="655"/>
      <c r="AG3" s="655"/>
      <c r="AH3" s="655"/>
      <c r="AI3" s="655"/>
      <c r="AJ3" s="655"/>
      <c r="AK3" s="655"/>
      <c r="AL3" s="655"/>
      <c r="AM3" s="655"/>
      <c r="AN3" s="655"/>
      <c r="AO3" s="655"/>
      <c r="AP3" s="655"/>
      <c r="AQ3" s="655"/>
      <c r="AR3" s="655"/>
      <c r="AS3" s="655"/>
      <c r="AT3" s="655"/>
      <c r="AU3" s="655"/>
      <c r="AV3" s="655"/>
      <c r="AW3" s="655"/>
      <c r="AX3" s="655"/>
      <c r="AY3" s="655"/>
      <c r="AZ3" s="655"/>
      <c r="BA3" s="655"/>
      <c r="BB3" s="655"/>
      <c r="BC3" s="655"/>
      <c r="BD3" s="655"/>
      <c r="BE3" s="655"/>
      <c r="BF3" s="655"/>
      <c r="BG3" s="655"/>
      <c r="BH3" s="655"/>
    </row>
    <row r="4" spans="1:61" s="1" customFormat="1" ht="30" customHeight="1" x14ac:dyDescent="0.2">
      <c r="A4" s="655" t="s">
        <v>207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5"/>
      <c r="AI4" s="655"/>
      <c r="AJ4" s="655"/>
      <c r="AK4" s="655"/>
      <c r="AL4" s="655"/>
      <c r="AM4" s="655"/>
      <c r="AN4" s="655"/>
      <c r="AO4" s="655"/>
      <c r="AP4" s="655"/>
      <c r="AQ4" s="655"/>
      <c r="AR4" s="655"/>
      <c r="AS4" s="655"/>
      <c r="AT4" s="655"/>
      <c r="AU4" s="655"/>
      <c r="AV4" s="655"/>
      <c r="AW4" s="655"/>
      <c r="AX4" s="655"/>
      <c r="AY4" s="655"/>
      <c r="AZ4" s="655"/>
      <c r="BA4" s="655"/>
      <c r="BB4" s="655"/>
      <c r="BC4" s="655"/>
      <c r="BD4" s="655"/>
      <c r="BE4" s="655"/>
      <c r="BF4" s="655"/>
      <c r="BG4" s="655"/>
      <c r="BH4" s="655"/>
    </row>
    <row r="5" spans="1:61" s="1" customFormat="1" ht="30" customHeight="1" x14ac:dyDescent="0.2">
      <c r="A5" s="655" t="s">
        <v>209</v>
      </c>
      <c r="B5" s="655"/>
      <c r="C5" s="655"/>
      <c r="D5" s="655"/>
      <c r="E5" s="655"/>
      <c r="F5" s="655"/>
      <c r="G5" s="655"/>
      <c r="H5" s="655"/>
      <c r="I5" s="655"/>
      <c r="J5" s="655"/>
      <c r="K5" s="655"/>
      <c r="L5" s="655"/>
      <c r="M5" s="655"/>
      <c r="N5" s="655"/>
      <c r="O5" s="655"/>
      <c r="P5" s="655"/>
      <c r="Q5" s="655"/>
      <c r="R5" s="655"/>
      <c r="S5" s="655"/>
      <c r="T5" s="655"/>
      <c r="U5" s="655"/>
      <c r="V5" s="655"/>
      <c r="W5" s="655"/>
      <c r="X5" s="655"/>
      <c r="Y5" s="655"/>
      <c r="Z5" s="655"/>
      <c r="AA5" s="655"/>
      <c r="AB5" s="655"/>
      <c r="AC5" s="655"/>
      <c r="AD5" s="655"/>
      <c r="AE5" s="655"/>
      <c r="AF5" s="655"/>
      <c r="AG5" s="655"/>
      <c r="AH5" s="655"/>
      <c r="AI5" s="655"/>
      <c r="AJ5" s="655"/>
      <c r="AK5" s="655"/>
      <c r="AL5" s="655"/>
      <c r="AM5" s="655"/>
      <c r="AN5" s="655"/>
      <c r="AO5" s="655"/>
      <c r="AP5" s="655"/>
      <c r="AQ5" s="655"/>
      <c r="AR5" s="655"/>
      <c r="AS5" s="655"/>
      <c r="AT5" s="655"/>
      <c r="AU5" s="655"/>
      <c r="AV5" s="655"/>
      <c r="AW5" s="655"/>
      <c r="AX5" s="655"/>
      <c r="AY5" s="655"/>
      <c r="AZ5" s="655"/>
      <c r="BA5" s="655"/>
      <c r="BB5" s="655"/>
      <c r="BC5" s="655"/>
      <c r="BD5" s="655"/>
      <c r="BE5" s="655"/>
      <c r="BF5" s="655"/>
      <c r="BG5" s="655"/>
      <c r="BH5" s="655"/>
    </row>
    <row r="6" spans="1:61" s="1" customFormat="1" ht="25.5" customHeight="1" x14ac:dyDescent="0.2">
      <c r="A6" s="657" t="s">
        <v>92</v>
      </c>
      <c r="B6" s="657"/>
      <c r="C6" s="657"/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  <c r="Q6" s="657"/>
      <c r="R6" s="657"/>
      <c r="S6" s="657"/>
      <c r="T6" s="657"/>
      <c r="U6" s="657"/>
      <c r="V6" s="657"/>
      <c r="W6" s="657"/>
      <c r="X6" s="657"/>
      <c r="Y6" s="657"/>
      <c r="Z6" s="657"/>
      <c r="AA6" s="657"/>
      <c r="AB6" s="657"/>
      <c r="AC6" s="657"/>
      <c r="AD6" s="657"/>
      <c r="AE6" s="657"/>
      <c r="AF6" s="657"/>
      <c r="AG6" s="657"/>
      <c r="AH6" s="657"/>
      <c r="AI6" s="657"/>
      <c r="AJ6" s="657"/>
      <c r="AK6" s="657"/>
      <c r="AL6" s="657"/>
      <c r="AM6" s="657"/>
      <c r="AN6" s="657"/>
      <c r="AO6" s="657"/>
      <c r="AP6" s="657"/>
      <c r="AQ6" s="657"/>
      <c r="AR6" s="657"/>
      <c r="AS6" s="657"/>
      <c r="AT6" s="657"/>
      <c r="AU6" s="657"/>
      <c r="AV6" s="657"/>
      <c r="AW6" s="657"/>
      <c r="AX6" s="657"/>
      <c r="AY6" s="657"/>
      <c r="AZ6" s="657"/>
      <c r="BA6" s="657"/>
      <c r="BB6" s="657"/>
      <c r="BC6" s="657"/>
      <c r="BD6" s="657"/>
      <c r="BE6" s="657"/>
      <c r="BF6" s="657"/>
      <c r="BG6" s="657"/>
      <c r="BH6" s="657"/>
      <c r="BI6" s="4"/>
    </row>
    <row r="7" spans="1:61" s="1" customFormat="1" ht="14.25" customHeight="1" x14ac:dyDescent="0.2">
      <c r="A7" s="5"/>
      <c r="B7" s="5"/>
      <c r="C7" s="6"/>
      <c r="D7" s="5"/>
      <c r="E7" s="5"/>
      <c r="F7" s="5"/>
      <c r="G7" s="7"/>
      <c r="H7" s="8"/>
      <c r="I7" s="8"/>
      <c r="J7" s="8"/>
      <c r="K7" s="8"/>
      <c r="L7" s="8"/>
      <c r="M7" s="9"/>
      <c r="N7" s="8"/>
      <c r="O7" s="8"/>
      <c r="P7" s="8"/>
      <c r="Q7" s="8"/>
      <c r="R7" s="8"/>
      <c r="S7" s="8"/>
      <c r="T7" s="8"/>
      <c r="U7" s="8"/>
      <c r="V7" s="8"/>
      <c r="W7" s="8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8"/>
      <c r="AS7" s="4"/>
      <c r="AT7" s="4"/>
      <c r="AU7" s="4"/>
      <c r="AV7" s="10"/>
      <c r="AW7" s="10"/>
      <c r="AX7" s="10"/>
      <c r="AY7" s="5"/>
      <c r="AZ7" s="5"/>
      <c r="BA7" s="5"/>
      <c r="BB7" s="11"/>
      <c r="BC7" s="11"/>
      <c r="BD7" s="11"/>
      <c r="BE7" s="11"/>
      <c r="BF7" s="11"/>
      <c r="BG7" s="11"/>
      <c r="BH7" s="11"/>
      <c r="BI7" s="4"/>
    </row>
    <row r="8" spans="1:61" s="1" customFormat="1" ht="16.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661" t="s">
        <v>93</v>
      </c>
      <c r="K8" s="661"/>
      <c r="L8" s="661"/>
      <c r="M8" s="661"/>
      <c r="N8" s="661"/>
      <c r="O8" s="661"/>
      <c r="P8" s="661"/>
      <c r="Q8" s="661"/>
      <c r="R8" s="661"/>
      <c r="S8" s="661"/>
      <c r="T8" s="661"/>
      <c r="U8" s="661"/>
      <c r="V8" s="15" t="s">
        <v>191</v>
      </c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8"/>
      <c r="AS8" s="48"/>
      <c r="BG8" s="53"/>
    </row>
    <row r="9" spans="1:61" s="1" customFormat="1" ht="20.25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662" t="s">
        <v>210</v>
      </c>
      <c r="K9" s="662"/>
      <c r="L9" s="662"/>
      <c r="M9" s="662"/>
      <c r="N9" s="662"/>
      <c r="O9" s="662"/>
      <c r="P9" s="662"/>
      <c r="Q9" s="662"/>
      <c r="R9" s="662"/>
      <c r="S9" s="662"/>
      <c r="T9" s="662"/>
      <c r="U9" s="662"/>
      <c r="V9" s="653" t="s">
        <v>255</v>
      </c>
      <c r="W9" s="653"/>
      <c r="X9" s="653"/>
      <c r="Y9" s="653"/>
      <c r="Z9" s="653"/>
      <c r="AA9" s="653"/>
      <c r="AB9" s="653"/>
      <c r="AC9" s="653"/>
      <c r="AD9" s="653"/>
      <c r="AE9" s="653"/>
      <c r="AF9" s="653"/>
      <c r="AG9" s="653"/>
      <c r="AH9" s="653"/>
      <c r="AI9" s="653"/>
      <c r="AJ9" s="653"/>
      <c r="AK9" s="653"/>
      <c r="AL9" s="653"/>
      <c r="AM9" s="653"/>
      <c r="AN9" s="653"/>
      <c r="AO9" s="653"/>
      <c r="AP9" s="653"/>
      <c r="AQ9" s="653"/>
      <c r="AR9" s="653"/>
      <c r="AS9" s="653"/>
      <c r="AT9" s="653"/>
      <c r="AU9" s="653"/>
      <c r="AV9" s="653"/>
      <c r="AW9" s="653"/>
      <c r="AX9" s="653"/>
      <c r="AY9" s="653"/>
      <c r="AZ9" s="653"/>
      <c r="BA9" s="653"/>
      <c r="BB9" s="653"/>
      <c r="BC9" s="653"/>
      <c r="BD9" s="653"/>
      <c r="BE9" s="653"/>
      <c r="BF9" s="653"/>
      <c r="BG9" s="653"/>
      <c r="BH9" s="653"/>
      <c r="BI9" s="653"/>
    </row>
    <row r="10" spans="1:61" s="1" customFormat="1" ht="29.25" customHeight="1" x14ac:dyDescent="0.2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76"/>
      <c r="N10" s="14"/>
      <c r="O10" s="13"/>
      <c r="P10" s="76"/>
      <c r="Q10" s="76"/>
      <c r="R10" s="76"/>
      <c r="S10" s="76"/>
      <c r="T10" s="76"/>
      <c r="U10" s="76"/>
      <c r="V10" s="653" t="s">
        <v>254</v>
      </c>
      <c r="W10" s="653"/>
      <c r="X10" s="653"/>
      <c r="Y10" s="653"/>
      <c r="Z10" s="653"/>
      <c r="AA10" s="653"/>
      <c r="AB10" s="653"/>
      <c r="AC10" s="653"/>
      <c r="AD10" s="653"/>
      <c r="AE10" s="653"/>
      <c r="AF10" s="653"/>
      <c r="AG10" s="653"/>
      <c r="AH10" s="653"/>
      <c r="AI10" s="653"/>
      <c r="AJ10" s="653"/>
      <c r="AK10" s="653"/>
      <c r="AL10" s="653"/>
      <c r="AM10" s="653"/>
      <c r="AN10" s="653"/>
      <c r="AO10" s="653"/>
      <c r="AP10" s="653"/>
      <c r="AQ10" s="653"/>
      <c r="AR10" s="653"/>
      <c r="AS10" s="653"/>
      <c r="AT10" s="653"/>
      <c r="AU10" s="653"/>
      <c r="AV10" s="653"/>
      <c r="AW10" s="653"/>
      <c r="AX10" s="653"/>
      <c r="AY10" s="653"/>
      <c r="AZ10" s="653"/>
      <c r="BA10" s="653"/>
      <c r="BB10" s="653"/>
      <c r="BC10" s="653"/>
      <c r="BD10" s="653"/>
      <c r="BE10" s="653"/>
      <c r="BF10" s="653"/>
      <c r="BG10" s="653"/>
      <c r="BH10" s="653"/>
      <c r="BI10" s="653"/>
    </row>
    <row r="11" spans="1:61" s="1" customFormat="1" ht="29.25" customHeight="1" x14ac:dyDescent="0.2">
      <c r="V11" s="653" t="s">
        <v>224</v>
      </c>
      <c r="W11" s="653"/>
      <c r="X11" s="653"/>
      <c r="Y11" s="653"/>
      <c r="Z11" s="653"/>
      <c r="AA11" s="653"/>
      <c r="AB11" s="653"/>
      <c r="AC11" s="653"/>
      <c r="AD11" s="653"/>
      <c r="AE11" s="653"/>
      <c r="AF11" s="653"/>
      <c r="AG11" s="653"/>
      <c r="AH11" s="653"/>
      <c r="AI11" s="653"/>
      <c r="AJ11" s="653"/>
      <c r="AK11" s="653"/>
      <c r="AL11" s="653"/>
      <c r="AM11" s="653"/>
      <c r="AN11" s="653"/>
      <c r="AO11" s="653"/>
      <c r="AP11" s="653"/>
      <c r="AQ11" s="653"/>
      <c r="AR11" s="653"/>
      <c r="AS11" s="653"/>
      <c r="AT11" s="653"/>
      <c r="AU11" s="653"/>
      <c r="AV11" s="653"/>
      <c r="AW11" s="653"/>
      <c r="AX11" s="653"/>
      <c r="AY11" s="653"/>
      <c r="AZ11" s="653"/>
      <c r="BA11" s="653"/>
      <c r="BB11" s="653"/>
      <c r="BC11" s="653"/>
      <c r="BD11" s="653"/>
      <c r="BE11" s="653"/>
      <c r="BF11" s="653"/>
      <c r="BG11" s="653"/>
      <c r="BH11" s="653"/>
      <c r="BI11" s="653"/>
    </row>
    <row r="12" spans="1:61" s="1" customFormat="1" ht="19.5" customHeight="1" x14ac:dyDescent="0.2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  <c r="N12" s="14"/>
      <c r="O12" s="13"/>
      <c r="P12" s="13"/>
      <c r="Q12" s="13"/>
      <c r="R12" s="13"/>
      <c r="S12" s="13"/>
      <c r="T12" s="13"/>
      <c r="U12" s="13"/>
      <c r="V12" s="653" t="s">
        <v>256</v>
      </c>
      <c r="W12" s="653"/>
      <c r="X12" s="653"/>
      <c r="Y12" s="653"/>
      <c r="Z12" s="653"/>
      <c r="AA12" s="653"/>
      <c r="AB12" s="653"/>
      <c r="AC12" s="653"/>
      <c r="AD12" s="653"/>
      <c r="AE12" s="653"/>
      <c r="AF12" s="653"/>
      <c r="AG12" s="653"/>
      <c r="AH12" s="653"/>
      <c r="AI12" s="653"/>
      <c r="AJ12" s="653"/>
      <c r="AK12" s="653"/>
      <c r="AL12" s="653"/>
      <c r="AM12" s="653"/>
      <c r="AN12" s="653"/>
      <c r="AO12" s="653"/>
      <c r="AP12" s="653"/>
      <c r="AQ12" s="653"/>
      <c r="AR12" s="653"/>
      <c r="AS12" s="653"/>
      <c r="AT12" s="653"/>
      <c r="AU12" s="653"/>
      <c r="AV12" s="653"/>
      <c r="AW12" s="653"/>
      <c r="AX12" s="653"/>
      <c r="AY12" s="653"/>
      <c r="AZ12" s="653"/>
      <c r="BA12" s="653"/>
      <c r="BB12" s="653"/>
      <c r="BC12" s="653"/>
      <c r="BD12" s="653"/>
      <c r="BE12" s="653"/>
      <c r="BF12" s="653"/>
      <c r="BG12" s="653"/>
      <c r="BH12" s="653"/>
      <c r="BI12" s="653"/>
    </row>
    <row r="13" spans="1:61" s="1" customFormat="1" ht="29.25" customHeight="1" x14ac:dyDescent="0.2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4"/>
      <c r="O13" s="13"/>
      <c r="P13" s="13"/>
      <c r="Q13" s="13"/>
      <c r="R13" s="13"/>
      <c r="S13" s="13"/>
      <c r="T13" s="13"/>
      <c r="U13" s="13"/>
      <c r="V13" s="653" t="s">
        <v>257</v>
      </c>
      <c r="W13" s="653"/>
      <c r="X13" s="653"/>
      <c r="Y13" s="653"/>
      <c r="Z13" s="653"/>
      <c r="AA13" s="653"/>
      <c r="AB13" s="653"/>
      <c r="AC13" s="653"/>
      <c r="AD13" s="653"/>
      <c r="AE13" s="653"/>
      <c r="AF13" s="653"/>
      <c r="AG13" s="653"/>
      <c r="AH13" s="653"/>
      <c r="AI13" s="653"/>
      <c r="AJ13" s="653"/>
      <c r="AK13" s="653"/>
      <c r="AL13" s="653"/>
      <c r="AM13" s="653"/>
      <c r="AN13" s="653"/>
      <c r="AO13" s="653"/>
      <c r="AP13" s="653"/>
      <c r="AQ13" s="653"/>
      <c r="AR13" s="653"/>
      <c r="AS13" s="653"/>
      <c r="AT13" s="653"/>
      <c r="AU13" s="653"/>
      <c r="AV13" s="653"/>
      <c r="AW13" s="653"/>
      <c r="AX13" s="653"/>
      <c r="AY13" s="653"/>
      <c r="AZ13" s="653"/>
      <c r="BA13" s="653"/>
      <c r="BB13" s="653"/>
      <c r="BC13" s="653"/>
      <c r="BD13" s="653"/>
      <c r="BE13" s="653"/>
      <c r="BF13" s="653"/>
      <c r="BG13" s="653"/>
      <c r="BH13" s="653"/>
      <c r="BI13" s="653"/>
    </row>
    <row r="14" spans="1:61" s="1" customFormat="1" ht="18" customHeight="1" x14ac:dyDescent="0.2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3"/>
      <c r="P14" s="13"/>
      <c r="Q14" s="13"/>
      <c r="R14" s="13"/>
      <c r="S14" s="13"/>
      <c r="T14" s="13"/>
      <c r="U14" s="13"/>
      <c r="V14" s="653" t="s">
        <v>212</v>
      </c>
      <c r="W14" s="653"/>
      <c r="X14" s="653"/>
      <c r="Y14" s="653"/>
      <c r="Z14" s="653"/>
      <c r="AA14" s="653"/>
      <c r="AB14" s="653"/>
      <c r="AC14" s="653"/>
      <c r="AD14" s="653"/>
      <c r="AE14" s="653"/>
      <c r="AF14" s="653"/>
      <c r="AG14" s="653"/>
      <c r="AH14" s="653"/>
      <c r="AI14" s="653"/>
      <c r="AJ14" s="653"/>
      <c r="AK14" s="653"/>
      <c r="AL14" s="653"/>
      <c r="AM14" s="653"/>
      <c r="AN14" s="653"/>
      <c r="AO14" s="653"/>
      <c r="AP14" s="653"/>
      <c r="AQ14" s="653"/>
      <c r="AR14" s="653"/>
      <c r="AS14" s="653"/>
      <c r="AT14" s="653"/>
      <c r="AU14" s="653"/>
      <c r="AV14" s="653"/>
      <c r="AW14" s="653"/>
      <c r="AX14" s="653"/>
      <c r="AY14" s="653"/>
      <c r="AZ14" s="653"/>
      <c r="BA14" s="653"/>
      <c r="BB14" s="653"/>
      <c r="BC14" s="653"/>
      <c r="BD14" s="653"/>
      <c r="BE14" s="653"/>
      <c r="BF14" s="653"/>
      <c r="BG14" s="653"/>
      <c r="BH14" s="653"/>
      <c r="BI14" s="653"/>
    </row>
    <row r="15" spans="1:61" s="1" customFormat="1" ht="21" customHeight="1" x14ac:dyDescent="0.2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4"/>
      <c r="O15" s="13"/>
      <c r="P15" s="13"/>
      <c r="Q15" s="13"/>
      <c r="R15" s="13"/>
      <c r="S15" s="13"/>
      <c r="T15" s="13"/>
      <c r="U15" s="13"/>
      <c r="V15" s="653" t="s">
        <v>258</v>
      </c>
      <c r="W15" s="653"/>
      <c r="X15" s="653"/>
      <c r="Y15" s="653"/>
      <c r="Z15" s="653"/>
      <c r="AA15" s="653"/>
      <c r="AB15" s="653"/>
      <c r="AC15" s="653"/>
      <c r="AD15" s="653"/>
      <c r="AE15" s="653"/>
      <c r="AF15" s="653"/>
      <c r="AG15" s="653"/>
      <c r="AH15" s="653"/>
      <c r="AI15" s="653"/>
      <c r="AJ15" s="653"/>
      <c r="AK15" s="653"/>
      <c r="AL15" s="653"/>
      <c r="AM15" s="653"/>
      <c r="AN15" s="653"/>
      <c r="AO15" s="653"/>
      <c r="AP15" s="653"/>
      <c r="AQ15" s="653"/>
      <c r="AR15" s="653"/>
      <c r="AS15" s="653"/>
      <c r="AT15" s="653"/>
      <c r="AU15" s="653"/>
      <c r="AV15" s="653"/>
      <c r="AW15" s="653"/>
      <c r="AX15" s="653"/>
      <c r="AY15" s="653"/>
      <c r="AZ15" s="653"/>
      <c r="BA15" s="653"/>
      <c r="BB15" s="653"/>
      <c r="BC15" s="653"/>
      <c r="BD15" s="653"/>
      <c r="BE15" s="653"/>
      <c r="BF15" s="653"/>
      <c r="BG15" s="653"/>
      <c r="BH15" s="653"/>
      <c r="BI15" s="653"/>
    </row>
    <row r="16" spans="1:61" s="1" customFormat="1" ht="20.25" customHeight="1" x14ac:dyDescent="0.2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4"/>
      <c r="N16" s="14"/>
      <c r="O16" s="13"/>
      <c r="P16" s="13"/>
      <c r="Q16" s="13"/>
      <c r="R16" s="13"/>
      <c r="S16" s="13"/>
      <c r="T16" s="13"/>
      <c r="U16" s="13"/>
      <c r="V16" s="653" t="s">
        <v>211</v>
      </c>
      <c r="W16" s="653"/>
      <c r="X16" s="653"/>
      <c r="Y16" s="653"/>
      <c r="Z16" s="653"/>
      <c r="AA16" s="653"/>
      <c r="AB16" s="653"/>
      <c r="AC16" s="653"/>
      <c r="AD16" s="653"/>
      <c r="AE16" s="653"/>
      <c r="AF16" s="653"/>
      <c r="AG16" s="653"/>
      <c r="AH16" s="653"/>
      <c r="AI16" s="653"/>
      <c r="AJ16" s="653"/>
      <c r="AK16" s="653"/>
      <c r="AL16" s="653"/>
      <c r="AM16" s="653"/>
      <c r="AN16" s="653"/>
      <c r="AO16" s="653"/>
      <c r="AP16" s="653"/>
      <c r="AQ16" s="653"/>
      <c r="AR16" s="653"/>
      <c r="AS16" s="653"/>
      <c r="AT16" s="653"/>
      <c r="AU16" s="653"/>
      <c r="AV16" s="653"/>
      <c r="AW16" s="653"/>
      <c r="AX16" s="653"/>
      <c r="AY16" s="653"/>
      <c r="AZ16" s="653"/>
      <c r="BA16" s="653"/>
      <c r="BB16" s="653"/>
      <c r="BC16" s="653"/>
      <c r="BD16" s="653"/>
      <c r="BE16" s="653"/>
      <c r="BF16" s="653"/>
      <c r="BG16" s="653"/>
      <c r="BH16" s="653"/>
      <c r="BI16" s="653"/>
    </row>
    <row r="17" spans="1:62" s="1" customFormat="1" ht="31.5" customHeight="1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  <c r="N17" s="14"/>
      <c r="O17" s="13"/>
      <c r="P17" s="13"/>
      <c r="Q17" s="13"/>
      <c r="R17" s="13"/>
      <c r="S17" s="13"/>
      <c r="T17" s="13"/>
      <c r="U17" s="13"/>
      <c r="V17" s="653" t="s">
        <v>259</v>
      </c>
      <c r="W17" s="653"/>
      <c r="X17" s="653"/>
      <c r="Y17" s="653"/>
      <c r="Z17" s="653"/>
      <c r="AA17" s="653"/>
      <c r="AB17" s="653"/>
      <c r="AC17" s="653"/>
      <c r="AD17" s="653"/>
      <c r="AE17" s="653"/>
      <c r="AF17" s="653"/>
      <c r="AG17" s="653"/>
      <c r="AH17" s="653"/>
      <c r="AI17" s="653"/>
      <c r="AJ17" s="653"/>
      <c r="AK17" s="653"/>
      <c r="AL17" s="653"/>
      <c r="AM17" s="653"/>
      <c r="AN17" s="653"/>
      <c r="AO17" s="653"/>
      <c r="AP17" s="653"/>
      <c r="AQ17" s="653"/>
      <c r="AR17" s="653"/>
      <c r="AS17" s="653"/>
      <c r="AT17" s="653"/>
      <c r="AU17" s="653"/>
      <c r="AV17" s="653"/>
      <c r="AW17" s="653"/>
      <c r="AX17" s="653"/>
      <c r="AY17" s="653"/>
      <c r="AZ17" s="653"/>
      <c r="BA17" s="653"/>
      <c r="BB17" s="653"/>
      <c r="BC17" s="653"/>
      <c r="BD17" s="653"/>
      <c r="BE17" s="653"/>
      <c r="BF17" s="653"/>
      <c r="BG17" s="653"/>
      <c r="BH17" s="653"/>
      <c r="BI17" s="653"/>
    </row>
    <row r="18" spans="1:62" s="1" customFormat="1" ht="30" customHeight="1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  <c r="N18" s="14"/>
      <c r="O18" s="13"/>
      <c r="P18" s="13"/>
      <c r="Q18" s="13"/>
      <c r="R18" s="13"/>
      <c r="S18" s="13"/>
      <c r="T18" s="13"/>
      <c r="U18" s="13"/>
      <c r="V18" s="653" t="s">
        <v>260</v>
      </c>
      <c r="W18" s="653"/>
      <c r="X18" s="653"/>
      <c r="Y18" s="653"/>
      <c r="Z18" s="653"/>
      <c r="AA18" s="653"/>
      <c r="AB18" s="653"/>
      <c r="AC18" s="653"/>
      <c r="AD18" s="653"/>
      <c r="AE18" s="653"/>
      <c r="AF18" s="653"/>
      <c r="AG18" s="653"/>
      <c r="AH18" s="653"/>
      <c r="AI18" s="653"/>
      <c r="AJ18" s="653"/>
      <c r="AK18" s="653"/>
      <c r="AL18" s="653"/>
      <c r="AM18" s="653"/>
      <c r="AN18" s="653"/>
      <c r="AO18" s="653"/>
      <c r="AP18" s="653"/>
      <c r="AQ18" s="653"/>
      <c r="AR18" s="653"/>
      <c r="AS18" s="653"/>
      <c r="AT18" s="653"/>
      <c r="AU18" s="653"/>
      <c r="AV18" s="653"/>
      <c r="AW18" s="653"/>
      <c r="AX18" s="653"/>
      <c r="AY18" s="653"/>
      <c r="AZ18" s="653"/>
      <c r="BA18" s="653"/>
      <c r="BB18" s="653"/>
      <c r="BC18" s="653"/>
      <c r="BD18" s="653"/>
      <c r="BE18" s="653"/>
      <c r="BF18" s="653"/>
      <c r="BG18" s="653"/>
      <c r="BH18" s="653"/>
      <c r="BI18" s="653"/>
    </row>
    <row r="19" spans="1:62" s="1" customFormat="1" ht="12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4"/>
      <c r="N19" s="1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238"/>
      <c r="AP19" s="238"/>
      <c r="AQ19" s="238"/>
      <c r="AR19" s="238"/>
      <c r="AS19" s="238"/>
      <c r="AT19" s="238"/>
      <c r="AU19" s="238"/>
      <c r="AV19" s="238"/>
      <c r="AW19" s="238"/>
      <c r="AX19" s="238"/>
      <c r="AY19" s="238"/>
      <c r="AZ19" s="238"/>
      <c r="BA19" s="238"/>
      <c r="BB19" s="238"/>
      <c r="BC19" s="238"/>
      <c r="BD19" s="238"/>
      <c r="BE19" s="238"/>
      <c r="BF19" s="238"/>
      <c r="BG19" s="238"/>
      <c r="BH19" s="238"/>
      <c r="BI19" s="238"/>
      <c r="BJ19" s="53"/>
    </row>
    <row r="20" spans="1:62" s="1" customFormat="1" ht="14.25" customHeight="1" x14ac:dyDescent="0.25">
      <c r="A20" s="659" t="s">
        <v>80</v>
      </c>
      <c r="B20" s="659"/>
      <c r="C20" s="659"/>
      <c r="D20" s="659"/>
      <c r="E20" s="659"/>
      <c r="F20" s="659"/>
      <c r="G20" s="659"/>
      <c r="H20" s="659"/>
      <c r="I20" s="659"/>
      <c r="J20" s="659"/>
      <c r="K20" s="659"/>
      <c r="L20" s="659"/>
      <c r="M20" s="659"/>
      <c r="N20" s="659"/>
      <c r="O20" s="659"/>
      <c r="P20" s="659"/>
      <c r="Q20" s="659"/>
      <c r="R20" s="659"/>
      <c r="S20" s="659"/>
      <c r="T20" s="659"/>
      <c r="U20" s="659"/>
      <c r="V20" s="659"/>
      <c r="W20" s="659"/>
      <c r="X20" s="659"/>
      <c r="Y20" s="659"/>
      <c r="AA20" s="49" t="s">
        <v>193</v>
      </c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1"/>
      <c r="AM20" s="51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BJ20" s="53"/>
    </row>
    <row r="21" spans="1:62" s="1" customFormat="1" ht="27.75" customHeight="1" x14ac:dyDescent="0.25">
      <c r="A21" s="660" t="s">
        <v>94</v>
      </c>
      <c r="B21" s="660"/>
      <c r="C21" s="660"/>
      <c r="D21" s="660"/>
      <c r="E21" s="660"/>
      <c r="F21" s="660"/>
      <c r="G21" s="660"/>
      <c r="H21" s="660"/>
      <c r="I21" s="660"/>
      <c r="J21" s="660"/>
      <c r="K21" s="660"/>
      <c r="L21" s="660"/>
      <c r="M21" s="660"/>
      <c r="N21" s="660"/>
      <c r="O21" s="660"/>
      <c r="P21" s="660"/>
      <c r="Q21" s="660"/>
      <c r="R21" s="660"/>
      <c r="S21" s="660"/>
      <c r="T21" s="660"/>
      <c r="U21" s="660"/>
      <c r="V21" s="660"/>
      <c r="W21" s="660"/>
      <c r="X21" s="660"/>
      <c r="Y21" s="660"/>
      <c r="AA21" s="49" t="s">
        <v>261</v>
      </c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1"/>
      <c r="AM21" s="51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BJ21" s="4"/>
    </row>
    <row r="22" spans="1:62" s="1" customFormat="1" ht="16.5" customHeight="1" x14ac:dyDescent="0.25">
      <c r="A22" s="659" t="s">
        <v>81</v>
      </c>
      <c r="B22" s="659"/>
      <c r="C22" s="659"/>
      <c r="D22" s="659"/>
      <c r="E22" s="659"/>
      <c r="F22" s="659"/>
      <c r="G22" s="659"/>
      <c r="H22" s="659"/>
      <c r="I22" s="659"/>
      <c r="J22" s="659"/>
      <c r="K22" s="659"/>
      <c r="L22" s="659"/>
      <c r="M22" s="659"/>
      <c r="N22" s="659"/>
      <c r="O22" s="659"/>
      <c r="P22" s="659"/>
      <c r="Q22" s="659"/>
      <c r="R22" s="659"/>
      <c r="S22" s="659"/>
      <c r="T22" s="659"/>
      <c r="U22" s="659"/>
      <c r="V22" s="659"/>
      <c r="W22" s="659"/>
      <c r="X22" s="659"/>
      <c r="Y22" s="659"/>
      <c r="AA22" s="251" t="s">
        <v>262</v>
      </c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1"/>
      <c r="AM22" s="51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4"/>
      <c r="BA22" s="4"/>
      <c r="BB22" s="4"/>
      <c r="BC22" s="4"/>
      <c r="BD22" s="4"/>
      <c r="BE22" s="4"/>
      <c r="BF22" s="4"/>
      <c r="BG22" s="4"/>
      <c r="BH22" s="4"/>
      <c r="BI22" s="4"/>
    </row>
    <row r="23" spans="1:62" ht="18" customHeight="1" x14ac:dyDescent="0.4">
      <c r="A23" s="16"/>
      <c r="B23" s="16"/>
      <c r="C23" s="16"/>
      <c r="D23" s="16"/>
      <c r="E23" s="17"/>
      <c r="F23" s="18"/>
      <c r="G23" s="17"/>
      <c r="H23" s="16"/>
      <c r="I23" s="17"/>
      <c r="J23" s="17"/>
      <c r="K23" s="19"/>
      <c r="L23" s="20"/>
      <c r="M23" s="20"/>
      <c r="N23" s="20"/>
      <c r="O23" s="20"/>
      <c r="P23" s="16"/>
      <c r="Q23" s="16"/>
      <c r="R23" s="21"/>
      <c r="S23" s="16"/>
      <c r="T23" s="16"/>
      <c r="U23" s="16"/>
      <c r="V23" s="16"/>
      <c r="W23" s="16"/>
      <c r="X23" s="16"/>
      <c r="Y23" s="16"/>
      <c r="Z23" s="16"/>
      <c r="AA23" s="251" t="s">
        <v>263</v>
      </c>
      <c r="AB23" s="375"/>
      <c r="AC23" s="375"/>
      <c r="AD23" s="375"/>
      <c r="AE23" s="375"/>
      <c r="AF23" s="375"/>
      <c r="AG23" s="375"/>
      <c r="AH23" s="375"/>
      <c r="AI23" s="375"/>
      <c r="AJ23" s="375"/>
      <c r="AK23" s="375"/>
      <c r="AL23" s="375"/>
      <c r="AM23" s="375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115"/>
      <c r="BJ23" s="115"/>
    </row>
    <row r="24" spans="1:62" s="115" customFormat="1" ht="18" customHeight="1" x14ac:dyDescent="0.4">
      <c r="A24" s="16"/>
      <c r="B24" s="16"/>
      <c r="C24" s="16"/>
      <c r="D24" s="16"/>
      <c r="E24" s="17"/>
      <c r="F24" s="18"/>
      <c r="G24" s="17"/>
      <c r="H24" s="16"/>
      <c r="I24" s="17"/>
      <c r="J24" s="17"/>
      <c r="K24" s="19"/>
      <c r="L24" s="20"/>
      <c r="M24" s="20"/>
      <c r="N24" s="20"/>
      <c r="O24" s="20"/>
      <c r="P24" s="16"/>
      <c r="Q24" s="16"/>
      <c r="R24" s="21"/>
      <c r="S24" s="16"/>
      <c r="T24" s="16"/>
      <c r="U24" s="16"/>
      <c r="V24" s="16"/>
      <c r="W24" s="16"/>
      <c r="X24" s="16"/>
      <c r="Y24" s="16"/>
      <c r="Z24" s="16"/>
      <c r="AA24" s="252"/>
      <c r="AB24" s="17"/>
      <c r="AC24" s="17"/>
      <c r="AD24" s="17"/>
      <c r="AE24" s="17"/>
      <c r="AF24" s="17"/>
      <c r="AG24" s="17"/>
      <c r="AH24" s="17"/>
      <c r="AI24" s="17"/>
      <c r="AJ24" s="17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</row>
    <row r="25" spans="1:62" s="24" customFormat="1" ht="37.5" customHeight="1" x14ac:dyDescent="0.2">
      <c r="A25" s="639" t="s">
        <v>95</v>
      </c>
      <c r="B25" s="640"/>
      <c r="C25" s="640"/>
      <c r="D25" s="640"/>
      <c r="E25" s="640"/>
      <c r="F25" s="640"/>
      <c r="G25" s="640"/>
      <c r="H25" s="640"/>
      <c r="I25" s="640"/>
      <c r="J25" s="640"/>
      <c r="K25" s="640"/>
      <c r="L25" s="640"/>
      <c r="M25" s="640"/>
      <c r="N25" s="640"/>
      <c r="O25" s="640"/>
      <c r="P25" s="640"/>
      <c r="Q25" s="640"/>
      <c r="R25" s="640"/>
      <c r="S25" s="640"/>
      <c r="T25" s="640"/>
      <c r="U25" s="640"/>
      <c r="V25" s="640"/>
      <c r="W25" s="640"/>
      <c r="X25" s="640"/>
      <c r="Y25" s="640"/>
      <c r="Z25" s="640"/>
      <c r="AA25" s="640"/>
      <c r="AB25" s="640"/>
      <c r="AC25" s="640"/>
      <c r="AD25" s="640"/>
      <c r="AE25" s="640"/>
      <c r="AF25" s="640"/>
      <c r="AG25" s="640"/>
      <c r="AH25" s="640"/>
      <c r="AI25" s="640"/>
      <c r="AJ25" s="640"/>
      <c r="AK25" s="640"/>
      <c r="AL25" s="640"/>
      <c r="AM25" s="640"/>
      <c r="AN25" s="640"/>
      <c r="AO25" s="640"/>
      <c r="AP25" s="640"/>
      <c r="AQ25" s="640"/>
      <c r="AR25" s="640"/>
      <c r="AS25" s="640"/>
      <c r="AT25" s="640"/>
      <c r="AU25" s="640"/>
      <c r="AV25" s="640"/>
      <c r="AW25" s="640"/>
      <c r="AX25" s="640"/>
      <c r="AY25" s="640"/>
      <c r="AZ25" s="640"/>
      <c r="BA25" s="641"/>
      <c r="BB25" s="642" t="s">
        <v>99</v>
      </c>
      <c r="BC25" s="642"/>
      <c r="BD25" s="642"/>
      <c r="BE25" s="642"/>
      <c r="BF25" s="642"/>
      <c r="BG25" s="642"/>
      <c r="BH25" s="642"/>
      <c r="BI25" s="116"/>
      <c r="BJ25" s="116"/>
    </row>
    <row r="26" spans="1:62" s="24" customFormat="1" ht="24" customHeight="1" x14ac:dyDescent="0.2">
      <c r="A26" s="650" t="s">
        <v>52</v>
      </c>
      <c r="B26" s="636" t="s">
        <v>68</v>
      </c>
      <c r="C26" s="637"/>
      <c r="D26" s="637"/>
      <c r="E26" s="637"/>
      <c r="F26" s="638"/>
      <c r="G26" s="636" t="s">
        <v>69</v>
      </c>
      <c r="H26" s="637"/>
      <c r="I26" s="637"/>
      <c r="J26" s="638"/>
      <c r="K26" s="636" t="s">
        <v>70</v>
      </c>
      <c r="L26" s="637"/>
      <c r="M26" s="637"/>
      <c r="N26" s="638"/>
      <c r="O26" s="636" t="s">
        <v>71</v>
      </c>
      <c r="P26" s="637"/>
      <c r="Q26" s="637"/>
      <c r="R26" s="637"/>
      <c r="S26" s="638"/>
      <c r="T26" s="636" t="s">
        <v>72</v>
      </c>
      <c r="U26" s="637"/>
      <c r="V26" s="637"/>
      <c r="W26" s="638"/>
      <c r="X26" s="636" t="s">
        <v>73</v>
      </c>
      <c r="Y26" s="637"/>
      <c r="Z26" s="637"/>
      <c r="AA26" s="638"/>
      <c r="AB26" s="636" t="s">
        <v>74</v>
      </c>
      <c r="AC26" s="637"/>
      <c r="AD26" s="637"/>
      <c r="AE26" s="637"/>
      <c r="AF26" s="638"/>
      <c r="AG26" s="636" t="s">
        <v>76</v>
      </c>
      <c r="AH26" s="637"/>
      <c r="AI26" s="637"/>
      <c r="AJ26" s="638"/>
      <c r="AK26" s="636" t="s">
        <v>75</v>
      </c>
      <c r="AL26" s="637"/>
      <c r="AM26" s="637"/>
      <c r="AN26" s="638"/>
      <c r="AO26" s="636" t="s">
        <v>77</v>
      </c>
      <c r="AP26" s="637"/>
      <c r="AQ26" s="637"/>
      <c r="AR26" s="638"/>
      <c r="AS26" s="636" t="s">
        <v>78</v>
      </c>
      <c r="AT26" s="637"/>
      <c r="AU26" s="637"/>
      <c r="AV26" s="637"/>
      <c r="AW26" s="638"/>
      <c r="AX26" s="636" t="s">
        <v>79</v>
      </c>
      <c r="AY26" s="637"/>
      <c r="AZ26" s="637"/>
      <c r="BA26" s="638"/>
      <c r="BB26" s="646" t="s">
        <v>88</v>
      </c>
      <c r="BC26" s="647" t="s">
        <v>264</v>
      </c>
      <c r="BD26" s="646" t="s">
        <v>89</v>
      </c>
      <c r="BE26" s="646" t="s">
        <v>90</v>
      </c>
      <c r="BF26" s="646" t="s">
        <v>101</v>
      </c>
      <c r="BG26" s="646" t="s">
        <v>100</v>
      </c>
      <c r="BH26" s="646" t="s">
        <v>91</v>
      </c>
      <c r="BI26" s="116"/>
      <c r="BJ26" s="116"/>
    </row>
    <row r="27" spans="1:62" s="24" customFormat="1" ht="24" customHeight="1" x14ac:dyDescent="0.2">
      <c r="A27" s="651"/>
      <c r="B27" s="284" t="s">
        <v>0</v>
      </c>
      <c r="C27" s="284" t="s">
        <v>3</v>
      </c>
      <c r="D27" s="284" t="s">
        <v>4</v>
      </c>
      <c r="E27" s="284" t="s">
        <v>5</v>
      </c>
      <c r="F27" s="284" t="s">
        <v>6</v>
      </c>
      <c r="G27" s="284" t="s">
        <v>7</v>
      </c>
      <c r="H27" s="284" t="s">
        <v>8</v>
      </c>
      <c r="I27" s="284" t="s">
        <v>9</v>
      </c>
      <c r="J27" s="284" t="s">
        <v>10</v>
      </c>
      <c r="K27" s="284" t="s">
        <v>11</v>
      </c>
      <c r="L27" s="284" t="s">
        <v>12</v>
      </c>
      <c r="M27" s="284" t="s">
        <v>13</v>
      </c>
      <c r="N27" s="284" t="s">
        <v>14</v>
      </c>
      <c r="O27" s="284" t="s">
        <v>0</v>
      </c>
      <c r="P27" s="284" t="s">
        <v>3</v>
      </c>
      <c r="Q27" s="284" t="s">
        <v>4</v>
      </c>
      <c r="R27" s="284" t="s">
        <v>5</v>
      </c>
      <c r="S27" s="284" t="s">
        <v>6</v>
      </c>
      <c r="T27" s="284" t="s">
        <v>15</v>
      </c>
      <c r="U27" s="284" t="s">
        <v>16</v>
      </c>
      <c r="V27" s="284" t="s">
        <v>17</v>
      </c>
      <c r="W27" s="284" t="s">
        <v>18</v>
      </c>
      <c r="X27" s="284" t="s">
        <v>2</v>
      </c>
      <c r="Y27" s="284" t="s">
        <v>19</v>
      </c>
      <c r="Z27" s="284" t="s">
        <v>20</v>
      </c>
      <c r="AA27" s="284" t="s">
        <v>21</v>
      </c>
      <c r="AB27" s="284" t="s">
        <v>2</v>
      </c>
      <c r="AC27" s="284" t="s">
        <v>19</v>
      </c>
      <c r="AD27" s="284" t="s">
        <v>20</v>
      </c>
      <c r="AE27" s="284" t="s">
        <v>21</v>
      </c>
      <c r="AF27" s="284" t="s">
        <v>22</v>
      </c>
      <c r="AG27" s="284" t="s">
        <v>7</v>
      </c>
      <c r="AH27" s="284" t="s">
        <v>8</v>
      </c>
      <c r="AI27" s="284" t="s">
        <v>9</v>
      </c>
      <c r="AJ27" s="284" t="s">
        <v>10</v>
      </c>
      <c r="AK27" s="284" t="s">
        <v>2</v>
      </c>
      <c r="AL27" s="284" t="s">
        <v>23</v>
      </c>
      <c r="AM27" s="284" t="s">
        <v>24</v>
      </c>
      <c r="AN27" s="284" t="s">
        <v>25</v>
      </c>
      <c r="AO27" s="284" t="s">
        <v>0</v>
      </c>
      <c r="AP27" s="284" t="s">
        <v>3</v>
      </c>
      <c r="AQ27" s="284" t="s">
        <v>4</v>
      </c>
      <c r="AR27" s="284" t="s">
        <v>5</v>
      </c>
      <c r="AS27" s="284" t="s">
        <v>6</v>
      </c>
      <c r="AT27" s="284" t="s">
        <v>7</v>
      </c>
      <c r="AU27" s="284" t="s">
        <v>8</v>
      </c>
      <c r="AV27" s="284" t="s">
        <v>9</v>
      </c>
      <c r="AW27" s="284" t="s">
        <v>10</v>
      </c>
      <c r="AX27" s="284" t="s">
        <v>2</v>
      </c>
      <c r="AY27" s="284" t="s">
        <v>19</v>
      </c>
      <c r="AZ27" s="284" t="s">
        <v>20</v>
      </c>
      <c r="BA27" s="284" t="s">
        <v>21</v>
      </c>
      <c r="BB27" s="646"/>
      <c r="BC27" s="648"/>
      <c r="BD27" s="646"/>
      <c r="BE27" s="646"/>
      <c r="BF27" s="646"/>
      <c r="BG27" s="646"/>
      <c r="BH27" s="646"/>
      <c r="BI27" s="116"/>
      <c r="BJ27" s="116"/>
    </row>
    <row r="28" spans="1:62" s="24" customFormat="1" ht="24" customHeight="1" x14ac:dyDescent="0.2">
      <c r="A28" s="651"/>
      <c r="B28" s="284" t="s">
        <v>26</v>
      </c>
      <c r="C28" s="284" t="s">
        <v>27</v>
      </c>
      <c r="D28" s="284" t="s">
        <v>28</v>
      </c>
      <c r="E28" s="284" t="s">
        <v>29</v>
      </c>
      <c r="F28" s="284" t="s">
        <v>15</v>
      </c>
      <c r="G28" s="284" t="s">
        <v>16</v>
      </c>
      <c r="H28" s="284" t="s">
        <v>17</v>
      </c>
      <c r="I28" s="284" t="s">
        <v>18</v>
      </c>
      <c r="J28" s="284" t="s">
        <v>2</v>
      </c>
      <c r="K28" s="284" t="s">
        <v>19</v>
      </c>
      <c r="L28" s="284" t="s">
        <v>20</v>
      </c>
      <c r="M28" s="284" t="s">
        <v>21</v>
      </c>
      <c r="N28" s="284" t="s">
        <v>22</v>
      </c>
      <c r="O28" s="284" t="s">
        <v>26</v>
      </c>
      <c r="P28" s="284" t="s">
        <v>27</v>
      </c>
      <c r="Q28" s="284" t="s">
        <v>28</v>
      </c>
      <c r="R28" s="284" t="s">
        <v>29</v>
      </c>
      <c r="S28" s="284" t="s">
        <v>30</v>
      </c>
      <c r="T28" s="284" t="s">
        <v>23</v>
      </c>
      <c r="U28" s="284" t="s">
        <v>24</v>
      </c>
      <c r="V28" s="284" t="s">
        <v>25</v>
      </c>
      <c r="W28" s="284" t="s">
        <v>0</v>
      </c>
      <c r="X28" s="284" t="s">
        <v>3</v>
      </c>
      <c r="Y28" s="284" t="s">
        <v>4</v>
      </c>
      <c r="Z28" s="284" t="s">
        <v>5</v>
      </c>
      <c r="AA28" s="284" t="s">
        <v>0</v>
      </c>
      <c r="AB28" s="284" t="s">
        <v>3</v>
      </c>
      <c r="AC28" s="284" t="s">
        <v>4</v>
      </c>
      <c r="AD28" s="284" t="s">
        <v>5</v>
      </c>
      <c r="AE28" s="284" t="s">
        <v>6</v>
      </c>
      <c r="AF28" s="284" t="s">
        <v>15</v>
      </c>
      <c r="AG28" s="284" t="s">
        <v>16</v>
      </c>
      <c r="AH28" s="284" t="s">
        <v>17</v>
      </c>
      <c r="AI28" s="284" t="s">
        <v>18</v>
      </c>
      <c r="AJ28" s="284" t="s">
        <v>11</v>
      </c>
      <c r="AK28" s="284" t="s">
        <v>12</v>
      </c>
      <c r="AL28" s="284" t="s">
        <v>13</v>
      </c>
      <c r="AM28" s="284" t="s">
        <v>14</v>
      </c>
      <c r="AN28" s="284" t="s">
        <v>31</v>
      </c>
      <c r="AO28" s="284" t="s">
        <v>26</v>
      </c>
      <c r="AP28" s="284" t="s">
        <v>27</v>
      </c>
      <c r="AQ28" s="284" t="s">
        <v>28</v>
      </c>
      <c r="AR28" s="284" t="s">
        <v>29</v>
      </c>
      <c r="AS28" s="284" t="s">
        <v>15</v>
      </c>
      <c r="AT28" s="284" t="s">
        <v>16</v>
      </c>
      <c r="AU28" s="284" t="s">
        <v>17</v>
      </c>
      <c r="AV28" s="284" t="s">
        <v>18</v>
      </c>
      <c r="AW28" s="284" t="s">
        <v>0</v>
      </c>
      <c r="AX28" s="284" t="s">
        <v>3</v>
      </c>
      <c r="AY28" s="284" t="s">
        <v>4</v>
      </c>
      <c r="AZ28" s="284" t="s">
        <v>5</v>
      </c>
      <c r="BA28" s="284" t="s">
        <v>31</v>
      </c>
      <c r="BB28" s="646"/>
      <c r="BC28" s="648"/>
      <c r="BD28" s="646"/>
      <c r="BE28" s="646"/>
      <c r="BF28" s="646"/>
      <c r="BG28" s="646"/>
      <c r="BH28" s="646"/>
      <c r="BI28" s="116"/>
      <c r="BJ28" s="116"/>
    </row>
    <row r="29" spans="1:62" s="24" customFormat="1" ht="24" customHeight="1" x14ac:dyDescent="0.15">
      <c r="A29" s="652"/>
      <c r="B29" s="285">
        <v>1</v>
      </c>
      <c r="C29" s="285">
        <v>2</v>
      </c>
      <c r="D29" s="285">
        <v>3</v>
      </c>
      <c r="E29" s="285">
        <v>4</v>
      </c>
      <c r="F29" s="285">
        <v>5</v>
      </c>
      <c r="G29" s="285">
        <v>6</v>
      </c>
      <c r="H29" s="285">
        <v>7</v>
      </c>
      <c r="I29" s="285">
        <v>8</v>
      </c>
      <c r="J29" s="286">
        <v>9</v>
      </c>
      <c r="K29" s="285">
        <v>10</v>
      </c>
      <c r="L29" s="285">
        <v>11</v>
      </c>
      <c r="M29" s="285">
        <v>12</v>
      </c>
      <c r="N29" s="285">
        <v>13</v>
      </c>
      <c r="O29" s="285">
        <v>14</v>
      </c>
      <c r="P29" s="285">
        <v>15</v>
      </c>
      <c r="Q29" s="285">
        <v>16</v>
      </c>
      <c r="R29" s="285">
        <v>17</v>
      </c>
      <c r="S29" s="285">
        <v>18</v>
      </c>
      <c r="T29" s="285">
        <v>19</v>
      </c>
      <c r="U29" s="285">
        <v>20</v>
      </c>
      <c r="V29" s="285">
        <v>21</v>
      </c>
      <c r="W29" s="285">
        <v>22</v>
      </c>
      <c r="X29" s="285">
        <v>23</v>
      </c>
      <c r="Y29" s="285">
        <v>24</v>
      </c>
      <c r="Z29" s="285">
        <v>25</v>
      </c>
      <c r="AA29" s="285">
        <v>26</v>
      </c>
      <c r="AB29" s="285">
        <v>27</v>
      </c>
      <c r="AC29" s="285">
        <v>28</v>
      </c>
      <c r="AD29" s="285">
        <v>29</v>
      </c>
      <c r="AE29" s="285">
        <v>30</v>
      </c>
      <c r="AF29" s="285">
        <v>31</v>
      </c>
      <c r="AG29" s="285">
        <v>32</v>
      </c>
      <c r="AH29" s="285">
        <v>33</v>
      </c>
      <c r="AI29" s="285">
        <v>34</v>
      </c>
      <c r="AJ29" s="285">
        <v>35</v>
      </c>
      <c r="AK29" s="285">
        <v>36</v>
      </c>
      <c r="AL29" s="285">
        <v>37</v>
      </c>
      <c r="AM29" s="285">
        <v>38</v>
      </c>
      <c r="AN29" s="285">
        <v>39</v>
      </c>
      <c r="AO29" s="285">
        <v>40</v>
      </c>
      <c r="AP29" s="285">
        <v>41</v>
      </c>
      <c r="AQ29" s="285">
        <v>42</v>
      </c>
      <c r="AR29" s="285">
        <v>43</v>
      </c>
      <c r="AS29" s="285">
        <v>44</v>
      </c>
      <c r="AT29" s="285">
        <v>45</v>
      </c>
      <c r="AU29" s="285">
        <v>46</v>
      </c>
      <c r="AV29" s="285">
        <v>47</v>
      </c>
      <c r="AW29" s="285">
        <v>48</v>
      </c>
      <c r="AX29" s="285">
        <v>49</v>
      </c>
      <c r="AY29" s="285">
        <v>50</v>
      </c>
      <c r="AZ29" s="285">
        <v>51</v>
      </c>
      <c r="BA29" s="285">
        <v>52</v>
      </c>
      <c r="BB29" s="646"/>
      <c r="BC29" s="649"/>
      <c r="BD29" s="646"/>
      <c r="BE29" s="646"/>
      <c r="BF29" s="646"/>
      <c r="BG29" s="646"/>
      <c r="BH29" s="646"/>
      <c r="BI29" s="116"/>
      <c r="BJ29" s="116"/>
    </row>
    <row r="30" spans="1:62" s="24" customFormat="1" ht="24" customHeight="1" x14ac:dyDescent="0.2">
      <c r="A30" s="287">
        <v>1</v>
      </c>
      <c r="B30" s="288"/>
      <c r="C30" s="288"/>
      <c r="D30" s="288"/>
      <c r="E30" s="288"/>
      <c r="F30" s="288"/>
      <c r="G30" s="288"/>
      <c r="H30" s="288"/>
      <c r="I30" s="289"/>
      <c r="J30" s="284"/>
      <c r="K30" s="290"/>
      <c r="L30" s="288"/>
      <c r="M30" s="288"/>
      <c r="N30" s="288"/>
      <c r="O30" s="288"/>
      <c r="P30" s="288"/>
      <c r="Q30" s="288"/>
      <c r="R30" s="288"/>
      <c r="S30" s="288"/>
      <c r="T30" s="291"/>
      <c r="U30" s="291"/>
      <c r="V30" s="291"/>
      <c r="W30" s="291"/>
      <c r="X30" s="291"/>
      <c r="Y30" s="292"/>
      <c r="Z30" s="288"/>
      <c r="AA30" s="288"/>
      <c r="AB30" s="288"/>
      <c r="AC30" s="284"/>
      <c r="AD30" s="289"/>
      <c r="AE30" s="284"/>
      <c r="AF30" s="284"/>
      <c r="AG30" s="284"/>
      <c r="AH30" s="284"/>
      <c r="AI30" s="288"/>
      <c r="AJ30" s="288"/>
      <c r="AK30" s="288"/>
      <c r="AL30" s="288"/>
      <c r="AM30" s="288"/>
      <c r="AN30" s="288"/>
      <c r="AO30" s="293"/>
      <c r="AP30" s="293" t="s">
        <v>32</v>
      </c>
      <c r="AQ30" s="293" t="s">
        <v>32</v>
      </c>
      <c r="AR30" s="293" t="s">
        <v>32</v>
      </c>
      <c r="AS30" s="291" t="s">
        <v>32</v>
      </c>
      <c r="AT30" s="291" t="s">
        <v>32</v>
      </c>
      <c r="AU30" s="291" t="s">
        <v>32</v>
      </c>
      <c r="AV30" s="291" t="s">
        <v>32</v>
      </c>
      <c r="AW30" s="291" t="s">
        <v>32</v>
      </c>
      <c r="AX30" s="291" t="s">
        <v>32</v>
      </c>
      <c r="AY30" s="291" t="s">
        <v>32</v>
      </c>
      <c r="AZ30" s="291" t="s">
        <v>32</v>
      </c>
      <c r="BA30" s="291" t="s">
        <v>32</v>
      </c>
      <c r="BB30" s="294">
        <v>52</v>
      </c>
      <c r="BC30" s="294">
        <v>34</v>
      </c>
      <c r="BD30" s="294">
        <v>6</v>
      </c>
      <c r="BE30" s="294"/>
      <c r="BF30" s="294"/>
      <c r="BG30" s="294"/>
      <c r="BH30" s="294">
        <v>12</v>
      </c>
      <c r="BI30" s="116"/>
      <c r="BJ30" s="116"/>
    </row>
    <row r="31" spans="1:62" s="24" customFormat="1" ht="24" customHeight="1" x14ac:dyDescent="0.2">
      <c r="A31" s="287">
        <v>2</v>
      </c>
      <c r="B31" s="295"/>
      <c r="C31" s="288"/>
      <c r="D31" s="288"/>
      <c r="E31" s="288"/>
      <c r="F31" s="288"/>
      <c r="G31" s="288"/>
      <c r="H31" s="288"/>
      <c r="I31" s="289"/>
      <c r="J31" s="284"/>
      <c r="K31" s="284"/>
      <c r="L31" s="288"/>
      <c r="M31" s="288"/>
      <c r="N31" s="288"/>
      <c r="O31" s="288"/>
      <c r="P31" s="288"/>
      <c r="Q31" s="288"/>
      <c r="R31" s="288"/>
      <c r="S31" s="288"/>
      <c r="T31" s="291"/>
      <c r="U31" s="291"/>
      <c r="V31" s="291"/>
      <c r="W31" s="291"/>
      <c r="X31" s="296"/>
      <c r="Y31" s="297"/>
      <c r="Z31" s="288"/>
      <c r="AA31" s="288"/>
      <c r="AB31" s="288"/>
      <c r="AC31" s="284"/>
      <c r="AD31" s="289"/>
      <c r="AE31" s="284"/>
      <c r="AF31" s="284"/>
      <c r="AG31" s="288"/>
      <c r="AH31" s="284"/>
      <c r="AI31" s="288"/>
      <c r="AJ31" s="288"/>
      <c r="AK31" s="288"/>
      <c r="AL31" s="288"/>
      <c r="AM31" s="288"/>
      <c r="AN31" s="289"/>
      <c r="AO31" s="288"/>
      <c r="AP31" s="293" t="s">
        <v>32</v>
      </c>
      <c r="AQ31" s="293" t="s">
        <v>32</v>
      </c>
      <c r="AR31" s="293" t="s">
        <v>32</v>
      </c>
      <c r="AS31" s="291" t="s">
        <v>32</v>
      </c>
      <c r="AT31" s="291" t="s">
        <v>32</v>
      </c>
      <c r="AU31" s="291" t="s">
        <v>32</v>
      </c>
      <c r="AV31" s="291" t="s">
        <v>32</v>
      </c>
      <c r="AW31" s="291" t="s">
        <v>32</v>
      </c>
      <c r="AX31" s="291" t="s">
        <v>32</v>
      </c>
      <c r="AY31" s="291" t="s">
        <v>32</v>
      </c>
      <c r="AZ31" s="291" t="s">
        <v>32</v>
      </c>
      <c r="BA31" s="291" t="s">
        <v>32</v>
      </c>
      <c r="BB31" s="294">
        <v>52</v>
      </c>
      <c r="BC31" s="294">
        <v>34</v>
      </c>
      <c r="BD31" s="294">
        <v>6</v>
      </c>
      <c r="BE31" s="294"/>
      <c r="BF31" s="294"/>
      <c r="BG31" s="294"/>
      <c r="BH31" s="294">
        <v>12</v>
      </c>
      <c r="BI31" s="116"/>
      <c r="BJ31" s="116"/>
    </row>
    <row r="32" spans="1:62" s="24" customFormat="1" ht="24" customHeight="1" x14ac:dyDescent="0.2">
      <c r="A32" s="287">
        <v>3</v>
      </c>
      <c r="B32" s="295"/>
      <c r="C32" s="288"/>
      <c r="D32" s="288"/>
      <c r="E32" s="288"/>
      <c r="F32" s="288"/>
      <c r="G32" s="288"/>
      <c r="H32" s="288"/>
      <c r="I32" s="289"/>
      <c r="J32" s="284"/>
      <c r="K32" s="284"/>
      <c r="L32" s="288"/>
      <c r="M32" s="288"/>
      <c r="N32" s="288"/>
      <c r="O32" s="288"/>
      <c r="P32" s="288"/>
      <c r="Q32" s="288"/>
      <c r="R32" s="288"/>
      <c r="S32" s="288"/>
      <c r="T32" s="291"/>
      <c r="U32" s="291"/>
      <c r="V32" s="291"/>
      <c r="W32" s="291"/>
      <c r="X32" s="291"/>
      <c r="Y32" s="297"/>
      <c r="Z32" s="297"/>
      <c r="AA32" s="288"/>
      <c r="AB32" s="288"/>
      <c r="AC32" s="284"/>
      <c r="AD32" s="289"/>
      <c r="AE32" s="284"/>
      <c r="AF32" s="284"/>
      <c r="AG32" s="288"/>
      <c r="AH32" s="284"/>
      <c r="AI32" s="288"/>
      <c r="AJ32" s="288"/>
      <c r="AK32" s="292"/>
      <c r="AL32" s="288"/>
      <c r="AM32" s="288"/>
      <c r="AN32" s="288"/>
      <c r="AO32" s="298"/>
      <c r="AP32" s="293" t="s">
        <v>32</v>
      </c>
      <c r="AQ32" s="293" t="s">
        <v>32</v>
      </c>
      <c r="AR32" s="293" t="s">
        <v>32</v>
      </c>
      <c r="AS32" s="291" t="s">
        <v>32</v>
      </c>
      <c r="AT32" s="291" t="s">
        <v>32</v>
      </c>
      <c r="AU32" s="291" t="s">
        <v>32</v>
      </c>
      <c r="AV32" s="291" t="s">
        <v>32</v>
      </c>
      <c r="AW32" s="291" t="s">
        <v>32</v>
      </c>
      <c r="AX32" s="291" t="s">
        <v>32</v>
      </c>
      <c r="AY32" s="291" t="s">
        <v>32</v>
      </c>
      <c r="AZ32" s="291" t="s">
        <v>32</v>
      </c>
      <c r="BA32" s="291" t="s">
        <v>32</v>
      </c>
      <c r="BB32" s="294">
        <v>52</v>
      </c>
      <c r="BC32" s="294">
        <v>34</v>
      </c>
      <c r="BD32" s="294">
        <v>6</v>
      </c>
      <c r="BE32" s="294"/>
      <c r="BF32" s="294"/>
      <c r="BG32" s="294"/>
      <c r="BH32" s="294">
        <v>12</v>
      </c>
      <c r="BI32" s="116"/>
      <c r="BJ32" s="116"/>
    </row>
    <row r="33" spans="1:62" s="24" customFormat="1" ht="24" customHeight="1" x14ac:dyDescent="0.2">
      <c r="A33" s="287">
        <v>4</v>
      </c>
      <c r="B33" s="295"/>
      <c r="C33" s="288"/>
      <c r="D33" s="288"/>
      <c r="E33" s="288"/>
      <c r="F33" s="288"/>
      <c r="G33" s="288"/>
      <c r="H33" s="288"/>
      <c r="I33" s="289"/>
      <c r="J33" s="284"/>
      <c r="K33" s="284"/>
      <c r="L33" s="288"/>
      <c r="M33" s="288"/>
      <c r="N33" s="288"/>
      <c r="O33" s="288"/>
      <c r="P33" s="288"/>
      <c r="Q33" s="288"/>
      <c r="R33" s="288"/>
      <c r="S33" s="288"/>
      <c r="T33" s="291"/>
      <c r="U33" s="291"/>
      <c r="V33" s="291"/>
      <c r="W33" s="291"/>
      <c r="X33" s="291"/>
      <c r="Y33" s="297"/>
      <c r="Z33" s="297"/>
      <c r="AA33" s="288"/>
      <c r="AB33" s="288"/>
      <c r="AC33" s="284"/>
      <c r="AD33" s="289"/>
      <c r="AE33" s="284"/>
      <c r="AF33" s="284"/>
      <c r="AG33" s="288"/>
      <c r="AH33" s="284"/>
      <c r="AI33" s="288"/>
      <c r="AJ33" s="288"/>
      <c r="AK33" s="292"/>
      <c r="AL33" s="288"/>
      <c r="AM33" s="288"/>
      <c r="AN33" s="288"/>
      <c r="AO33" s="298"/>
      <c r="AP33" s="293" t="s">
        <v>32</v>
      </c>
      <c r="AQ33" s="293" t="s">
        <v>32</v>
      </c>
      <c r="AR33" s="293" t="s">
        <v>32</v>
      </c>
      <c r="AS33" s="291" t="s">
        <v>32</v>
      </c>
      <c r="AT33" s="291" t="s">
        <v>32</v>
      </c>
      <c r="AU33" s="291" t="s">
        <v>32</v>
      </c>
      <c r="AV33" s="291" t="s">
        <v>32</v>
      </c>
      <c r="AW33" s="291" t="s">
        <v>32</v>
      </c>
      <c r="AX33" s="291" t="s">
        <v>32</v>
      </c>
      <c r="AY33" s="291" t="s">
        <v>32</v>
      </c>
      <c r="AZ33" s="291" t="s">
        <v>32</v>
      </c>
      <c r="BA33" s="291" t="s">
        <v>32</v>
      </c>
      <c r="BB33" s="294">
        <v>52</v>
      </c>
      <c r="BC33" s="294">
        <v>34</v>
      </c>
      <c r="BD33" s="294">
        <v>6</v>
      </c>
      <c r="BE33" s="294"/>
      <c r="BF33" s="294"/>
      <c r="BG33" s="294"/>
      <c r="BH33" s="294">
        <v>12</v>
      </c>
      <c r="BI33" s="116"/>
      <c r="BJ33" s="116"/>
    </row>
    <row r="34" spans="1:62" s="25" customFormat="1" ht="24" customHeight="1" x14ac:dyDescent="0.2">
      <c r="A34" s="287">
        <v>5</v>
      </c>
      <c r="B34" s="295"/>
      <c r="C34" s="288"/>
      <c r="D34" s="288"/>
      <c r="E34" s="288"/>
      <c r="F34" s="288"/>
      <c r="G34" s="288"/>
      <c r="H34" s="288"/>
      <c r="I34" s="289"/>
      <c r="J34" s="284"/>
      <c r="K34" s="284"/>
      <c r="L34" s="288"/>
      <c r="M34" s="288"/>
      <c r="N34" s="288"/>
      <c r="O34" s="292"/>
      <c r="P34" s="284"/>
      <c r="Q34" s="288"/>
      <c r="R34" s="288"/>
      <c r="S34" s="288"/>
      <c r="T34" s="291"/>
      <c r="U34" s="291"/>
      <c r="V34" s="291"/>
      <c r="W34" s="288" t="s">
        <v>33</v>
      </c>
      <c r="X34" s="288" t="s">
        <v>33</v>
      </c>
      <c r="Y34" s="288" t="s">
        <v>33</v>
      </c>
      <c r="Z34" s="288" t="s">
        <v>33</v>
      </c>
      <c r="AA34" s="288" t="s">
        <v>33</v>
      </c>
      <c r="AB34" s="288" t="s">
        <v>33</v>
      </c>
      <c r="AC34" s="288" t="s">
        <v>33</v>
      </c>
      <c r="AD34" s="288" t="s">
        <v>33</v>
      </c>
      <c r="AE34" s="299" t="s">
        <v>38</v>
      </c>
      <c r="AF34" s="299" t="s">
        <v>36</v>
      </c>
      <c r="AG34" s="300" t="s">
        <v>34</v>
      </c>
      <c r="AH34" s="300" t="s">
        <v>34</v>
      </c>
      <c r="AI34" s="300" t="s">
        <v>34</v>
      </c>
      <c r="AJ34" s="300" t="s">
        <v>34</v>
      </c>
      <c r="AK34" s="300" t="s">
        <v>34</v>
      </c>
      <c r="AL34" s="300" t="s">
        <v>34</v>
      </c>
      <c r="AM34" s="300" t="s">
        <v>34</v>
      </c>
      <c r="AN34" s="300" t="s">
        <v>34</v>
      </c>
      <c r="AO34" s="300" t="s">
        <v>34</v>
      </c>
      <c r="AP34" s="300" t="s">
        <v>34</v>
      </c>
      <c r="AQ34" s="288" t="s">
        <v>40</v>
      </c>
      <c r="AR34" s="288" t="s">
        <v>40</v>
      </c>
      <c r="AS34" s="291" t="s">
        <v>32</v>
      </c>
      <c r="AT34" s="291" t="s">
        <v>32</v>
      </c>
      <c r="AU34" s="291" t="s">
        <v>32</v>
      </c>
      <c r="AV34" s="291" t="s">
        <v>32</v>
      </c>
      <c r="AW34" s="291" t="s">
        <v>32</v>
      </c>
      <c r="AX34" s="291" t="s">
        <v>32</v>
      </c>
      <c r="AY34" s="291" t="s">
        <v>32</v>
      </c>
      <c r="AZ34" s="291" t="s">
        <v>32</v>
      </c>
      <c r="BA34" s="291" t="s">
        <v>32</v>
      </c>
      <c r="BB34" s="294">
        <v>52</v>
      </c>
      <c r="BC34" s="294">
        <v>18</v>
      </c>
      <c r="BD34" s="294">
        <v>3</v>
      </c>
      <c r="BE34" s="294">
        <v>8</v>
      </c>
      <c r="BF34" s="294">
        <v>10</v>
      </c>
      <c r="BG34" s="294">
        <v>4</v>
      </c>
      <c r="BH34" s="294">
        <v>9</v>
      </c>
      <c r="BI34" s="117"/>
      <c r="BJ34" s="117"/>
    </row>
    <row r="35" spans="1:62" s="25" customFormat="1" ht="15" x14ac:dyDescent="0.25">
      <c r="A35" s="282"/>
      <c r="B35" s="301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302"/>
      <c r="P35" s="282"/>
      <c r="Q35" s="282"/>
      <c r="R35" s="282"/>
      <c r="S35" s="282"/>
      <c r="T35" s="282"/>
      <c r="U35" s="282"/>
      <c r="V35" s="282"/>
      <c r="W35" s="282"/>
      <c r="X35" s="282" t="s">
        <v>1</v>
      </c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82"/>
      <c r="AK35" s="282"/>
      <c r="AL35" s="282"/>
      <c r="AM35" s="282"/>
      <c r="AN35" s="282"/>
      <c r="AO35" s="282"/>
      <c r="AP35" s="282"/>
      <c r="AQ35" s="282"/>
      <c r="AR35" s="282"/>
      <c r="AS35" s="283" t="s">
        <v>87</v>
      </c>
      <c r="AT35" s="303"/>
      <c r="AU35" s="304"/>
      <c r="AV35" s="303"/>
      <c r="AW35" s="282"/>
      <c r="AX35" s="282"/>
      <c r="AY35" s="303"/>
      <c r="AZ35" s="282"/>
      <c r="BA35" s="282"/>
      <c r="BB35" s="305">
        <v>260</v>
      </c>
      <c r="BC35" s="306">
        <v>154</v>
      </c>
      <c r="BD35" s="306">
        <v>27</v>
      </c>
      <c r="BE35" s="306">
        <v>8</v>
      </c>
      <c r="BF35" s="306">
        <v>10</v>
      </c>
      <c r="BG35" s="306">
        <v>4</v>
      </c>
      <c r="BH35" s="306">
        <v>57</v>
      </c>
      <c r="BI35" s="117"/>
      <c r="BJ35" s="117"/>
    </row>
    <row r="36" spans="1:62" s="25" customFormat="1" ht="15.75" thickBot="1" x14ac:dyDescent="0.25">
      <c r="A36" s="643" t="s">
        <v>53</v>
      </c>
      <c r="B36" s="643"/>
      <c r="C36" s="643"/>
      <c r="D36" s="643"/>
      <c r="E36" s="643"/>
      <c r="F36" s="643"/>
      <c r="G36" s="307"/>
      <c r="H36" s="307"/>
      <c r="I36" s="307"/>
      <c r="J36" s="307"/>
      <c r="K36" s="307"/>
      <c r="L36" s="307"/>
      <c r="M36" s="307"/>
      <c r="N36" s="307"/>
      <c r="O36" s="308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7"/>
      <c r="AI36" s="307"/>
      <c r="AJ36" s="307"/>
      <c r="AK36" s="307"/>
      <c r="AL36" s="307"/>
      <c r="AM36" s="307"/>
      <c r="AN36" s="307"/>
      <c r="AO36" s="307"/>
      <c r="AP36" s="307"/>
      <c r="AQ36" s="307"/>
      <c r="AR36" s="307"/>
      <c r="AS36" s="309"/>
      <c r="AT36" s="310"/>
      <c r="AU36" s="309"/>
      <c r="AV36" s="307"/>
      <c r="AW36" s="307"/>
      <c r="AX36" s="307"/>
      <c r="AY36" s="307"/>
      <c r="AZ36" s="307"/>
      <c r="BA36" s="307"/>
      <c r="BB36" s="311"/>
      <c r="BC36" s="311"/>
      <c r="BD36" s="311"/>
      <c r="BE36" s="311"/>
      <c r="BF36" s="311"/>
      <c r="BG36" s="311"/>
      <c r="BH36" s="311"/>
      <c r="BI36" s="117"/>
      <c r="BJ36" s="117"/>
    </row>
    <row r="37" spans="1:62" s="25" customFormat="1" ht="15.75" thickBot="1" x14ac:dyDescent="0.25">
      <c r="A37" s="643" t="s">
        <v>41</v>
      </c>
      <c r="B37" s="643"/>
      <c r="C37" s="643"/>
      <c r="D37" s="643"/>
      <c r="E37" s="643"/>
      <c r="F37" s="643"/>
      <c r="G37" s="312"/>
      <c r="H37" s="313"/>
      <c r="I37" s="644" t="s">
        <v>265</v>
      </c>
      <c r="J37" s="645"/>
      <c r="K37" s="645"/>
      <c r="L37" s="645"/>
      <c r="M37" s="645"/>
      <c r="N37" s="645"/>
      <c r="O37" s="645"/>
      <c r="P37" s="645"/>
      <c r="Q37" s="645"/>
      <c r="R37" s="645"/>
      <c r="S37" s="645"/>
      <c r="T37" s="645"/>
      <c r="U37" s="645"/>
      <c r="V37" s="314"/>
      <c r="W37" s="324" t="s">
        <v>33</v>
      </c>
      <c r="X37" s="316" t="s">
        <v>266</v>
      </c>
      <c r="Y37" s="316"/>
      <c r="Z37" s="316"/>
      <c r="AA37" s="312"/>
      <c r="AB37" s="316"/>
      <c r="AC37" s="316"/>
      <c r="AD37" s="316"/>
      <c r="AE37" s="316"/>
      <c r="AF37" s="315"/>
      <c r="AG37" s="312"/>
      <c r="AH37" s="312"/>
      <c r="AI37" s="312"/>
      <c r="AJ37" s="312"/>
      <c r="AK37" s="312"/>
      <c r="AL37" s="312"/>
      <c r="AM37" s="316"/>
      <c r="AN37" s="315"/>
      <c r="AO37" s="312"/>
      <c r="AP37" s="312"/>
      <c r="AQ37" s="313" t="s">
        <v>38</v>
      </c>
      <c r="AR37" s="315" t="s">
        <v>63</v>
      </c>
      <c r="AS37" s="315"/>
      <c r="AT37" s="315"/>
      <c r="AU37" s="312"/>
      <c r="AV37" s="312"/>
      <c r="AW37" s="312"/>
      <c r="AX37" s="312"/>
      <c r="AY37" s="312"/>
      <c r="AZ37" s="312"/>
      <c r="BA37" s="312"/>
      <c r="BB37" s="312"/>
      <c r="BC37" s="312"/>
      <c r="BD37" s="312"/>
      <c r="BE37" s="312"/>
      <c r="BF37" s="312"/>
      <c r="BG37" s="312"/>
      <c r="BH37" s="312"/>
      <c r="BI37" s="117"/>
      <c r="BJ37" s="117"/>
    </row>
    <row r="38" spans="1:62" s="25" customFormat="1" ht="15.75" thickBot="1" x14ac:dyDescent="0.25">
      <c r="A38" s="317" t="s">
        <v>96</v>
      </c>
      <c r="B38" s="318"/>
      <c r="C38" s="318"/>
      <c r="D38" s="318"/>
      <c r="E38" s="318"/>
      <c r="F38" s="318"/>
      <c r="G38" s="312"/>
      <c r="H38" s="319"/>
      <c r="I38" s="320" t="s">
        <v>267</v>
      </c>
      <c r="J38" s="319"/>
      <c r="K38" s="319"/>
      <c r="L38" s="312"/>
      <c r="M38" s="312"/>
      <c r="N38" s="319"/>
      <c r="O38" s="319"/>
      <c r="P38" s="319"/>
      <c r="Q38" s="319"/>
      <c r="R38" s="319"/>
      <c r="S38" s="319"/>
      <c r="T38" s="319"/>
      <c r="U38" s="321"/>
      <c r="V38" s="321"/>
      <c r="W38" s="312"/>
      <c r="X38" s="312" t="s">
        <v>268</v>
      </c>
      <c r="Y38" s="312"/>
      <c r="Z38" s="312"/>
      <c r="AA38" s="312"/>
      <c r="AB38" s="312"/>
      <c r="AC38" s="312"/>
      <c r="AD38" s="312"/>
      <c r="AE38" s="312"/>
      <c r="AF38" s="312"/>
      <c r="AG38" s="312"/>
      <c r="AH38" s="312"/>
      <c r="AI38" s="312"/>
      <c r="AJ38" s="312"/>
      <c r="AK38" s="315"/>
      <c r="AL38" s="315"/>
      <c r="AM38" s="315"/>
      <c r="AN38" s="315"/>
      <c r="AO38" s="315"/>
      <c r="AP38" s="315"/>
      <c r="AQ38" s="315"/>
      <c r="AR38" s="315" t="s">
        <v>64</v>
      </c>
      <c r="AS38" s="316"/>
      <c r="AT38" s="316"/>
      <c r="AU38" s="322"/>
      <c r="AV38" s="312"/>
      <c r="AW38" s="312"/>
      <c r="AX38" s="312"/>
      <c r="AY38" s="312"/>
      <c r="AZ38" s="312"/>
      <c r="BA38" s="312"/>
      <c r="BB38" s="312"/>
      <c r="BC38" s="315"/>
      <c r="BD38" s="312"/>
      <c r="BE38" s="312"/>
      <c r="BF38" s="312"/>
      <c r="BG38" s="312"/>
      <c r="BH38" s="312"/>
      <c r="BI38" s="117"/>
      <c r="BJ38" s="117"/>
    </row>
    <row r="39" spans="1:62" s="24" customFormat="1" ht="13.5" thickBot="1" x14ac:dyDescent="0.25">
      <c r="A39" s="315"/>
      <c r="B39" s="315"/>
      <c r="C39" s="315"/>
      <c r="D39" s="315"/>
      <c r="E39" s="315"/>
      <c r="F39" s="315"/>
      <c r="G39" s="312"/>
      <c r="H39" s="323"/>
      <c r="I39" s="321" t="s">
        <v>82</v>
      </c>
      <c r="J39" s="321"/>
      <c r="K39" s="321"/>
      <c r="L39" s="312"/>
      <c r="M39" s="312"/>
      <c r="N39" s="315"/>
      <c r="O39" s="315"/>
      <c r="P39" s="315"/>
      <c r="Q39" s="315"/>
      <c r="R39" s="315"/>
      <c r="S39" s="315"/>
      <c r="T39" s="315"/>
      <c r="U39" s="315"/>
      <c r="V39" s="315"/>
      <c r="W39" s="313" t="s">
        <v>37</v>
      </c>
      <c r="X39" s="316" t="s">
        <v>84</v>
      </c>
      <c r="Y39" s="316"/>
      <c r="Z39" s="316"/>
      <c r="AA39" s="312"/>
      <c r="AB39" s="316"/>
      <c r="AC39" s="316"/>
      <c r="AD39" s="312"/>
      <c r="AE39" s="312"/>
      <c r="AF39" s="312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3" t="s">
        <v>35</v>
      </c>
      <c r="AR39" s="315" t="s">
        <v>85</v>
      </c>
      <c r="AS39" s="312"/>
      <c r="AT39" s="312"/>
      <c r="AU39" s="312"/>
      <c r="AV39" s="312"/>
      <c r="AW39" s="312"/>
      <c r="AX39" s="312"/>
      <c r="AY39" s="312"/>
      <c r="AZ39" s="312"/>
      <c r="BA39" s="312"/>
      <c r="BB39" s="312"/>
      <c r="BC39" s="312"/>
      <c r="BD39" s="312"/>
      <c r="BE39" s="312"/>
      <c r="BF39" s="315"/>
      <c r="BG39" s="315"/>
      <c r="BH39" s="315"/>
      <c r="BI39" s="116"/>
      <c r="BJ39" s="116"/>
    </row>
    <row r="40" spans="1:62" s="29" customFormat="1" ht="15" customHeight="1" thickBot="1" x14ac:dyDescent="0.25">
      <c r="A40" s="315"/>
      <c r="B40" s="315"/>
      <c r="C40" s="312"/>
      <c r="D40" s="312"/>
      <c r="E40" s="312"/>
      <c r="F40" s="312"/>
      <c r="G40" s="312"/>
      <c r="H40" s="312"/>
      <c r="I40" s="312" t="s">
        <v>54</v>
      </c>
      <c r="J40" s="312"/>
      <c r="K40" s="312"/>
      <c r="L40" s="312"/>
      <c r="M40" s="312"/>
      <c r="N40" s="312"/>
      <c r="O40" s="312"/>
      <c r="P40" s="312"/>
      <c r="Q40" s="312"/>
      <c r="R40" s="321"/>
      <c r="S40" s="315"/>
      <c r="T40" s="312"/>
      <c r="U40" s="312"/>
      <c r="V40" s="312"/>
      <c r="W40" s="303"/>
      <c r="X40" s="658" t="s">
        <v>97</v>
      </c>
      <c r="Y40" s="658"/>
      <c r="Z40" s="658"/>
      <c r="AA40" s="658"/>
      <c r="AB40" s="658"/>
      <c r="AC40" s="658"/>
      <c r="AD40" s="658"/>
      <c r="AE40" s="658"/>
      <c r="AF40" s="658"/>
      <c r="AG40" s="312"/>
      <c r="AH40" s="312"/>
      <c r="AI40" s="312"/>
      <c r="AJ40" s="315"/>
      <c r="AK40" s="315"/>
      <c r="AL40" s="315"/>
      <c r="AM40" s="312"/>
      <c r="AN40" s="312"/>
      <c r="AO40" s="312"/>
      <c r="AP40" s="312"/>
      <c r="AQ40" s="312"/>
      <c r="AR40" s="312" t="s">
        <v>65</v>
      </c>
      <c r="AS40" s="312"/>
      <c r="AT40" s="312"/>
      <c r="AU40" s="312"/>
      <c r="AV40" s="312"/>
      <c r="AW40" s="312"/>
      <c r="AX40" s="312"/>
      <c r="AY40" s="312"/>
      <c r="AZ40" s="312"/>
      <c r="BA40" s="312"/>
      <c r="BB40" s="312"/>
      <c r="BC40" s="312"/>
      <c r="BD40" s="312"/>
      <c r="BE40" s="312"/>
      <c r="BF40" s="312"/>
      <c r="BG40" s="312"/>
      <c r="BH40" s="315"/>
      <c r="BI40" s="118"/>
      <c r="BJ40" s="118"/>
    </row>
    <row r="41" spans="1:62" s="29" customFormat="1" thickBot="1" x14ac:dyDescent="0.25">
      <c r="A41" s="315"/>
      <c r="B41" s="315"/>
      <c r="C41" s="312"/>
      <c r="D41" s="312"/>
      <c r="E41" s="312"/>
      <c r="F41" s="312"/>
      <c r="G41" s="312"/>
      <c r="H41" s="324" t="s">
        <v>32</v>
      </c>
      <c r="I41" s="327" t="s">
        <v>83</v>
      </c>
      <c r="J41" s="316"/>
      <c r="K41" s="316"/>
      <c r="L41" s="312"/>
      <c r="M41" s="312"/>
      <c r="N41" s="312"/>
      <c r="O41" s="312"/>
      <c r="P41" s="312"/>
      <c r="Q41" s="312"/>
      <c r="R41" s="312"/>
      <c r="S41" s="315"/>
      <c r="T41" s="312"/>
      <c r="U41" s="312"/>
      <c r="V41" s="312"/>
      <c r="W41" s="313" t="s">
        <v>40</v>
      </c>
      <c r="X41" s="316" t="s">
        <v>62</v>
      </c>
      <c r="Y41" s="316"/>
      <c r="Z41" s="312"/>
      <c r="AA41" s="321"/>
      <c r="AB41" s="312"/>
      <c r="AC41" s="312"/>
      <c r="AD41" s="312"/>
      <c r="AE41" s="312"/>
      <c r="AF41" s="312"/>
      <c r="AG41" s="325"/>
      <c r="AH41" s="312"/>
      <c r="AI41" s="312"/>
      <c r="AJ41" s="315"/>
      <c r="AK41" s="315"/>
      <c r="AL41" s="316"/>
      <c r="AM41" s="316"/>
      <c r="AN41" s="326"/>
      <c r="AO41" s="326"/>
      <c r="AP41" s="326"/>
      <c r="AQ41" s="313" t="s">
        <v>36</v>
      </c>
      <c r="AR41" s="315" t="s">
        <v>86</v>
      </c>
      <c r="AS41" s="312"/>
      <c r="AT41" s="315"/>
      <c r="AU41" s="315"/>
      <c r="AV41" s="312"/>
      <c r="AW41" s="312"/>
      <c r="AX41" s="312"/>
      <c r="AY41" s="312"/>
      <c r="AZ41" s="312"/>
      <c r="BA41" s="312"/>
      <c r="BB41" s="312"/>
      <c r="BC41" s="312"/>
      <c r="BD41" s="315"/>
      <c r="BE41" s="315"/>
      <c r="BF41" s="312"/>
      <c r="BG41" s="312"/>
      <c r="BH41" s="312"/>
      <c r="BI41" s="118"/>
      <c r="BJ41" s="118"/>
    </row>
    <row r="42" spans="1:62" s="29" customFormat="1" ht="22.5" customHeight="1" x14ac:dyDescent="0.2">
      <c r="A42" s="312"/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312"/>
      <c r="Q42" s="312"/>
      <c r="R42" s="312"/>
      <c r="S42" s="312"/>
      <c r="T42" s="312"/>
      <c r="U42" s="312"/>
      <c r="V42" s="312"/>
      <c r="W42" s="303"/>
      <c r="X42" s="312" t="s">
        <v>55</v>
      </c>
      <c r="Y42" s="303"/>
      <c r="Z42" s="303"/>
      <c r="AA42" s="303"/>
      <c r="AB42" s="303"/>
      <c r="AC42" s="312"/>
      <c r="AD42" s="312"/>
      <c r="AE42" s="312"/>
      <c r="AF42" s="312"/>
      <c r="AG42" s="312"/>
      <c r="AH42" s="312"/>
      <c r="AI42" s="312"/>
      <c r="AJ42" s="312"/>
      <c r="AK42" s="312"/>
      <c r="AL42" s="312"/>
      <c r="AM42" s="312"/>
      <c r="AN42" s="312"/>
      <c r="AO42" s="312"/>
      <c r="AP42" s="312"/>
      <c r="AQ42" s="312"/>
      <c r="AR42" s="312" t="s">
        <v>98</v>
      </c>
      <c r="AS42" s="312"/>
      <c r="AT42" s="312"/>
      <c r="AU42" s="312"/>
      <c r="AV42" s="312"/>
      <c r="AW42" s="312"/>
      <c r="AX42" s="312"/>
      <c r="AY42" s="312"/>
      <c r="AZ42" s="312"/>
      <c r="BA42" s="312"/>
      <c r="BB42" s="312"/>
      <c r="BC42" s="312"/>
      <c r="BD42" s="312"/>
      <c r="BE42" s="312"/>
      <c r="BF42" s="312"/>
      <c r="BG42" s="312"/>
      <c r="BH42" s="312"/>
      <c r="BI42" s="118"/>
      <c r="BJ42" s="118"/>
    </row>
    <row r="43" spans="1:62" s="29" customFormat="1" ht="12" x14ac:dyDescent="0.2">
      <c r="A43" s="312"/>
      <c r="B43" s="312"/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312"/>
      <c r="P43" s="312"/>
      <c r="Q43" s="312"/>
      <c r="R43" s="312"/>
      <c r="S43" s="312"/>
      <c r="T43" s="312"/>
      <c r="U43" s="312"/>
      <c r="V43" s="312"/>
      <c r="W43" s="312"/>
      <c r="X43" s="312"/>
      <c r="Y43" s="312"/>
      <c r="Z43" s="312"/>
      <c r="AA43" s="312"/>
      <c r="AB43" s="312"/>
      <c r="AC43" s="312"/>
      <c r="AD43" s="312"/>
      <c r="AE43" s="312"/>
      <c r="AF43" s="312"/>
      <c r="AG43" s="312"/>
      <c r="AH43" s="312"/>
      <c r="AI43" s="312"/>
      <c r="AJ43" s="312"/>
      <c r="AK43" s="312"/>
      <c r="AL43" s="312"/>
      <c r="AM43" s="312"/>
      <c r="AN43" s="312"/>
      <c r="AO43" s="312"/>
      <c r="AP43" s="312"/>
      <c r="AQ43" s="312"/>
      <c r="AR43" s="312"/>
      <c r="AS43" s="312"/>
      <c r="AT43" s="312"/>
      <c r="AU43" s="312"/>
      <c r="AV43" s="312"/>
      <c r="AW43" s="312"/>
      <c r="AX43" s="312"/>
      <c r="AY43" s="312"/>
      <c r="AZ43" s="312"/>
      <c r="BA43" s="312"/>
      <c r="BB43" s="312"/>
      <c r="BC43" s="312"/>
      <c r="BD43" s="312"/>
      <c r="BE43" s="312"/>
      <c r="BF43" s="312"/>
      <c r="BG43" s="312"/>
      <c r="BH43" s="312"/>
      <c r="BI43" s="118"/>
      <c r="BJ43" s="118"/>
    </row>
    <row r="44" spans="1:62" s="30" customFormat="1" ht="22.5" customHeight="1" x14ac:dyDescent="0.2"/>
    <row r="45" spans="1:62" s="30" customFormat="1" ht="24.75" customHeight="1" x14ac:dyDescent="0.2">
      <c r="O45" s="24"/>
      <c r="P45" s="24"/>
      <c r="Q45" s="24"/>
      <c r="R45" s="24"/>
      <c r="S45" s="24"/>
      <c r="T45" s="24"/>
      <c r="U45" s="24"/>
      <c r="V45" s="24"/>
      <c r="W45" s="32"/>
      <c r="AT45" s="31"/>
      <c r="BF45" s="24"/>
    </row>
    <row r="46" spans="1:62" s="30" customFormat="1" ht="27.75" customHeight="1" x14ac:dyDescent="0.2"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33"/>
      <c r="Y46" s="34"/>
      <c r="Z46" s="34"/>
      <c r="AA46" s="34"/>
      <c r="AB46" s="26"/>
      <c r="AC46" s="26"/>
      <c r="AD46" s="26"/>
      <c r="AH46" s="26"/>
      <c r="AI46" s="27"/>
      <c r="AJ46" s="26"/>
      <c r="AK46" s="26"/>
      <c r="AT46" s="31"/>
    </row>
    <row r="47" spans="1:62" s="30" customFormat="1" ht="24.75" customHeight="1" x14ac:dyDescent="0.2">
      <c r="P47" s="24"/>
      <c r="Q47" s="24"/>
      <c r="R47" s="28"/>
      <c r="S47" s="35"/>
      <c r="T47" s="35"/>
      <c r="U47" s="35"/>
      <c r="V47" s="35"/>
      <c r="W47" s="35"/>
      <c r="AE47" s="31"/>
      <c r="AT47" s="36"/>
    </row>
    <row r="48" spans="1:62" s="30" customFormat="1" x14ac:dyDescent="0.2"/>
    <row r="49" spans="5:35" s="30" customFormat="1" ht="24.75" customHeight="1" x14ac:dyDescent="0.2">
      <c r="E49" s="31"/>
      <c r="AD49" s="33"/>
      <c r="AE49" s="33"/>
      <c r="AF49" s="33"/>
      <c r="AG49" s="33"/>
      <c r="AH49" s="33"/>
      <c r="AI49" s="24"/>
    </row>
  </sheetData>
  <mergeCells count="47">
    <mergeCell ref="X40:AF40"/>
    <mergeCell ref="A22:Y22"/>
    <mergeCell ref="A21:Y21"/>
    <mergeCell ref="A20:Y20"/>
    <mergeCell ref="A5:BH5"/>
    <mergeCell ref="J8:U8"/>
    <mergeCell ref="V11:BI11"/>
    <mergeCell ref="V12:BI12"/>
    <mergeCell ref="V13:BI13"/>
    <mergeCell ref="J9:U9"/>
    <mergeCell ref="V9:BI9"/>
    <mergeCell ref="V10:BI10"/>
    <mergeCell ref="V16:BI16"/>
    <mergeCell ref="V17:BI17"/>
    <mergeCell ref="V18:BI18"/>
    <mergeCell ref="V14:BI14"/>
    <mergeCell ref="V15:BI15"/>
    <mergeCell ref="A1:BH1"/>
    <mergeCell ref="A4:BH4"/>
    <mergeCell ref="A2:BH2"/>
    <mergeCell ref="A3:BH3"/>
    <mergeCell ref="A6:BH6"/>
    <mergeCell ref="A37:F37"/>
    <mergeCell ref="I37:U37"/>
    <mergeCell ref="BG26:BG29"/>
    <mergeCell ref="BH26:BH29"/>
    <mergeCell ref="BE26:BE29"/>
    <mergeCell ref="BF26:BF29"/>
    <mergeCell ref="BB26:BB29"/>
    <mergeCell ref="BC26:BC29"/>
    <mergeCell ref="BD26:BD29"/>
    <mergeCell ref="X26:AA26"/>
    <mergeCell ref="AO26:AR26"/>
    <mergeCell ref="AS26:AW26"/>
    <mergeCell ref="A26:A29"/>
    <mergeCell ref="B26:F26"/>
    <mergeCell ref="G26:J26"/>
    <mergeCell ref="AX26:BA26"/>
    <mergeCell ref="K26:N26"/>
    <mergeCell ref="O26:S26"/>
    <mergeCell ref="A25:BA25"/>
    <mergeCell ref="BB25:BH25"/>
    <mergeCell ref="A36:F36"/>
    <mergeCell ref="T26:W26"/>
    <mergeCell ref="AB26:AF26"/>
    <mergeCell ref="AG26:AJ26"/>
    <mergeCell ref="AK26:AN26"/>
  </mergeCells>
  <printOptions horizontalCentered="1" verticalCentered="1"/>
  <pageMargins left="0.19685039370078741" right="0.19685039370078741" top="0.39370078740157483" bottom="0.19685039370078741" header="0" footer="0"/>
  <pageSetup paperSize="9" scale="80" orientation="landscape" verticalDpi="300" r:id="rId1"/>
  <headerFooter alignWithMargins="0"/>
  <rowBreaks count="1" manualBreakCount="1">
    <brk id="24" max="6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90"/>
  <sheetViews>
    <sheetView showGridLines="0" showZeros="0" view="pageBreakPreview" topLeftCell="A19" zoomScale="85" zoomScaleNormal="50" zoomScaleSheetLayoutView="85" workbookViewId="0">
      <selection activeCell="D35" sqref="D35"/>
    </sheetView>
  </sheetViews>
  <sheetFormatPr defaultColWidth="9.140625" defaultRowHeight="15.75" x14ac:dyDescent="0.25"/>
  <cols>
    <col min="1" max="1" width="9.5703125" style="328" customWidth="1"/>
    <col min="2" max="2" width="115.42578125" style="328" customWidth="1"/>
    <col min="3" max="3" width="16.85546875" style="219" customWidth="1"/>
    <col min="4" max="4" width="8.5703125" style="328" customWidth="1"/>
    <col min="5" max="5" width="8.42578125" style="328" customWidth="1"/>
    <col min="6" max="6" width="6.5703125" style="328" customWidth="1"/>
    <col min="7" max="7" width="5.7109375" style="328" customWidth="1"/>
    <col min="8" max="9" width="7.140625" style="328" customWidth="1"/>
    <col min="10" max="10" width="8.28515625" style="328" customWidth="1"/>
    <col min="11" max="13" width="4.42578125" style="328" customWidth="1"/>
    <col min="14" max="14" width="5.7109375" style="328" customWidth="1"/>
    <col min="15" max="42" width="4.42578125" style="328" customWidth="1"/>
    <col min="43" max="50" width="6" style="328" customWidth="1"/>
    <col min="51" max="51" width="7" style="328" customWidth="1"/>
    <col min="52" max="53" width="6" style="328" customWidth="1"/>
    <col min="54" max="16384" width="9.140625" style="328"/>
  </cols>
  <sheetData>
    <row r="1" spans="1:54" ht="16.5" thickBot="1" x14ac:dyDescent="0.3"/>
    <row r="2" spans="1:54" s="219" customFormat="1" ht="55.5" customHeight="1" thickBot="1" x14ac:dyDescent="0.3">
      <c r="A2" s="743" t="s">
        <v>115</v>
      </c>
      <c r="B2" s="746"/>
      <c r="C2" s="735" t="s">
        <v>56</v>
      </c>
      <c r="D2" s="765" t="s">
        <v>102</v>
      </c>
      <c r="E2" s="766"/>
      <c r="F2" s="771" t="s">
        <v>103</v>
      </c>
      <c r="G2" s="772"/>
      <c r="H2" s="772"/>
      <c r="I2" s="772"/>
      <c r="J2" s="773"/>
      <c r="K2" s="729" t="s">
        <v>109</v>
      </c>
      <c r="L2" s="730"/>
      <c r="M2" s="730"/>
      <c r="N2" s="730"/>
      <c r="O2" s="730"/>
      <c r="P2" s="730"/>
      <c r="Q2" s="730"/>
      <c r="R2" s="749"/>
      <c r="S2" s="729" t="s">
        <v>110</v>
      </c>
      <c r="T2" s="730"/>
      <c r="U2" s="730"/>
      <c r="V2" s="730"/>
      <c r="W2" s="730"/>
      <c r="X2" s="730"/>
      <c r="Y2" s="730"/>
      <c r="Z2" s="749"/>
      <c r="AA2" s="729" t="s">
        <v>111</v>
      </c>
      <c r="AB2" s="730"/>
      <c r="AC2" s="730"/>
      <c r="AD2" s="730"/>
      <c r="AE2" s="730"/>
      <c r="AF2" s="730"/>
      <c r="AG2" s="730"/>
      <c r="AH2" s="749"/>
      <c r="AI2" s="729" t="s">
        <v>112</v>
      </c>
      <c r="AJ2" s="730"/>
      <c r="AK2" s="730"/>
      <c r="AL2" s="730"/>
      <c r="AM2" s="730"/>
      <c r="AN2" s="730"/>
      <c r="AO2" s="730"/>
      <c r="AP2" s="749"/>
      <c r="AQ2" s="729" t="s">
        <v>225</v>
      </c>
      <c r="AR2" s="730"/>
      <c r="AS2" s="730"/>
      <c r="AT2" s="730"/>
      <c r="AU2" s="730"/>
      <c r="AV2" s="730"/>
      <c r="AW2" s="730"/>
      <c r="AX2" s="749"/>
      <c r="AY2" s="729" t="s">
        <v>130</v>
      </c>
      <c r="AZ2" s="730"/>
      <c r="BA2" s="731"/>
    </row>
    <row r="3" spans="1:54" s="219" customFormat="1" ht="52.5" customHeight="1" thickBot="1" x14ac:dyDescent="0.3">
      <c r="A3" s="744"/>
      <c r="B3" s="747"/>
      <c r="C3" s="750"/>
      <c r="D3" s="767"/>
      <c r="E3" s="768"/>
      <c r="F3" s="774" t="s">
        <v>114</v>
      </c>
      <c r="G3" s="776" t="s">
        <v>104</v>
      </c>
      <c r="H3" s="777"/>
      <c r="I3" s="777"/>
      <c r="J3" s="758" t="s">
        <v>106</v>
      </c>
      <c r="K3" s="739" t="s">
        <v>226</v>
      </c>
      <c r="L3" s="739"/>
      <c r="M3" s="739"/>
      <c r="N3" s="740"/>
      <c r="O3" s="739" t="s">
        <v>227</v>
      </c>
      <c r="P3" s="739"/>
      <c r="Q3" s="739"/>
      <c r="R3" s="740"/>
      <c r="S3" s="739" t="s">
        <v>228</v>
      </c>
      <c r="T3" s="739"/>
      <c r="U3" s="739"/>
      <c r="V3" s="740"/>
      <c r="W3" s="739" t="s">
        <v>229</v>
      </c>
      <c r="X3" s="739"/>
      <c r="Y3" s="739"/>
      <c r="Z3" s="740"/>
      <c r="AA3" s="739" t="s">
        <v>230</v>
      </c>
      <c r="AB3" s="739"/>
      <c r="AC3" s="739"/>
      <c r="AD3" s="740"/>
      <c r="AE3" s="739" t="s">
        <v>231</v>
      </c>
      <c r="AF3" s="739"/>
      <c r="AG3" s="739"/>
      <c r="AH3" s="740"/>
      <c r="AI3" s="739" t="s">
        <v>232</v>
      </c>
      <c r="AJ3" s="739"/>
      <c r="AK3" s="739"/>
      <c r="AL3" s="740"/>
      <c r="AM3" s="739" t="s">
        <v>233</v>
      </c>
      <c r="AN3" s="739"/>
      <c r="AO3" s="739"/>
      <c r="AP3" s="740"/>
      <c r="AQ3" s="739" t="s">
        <v>234</v>
      </c>
      <c r="AR3" s="739"/>
      <c r="AS3" s="739"/>
      <c r="AT3" s="740"/>
      <c r="AU3" s="739" t="s">
        <v>235</v>
      </c>
      <c r="AV3" s="739"/>
      <c r="AW3" s="739"/>
      <c r="AX3" s="740"/>
      <c r="AY3" s="732"/>
      <c r="AZ3" s="733"/>
      <c r="BA3" s="734"/>
    </row>
    <row r="4" spans="1:54" s="219" customFormat="1" ht="32.25" customHeight="1" thickBot="1" x14ac:dyDescent="0.3">
      <c r="A4" s="744"/>
      <c r="B4" s="747"/>
      <c r="C4" s="750"/>
      <c r="D4" s="769"/>
      <c r="E4" s="770"/>
      <c r="F4" s="774"/>
      <c r="G4" s="737" t="s">
        <v>105</v>
      </c>
      <c r="H4" s="751" t="s">
        <v>113</v>
      </c>
      <c r="I4" s="737" t="s">
        <v>107</v>
      </c>
      <c r="J4" s="759"/>
      <c r="K4" s="737" t="s">
        <v>119</v>
      </c>
      <c r="L4" s="751" t="s">
        <v>120</v>
      </c>
      <c r="M4" s="737" t="s">
        <v>121</v>
      </c>
      <c r="N4" s="741" t="s">
        <v>108</v>
      </c>
      <c r="O4" s="737" t="s">
        <v>119</v>
      </c>
      <c r="P4" s="751" t="s">
        <v>120</v>
      </c>
      <c r="Q4" s="737" t="s">
        <v>121</v>
      </c>
      <c r="R4" s="741" t="s">
        <v>108</v>
      </c>
      <c r="S4" s="737" t="s">
        <v>119</v>
      </c>
      <c r="T4" s="751" t="s">
        <v>120</v>
      </c>
      <c r="U4" s="737" t="s">
        <v>121</v>
      </c>
      <c r="V4" s="741" t="s">
        <v>108</v>
      </c>
      <c r="W4" s="737" t="s">
        <v>119</v>
      </c>
      <c r="X4" s="751" t="s">
        <v>120</v>
      </c>
      <c r="Y4" s="737" t="s">
        <v>121</v>
      </c>
      <c r="Z4" s="741" t="s">
        <v>108</v>
      </c>
      <c r="AA4" s="737" t="s">
        <v>119</v>
      </c>
      <c r="AB4" s="751" t="s">
        <v>120</v>
      </c>
      <c r="AC4" s="737" t="s">
        <v>121</v>
      </c>
      <c r="AD4" s="741" t="s">
        <v>108</v>
      </c>
      <c r="AE4" s="737" t="s">
        <v>119</v>
      </c>
      <c r="AF4" s="751" t="s">
        <v>120</v>
      </c>
      <c r="AG4" s="737" t="s">
        <v>121</v>
      </c>
      <c r="AH4" s="741" t="s">
        <v>108</v>
      </c>
      <c r="AI4" s="737" t="s">
        <v>119</v>
      </c>
      <c r="AJ4" s="751" t="s">
        <v>120</v>
      </c>
      <c r="AK4" s="737" t="s">
        <v>121</v>
      </c>
      <c r="AL4" s="741" t="s">
        <v>108</v>
      </c>
      <c r="AM4" s="737" t="s">
        <v>119</v>
      </c>
      <c r="AN4" s="751" t="s">
        <v>120</v>
      </c>
      <c r="AO4" s="737" t="s">
        <v>121</v>
      </c>
      <c r="AP4" s="741" t="s">
        <v>108</v>
      </c>
      <c r="AQ4" s="737" t="s">
        <v>119</v>
      </c>
      <c r="AR4" s="751" t="s">
        <v>120</v>
      </c>
      <c r="AS4" s="737" t="s">
        <v>121</v>
      </c>
      <c r="AT4" s="741" t="s">
        <v>108</v>
      </c>
      <c r="AU4" s="737" t="s">
        <v>119</v>
      </c>
      <c r="AV4" s="751" t="s">
        <v>120</v>
      </c>
      <c r="AW4" s="737" t="s">
        <v>121</v>
      </c>
      <c r="AX4" s="741" t="s">
        <v>108</v>
      </c>
      <c r="AY4" s="735" t="s">
        <v>131</v>
      </c>
      <c r="AZ4" s="735" t="s">
        <v>139</v>
      </c>
      <c r="BA4" s="735" t="s">
        <v>140</v>
      </c>
    </row>
    <row r="5" spans="1:54" s="219" customFormat="1" ht="136.5" customHeight="1" thickBot="1" x14ac:dyDescent="0.3">
      <c r="A5" s="745"/>
      <c r="B5" s="748"/>
      <c r="C5" s="750"/>
      <c r="D5" s="489" t="s">
        <v>116</v>
      </c>
      <c r="E5" s="489" t="s">
        <v>117</v>
      </c>
      <c r="F5" s="775"/>
      <c r="G5" s="738"/>
      <c r="H5" s="752"/>
      <c r="I5" s="738"/>
      <c r="J5" s="760"/>
      <c r="K5" s="738"/>
      <c r="L5" s="752"/>
      <c r="M5" s="738"/>
      <c r="N5" s="742"/>
      <c r="O5" s="738"/>
      <c r="P5" s="752"/>
      <c r="Q5" s="738"/>
      <c r="R5" s="742"/>
      <c r="S5" s="738"/>
      <c r="T5" s="752"/>
      <c r="U5" s="738"/>
      <c r="V5" s="742"/>
      <c r="W5" s="738"/>
      <c r="X5" s="752"/>
      <c r="Y5" s="738"/>
      <c r="Z5" s="742"/>
      <c r="AA5" s="738"/>
      <c r="AB5" s="752"/>
      <c r="AC5" s="738"/>
      <c r="AD5" s="742"/>
      <c r="AE5" s="738"/>
      <c r="AF5" s="752"/>
      <c r="AG5" s="738"/>
      <c r="AH5" s="742"/>
      <c r="AI5" s="738"/>
      <c r="AJ5" s="752"/>
      <c r="AK5" s="738"/>
      <c r="AL5" s="742"/>
      <c r="AM5" s="738"/>
      <c r="AN5" s="752"/>
      <c r="AO5" s="738"/>
      <c r="AP5" s="742"/>
      <c r="AQ5" s="738"/>
      <c r="AR5" s="752"/>
      <c r="AS5" s="738"/>
      <c r="AT5" s="742"/>
      <c r="AU5" s="738"/>
      <c r="AV5" s="752"/>
      <c r="AW5" s="738"/>
      <c r="AX5" s="742"/>
      <c r="AY5" s="736"/>
      <c r="AZ5" s="736"/>
      <c r="BA5" s="736"/>
    </row>
    <row r="6" spans="1:54" s="37" customFormat="1" ht="23.25" customHeight="1" thickBot="1" x14ac:dyDescent="0.35">
      <c r="A6" s="574" t="s">
        <v>336</v>
      </c>
      <c r="B6" s="726" t="s">
        <v>141</v>
      </c>
      <c r="C6" s="727"/>
      <c r="D6" s="727"/>
      <c r="E6" s="727"/>
      <c r="F6" s="727"/>
      <c r="G6" s="727"/>
      <c r="H6" s="727"/>
      <c r="I6" s="727"/>
      <c r="J6" s="727"/>
      <c r="K6" s="727"/>
      <c r="L6" s="727"/>
      <c r="M6" s="727"/>
      <c r="N6" s="727"/>
      <c r="O6" s="727"/>
      <c r="P6" s="727"/>
      <c r="Q6" s="727"/>
      <c r="R6" s="727"/>
      <c r="S6" s="727"/>
      <c r="T6" s="727"/>
      <c r="U6" s="727"/>
      <c r="V6" s="727"/>
      <c r="W6" s="727"/>
      <c r="X6" s="727"/>
      <c r="Y6" s="727"/>
      <c r="Z6" s="727"/>
      <c r="AA6" s="727"/>
      <c r="AB6" s="727"/>
      <c r="AC6" s="727"/>
      <c r="AD6" s="727"/>
      <c r="AE6" s="727"/>
      <c r="AF6" s="727"/>
      <c r="AG6" s="727"/>
      <c r="AH6" s="727"/>
      <c r="AI6" s="727"/>
      <c r="AJ6" s="727"/>
      <c r="AK6" s="727"/>
      <c r="AL6" s="727"/>
      <c r="AM6" s="727"/>
      <c r="AN6" s="727"/>
      <c r="AO6" s="727"/>
      <c r="AP6" s="727"/>
      <c r="AQ6" s="727"/>
      <c r="AR6" s="727"/>
      <c r="AS6" s="727"/>
      <c r="AT6" s="727"/>
      <c r="AU6" s="727"/>
      <c r="AV6" s="727"/>
      <c r="AW6" s="727"/>
      <c r="AX6" s="727"/>
      <c r="AY6" s="727"/>
      <c r="AZ6" s="727"/>
      <c r="BA6" s="728"/>
    </row>
    <row r="7" spans="1:54" s="37" customFormat="1" ht="18.75" customHeight="1" thickBot="1" x14ac:dyDescent="0.35">
      <c r="A7" s="720" t="s">
        <v>142</v>
      </c>
      <c r="B7" s="721"/>
      <c r="C7" s="329"/>
      <c r="D7" s="127">
        <f>N7+R7+V7+Z7+AD7+AL7</f>
        <v>28</v>
      </c>
      <c r="E7" s="228">
        <v>1020</v>
      </c>
      <c r="F7" s="330"/>
      <c r="G7" s="331"/>
      <c r="H7" s="332"/>
      <c r="I7" s="376"/>
      <c r="J7" s="377"/>
      <c r="K7" s="670">
        <f>SUM(K8:M15)</f>
        <v>8</v>
      </c>
      <c r="L7" s="670"/>
      <c r="M7" s="671"/>
      <c r="N7" s="140">
        <f>SUM(N8:N14)</f>
        <v>8</v>
      </c>
      <c r="O7" s="669">
        <f>SUM(O8:Q15)</f>
        <v>8</v>
      </c>
      <c r="P7" s="670"/>
      <c r="Q7" s="671"/>
      <c r="R7" s="140">
        <f>SUM(R8:R14)</f>
        <v>8</v>
      </c>
      <c r="S7" s="669">
        <f>SUM(S8:U15)</f>
        <v>0</v>
      </c>
      <c r="T7" s="670"/>
      <c r="U7" s="671"/>
      <c r="V7" s="140">
        <f>SUM(V8:V14)</f>
        <v>0</v>
      </c>
      <c r="W7" s="669">
        <f>SUM(W8:Y15)</f>
        <v>30</v>
      </c>
      <c r="X7" s="670"/>
      <c r="Y7" s="671"/>
      <c r="Z7" s="140">
        <f>SUM(Z8:Z14)</f>
        <v>10</v>
      </c>
      <c r="AA7" s="330"/>
      <c r="AB7" s="331"/>
      <c r="AC7" s="332"/>
      <c r="AD7" s="140">
        <f>SUM(AD8:AD14)</f>
        <v>0</v>
      </c>
      <c r="AE7" s="128"/>
      <c r="AF7" s="331"/>
      <c r="AG7" s="332"/>
      <c r="AH7" s="140">
        <f>SUM(AH8:AH14)</f>
        <v>0</v>
      </c>
      <c r="AI7" s="669">
        <f>SUM(AI8:AK15)</f>
        <v>6</v>
      </c>
      <c r="AJ7" s="670"/>
      <c r="AK7" s="671"/>
      <c r="AL7" s="140">
        <f>SUM(AL8:AL14)</f>
        <v>2</v>
      </c>
      <c r="AM7" s="330"/>
      <c r="AN7" s="331"/>
      <c r="AO7" s="332"/>
      <c r="AP7" s="329"/>
      <c r="AQ7" s="128"/>
      <c r="AR7" s="331"/>
      <c r="AS7" s="332"/>
      <c r="AT7" s="329"/>
      <c r="AU7" s="330"/>
      <c r="AV7" s="331"/>
      <c r="AW7" s="332"/>
      <c r="AX7" s="329"/>
      <c r="AY7" s="129"/>
      <c r="AZ7" s="130"/>
      <c r="BA7" s="129"/>
    </row>
    <row r="8" spans="1:54" s="281" customFormat="1" ht="37.5" customHeight="1" x14ac:dyDescent="0.3">
      <c r="A8" s="578" t="s">
        <v>371</v>
      </c>
      <c r="B8" s="94" t="s">
        <v>47</v>
      </c>
      <c r="C8" s="259" t="s">
        <v>236</v>
      </c>
      <c r="D8" s="237">
        <v>8</v>
      </c>
      <c r="E8" s="229">
        <v>240</v>
      </c>
      <c r="F8" s="260">
        <v>8</v>
      </c>
      <c r="G8" s="261"/>
      <c r="H8" s="262"/>
      <c r="I8" s="98">
        <v>8</v>
      </c>
      <c r="J8" s="378">
        <v>232</v>
      </c>
      <c r="K8" s="96"/>
      <c r="L8" s="261"/>
      <c r="M8" s="476">
        <v>4</v>
      </c>
      <c r="N8" s="140">
        <v>4</v>
      </c>
      <c r="O8" s="96"/>
      <c r="P8" s="261"/>
      <c r="Q8" s="476">
        <v>4</v>
      </c>
      <c r="R8" s="140">
        <v>4</v>
      </c>
      <c r="S8" s="260"/>
      <c r="T8" s="261"/>
      <c r="U8" s="262"/>
      <c r="V8" s="142"/>
      <c r="W8" s="96"/>
      <c r="X8" s="261"/>
      <c r="Y8" s="97"/>
      <c r="Z8" s="141"/>
      <c r="AA8" s="260"/>
      <c r="AB8" s="261"/>
      <c r="AC8" s="262"/>
      <c r="AD8" s="259"/>
      <c r="AE8" s="98"/>
      <c r="AF8" s="261"/>
      <c r="AG8" s="262"/>
      <c r="AH8" s="259"/>
      <c r="AI8" s="98"/>
      <c r="AJ8" s="261"/>
      <c r="AK8" s="262"/>
      <c r="AL8" s="259"/>
      <c r="AM8" s="260"/>
      <c r="AN8" s="261"/>
      <c r="AO8" s="262"/>
      <c r="AP8" s="259"/>
      <c r="AQ8" s="98"/>
      <c r="AR8" s="261"/>
      <c r="AS8" s="262"/>
      <c r="AT8" s="259"/>
      <c r="AU8" s="260"/>
      <c r="AV8" s="261"/>
      <c r="AW8" s="262"/>
      <c r="AX8" s="259"/>
      <c r="AY8" s="95">
        <v>1.2</v>
      </c>
      <c r="AZ8" s="131"/>
      <c r="BA8" s="95">
        <v>4</v>
      </c>
    </row>
    <row r="9" spans="1:54" s="281" customFormat="1" ht="43.5" customHeight="1" x14ac:dyDescent="0.35">
      <c r="A9" s="578" t="s">
        <v>372</v>
      </c>
      <c r="B9" s="94" t="s">
        <v>277</v>
      </c>
      <c r="C9" s="256" t="s">
        <v>237</v>
      </c>
      <c r="D9" s="107">
        <v>4</v>
      </c>
      <c r="E9" s="256">
        <v>240</v>
      </c>
      <c r="F9" s="264">
        <v>8</v>
      </c>
      <c r="G9" s="374"/>
      <c r="H9" s="265"/>
      <c r="I9" s="269">
        <v>8</v>
      </c>
      <c r="J9" s="277">
        <v>232</v>
      </c>
      <c r="K9" s="270"/>
      <c r="L9" s="266"/>
      <c r="M9" s="100"/>
      <c r="N9" s="143"/>
      <c r="O9" s="99"/>
      <c r="P9" s="266"/>
      <c r="Q9" s="267">
        <v>4</v>
      </c>
      <c r="R9" s="334">
        <v>4</v>
      </c>
      <c r="S9" s="99"/>
      <c r="T9" s="266"/>
      <c r="U9" s="267"/>
      <c r="V9" s="334"/>
      <c r="W9" s="266"/>
      <c r="X9" s="266"/>
      <c r="Y9" s="268"/>
      <c r="Z9" s="335"/>
      <c r="AA9" s="266"/>
      <c r="AB9" s="266"/>
      <c r="AC9" s="268"/>
      <c r="AD9" s="144"/>
      <c r="AE9" s="101"/>
      <c r="AF9" s="374"/>
      <c r="AG9" s="265"/>
      <c r="AH9" s="256"/>
      <c r="AI9" s="269"/>
      <c r="AJ9" s="374"/>
      <c r="AK9" s="265"/>
      <c r="AL9" s="256"/>
      <c r="AM9" s="270"/>
      <c r="AN9" s="270"/>
      <c r="AO9" s="511"/>
      <c r="AP9" s="253"/>
      <c r="AQ9" s="269"/>
      <c r="AR9" s="374"/>
      <c r="AS9" s="265"/>
      <c r="AT9" s="256"/>
      <c r="AU9" s="270"/>
      <c r="AV9" s="270"/>
      <c r="AW9" s="511"/>
      <c r="AX9" s="253"/>
      <c r="AY9" s="271">
        <v>2</v>
      </c>
      <c r="AZ9" s="138"/>
      <c r="BA9" s="95"/>
    </row>
    <row r="10" spans="1:54" s="281" customFormat="1" ht="18.75" customHeight="1" x14ac:dyDescent="0.35">
      <c r="A10" s="578" t="s">
        <v>373</v>
      </c>
      <c r="B10" s="94" t="s">
        <v>238</v>
      </c>
      <c r="C10" s="256" t="s">
        <v>239</v>
      </c>
      <c r="D10" s="105">
        <v>4</v>
      </c>
      <c r="E10" s="256">
        <v>240</v>
      </c>
      <c r="F10" s="264">
        <v>8</v>
      </c>
      <c r="G10" s="374"/>
      <c r="H10" s="265"/>
      <c r="I10" s="269">
        <v>8</v>
      </c>
      <c r="J10" s="277">
        <v>232</v>
      </c>
      <c r="K10" s="264"/>
      <c r="L10" s="374"/>
      <c r="M10" s="274">
        <v>4</v>
      </c>
      <c r="N10" s="334">
        <v>4</v>
      </c>
      <c r="O10" s="102"/>
      <c r="P10" s="374"/>
      <c r="Q10" s="274"/>
      <c r="R10" s="334"/>
      <c r="S10" s="264"/>
      <c r="T10" s="374"/>
      <c r="U10" s="274"/>
      <c r="V10" s="334"/>
      <c r="W10" s="264"/>
      <c r="X10" s="374"/>
      <c r="Y10" s="265"/>
      <c r="Z10" s="338"/>
      <c r="AA10" s="264"/>
      <c r="AB10" s="374"/>
      <c r="AC10" s="265"/>
      <c r="AD10" s="256"/>
      <c r="AE10" s="269"/>
      <c r="AF10" s="374"/>
      <c r="AG10" s="265"/>
      <c r="AH10" s="256"/>
      <c r="AI10" s="269"/>
      <c r="AJ10" s="374"/>
      <c r="AK10" s="265"/>
      <c r="AL10" s="256"/>
      <c r="AM10" s="264"/>
      <c r="AN10" s="374"/>
      <c r="AO10" s="265"/>
      <c r="AP10" s="256"/>
      <c r="AQ10" s="269"/>
      <c r="AR10" s="374"/>
      <c r="AS10" s="265"/>
      <c r="AT10" s="256"/>
      <c r="AU10" s="264"/>
      <c r="AV10" s="374"/>
      <c r="AW10" s="265"/>
      <c r="AX10" s="256"/>
      <c r="AY10" s="256">
        <v>1</v>
      </c>
      <c r="AZ10" s="508"/>
      <c r="BA10" s="263"/>
    </row>
    <row r="11" spans="1:54" s="281" customFormat="1" ht="19.5" customHeight="1" x14ac:dyDescent="0.35">
      <c r="A11" s="578" t="s">
        <v>374</v>
      </c>
      <c r="B11" s="94" t="s">
        <v>48</v>
      </c>
      <c r="C11" s="256" t="s">
        <v>240</v>
      </c>
      <c r="D11" s="107">
        <v>4</v>
      </c>
      <c r="E11" s="256">
        <v>120</v>
      </c>
      <c r="F11" s="264">
        <v>12</v>
      </c>
      <c r="G11" s="374">
        <v>8</v>
      </c>
      <c r="H11" s="265"/>
      <c r="I11" s="269">
        <v>4</v>
      </c>
      <c r="J11" s="277">
        <v>108</v>
      </c>
      <c r="K11" s="102"/>
      <c r="L11" s="374"/>
      <c r="M11" s="273"/>
      <c r="N11" s="336"/>
      <c r="O11" s="102"/>
      <c r="P11" s="374"/>
      <c r="Q11" s="274"/>
      <c r="R11" s="334"/>
      <c r="S11" s="264"/>
      <c r="T11" s="374"/>
      <c r="U11" s="274"/>
      <c r="V11" s="339"/>
      <c r="W11" s="264">
        <v>8</v>
      </c>
      <c r="X11" s="374"/>
      <c r="Y11" s="274">
        <v>4</v>
      </c>
      <c r="Z11" s="339">
        <v>4</v>
      </c>
      <c r="AA11" s="264"/>
      <c r="AB11" s="374"/>
      <c r="AC11" s="265"/>
      <c r="AD11" s="256"/>
      <c r="AE11" s="269"/>
      <c r="AF11" s="374"/>
      <c r="AG11" s="265"/>
      <c r="AH11" s="256"/>
      <c r="AI11" s="269"/>
      <c r="AJ11" s="374"/>
      <c r="AK11" s="265"/>
      <c r="AL11" s="256"/>
      <c r="AM11" s="264"/>
      <c r="AN11" s="374"/>
      <c r="AO11" s="265"/>
      <c r="AP11" s="256"/>
      <c r="AQ11" s="269"/>
      <c r="AR11" s="374"/>
      <c r="AS11" s="265"/>
      <c r="AT11" s="256"/>
      <c r="AU11" s="264"/>
      <c r="AV11" s="374"/>
      <c r="AW11" s="265"/>
      <c r="AX11" s="256"/>
      <c r="AY11" s="256">
        <v>4</v>
      </c>
      <c r="AZ11" s="132"/>
      <c r="BA11" s="103">
        <v>4</v>
      </c>
    </row>
    <row r="12" spans="1:54" s="254" customFormat="1" ht="19.5" customHeight="1" x14ac:dyDescent="0.35">
      <c r="A12" s="578" t="s">
        <v>375</v>
      </c>
      <c r="B12" s="275" t="s">
        <v>190</v>
      </c>
      <c r="C12" s="52" t="s">
        <v>195</v>
      </c>
      <c r="D12" s="508">
        <v>2</v>
      </c>
      <c r="E12" s="256">
        <f t="shared" ref="E12" si="0">D12*30</f>
        <v>60</v>
      </c>
      <c r="F12" s="264">
        <f>G12+H12+I12</f>
        <v>6</v>
      </c>
      <c r="G12" s="374">
        <v>4</v>
      </c>
      <c r="H12" s="265"/>
      <c r="I12" s="269">
        <v>2</v>
      </c>
      <c r="J12" s="277">
        <f t="shared" ref="J12" si="1">E12-F12</f>
        <v>54</v>
      </c>
      <c r="K12" s="102"/>
      <c r="L12" s="276"/>
      <c r="M12" s="277"/>
      <c r="N12" s="336"/>
      <c r="O12" s="102"/>
      <c r="P12" s="276"/>
      <c r="Q12" s="265"/>
      <c r="R12" s="334"/>
      <c r="S12" s="264"/>
      <c r="T12" s="276"/>
      <c r="U12" s="265"/>
      <c r="V12" s="339"/>
      <c r="W12" s="272">
        <v>4</v>
      </c>
      <c r="X12" s="276"/>
      <c r="Y12" s="277">
        <v>2</v>
      </c>
      <c r="Z12" s="336">
        <v>2</v>
      </c>
      <c r="AA12" s="272"/>
      <c r="AB12" s="276"/>
      <c r="AC12" s="277"/>
      <c r="AD12" s="336"/>
      <c r="AE12" s="272"/>
      <c r="AF12" s="276"/>
      <c r="AG12" s="274"/>
      <c r="AH12" s="263"/>
      <c r="AI12" s="272"/>
      <c r="AJ12" s="276"/>
      <c r="AK12" s="265"/>
      <c r="AL12" s="263"/>
      <c r="AM12" s="264"/>
      <c r="AN12" s="374"/>
      <c r="AO12" s="265"/>
      <c r="AP12" s="256"/>
      <c r="AQ12" s="272"/>
      <c r="AR12" s="276"/>
      <c r="AS12" s="265"/>
      <c r="AT12" s="263"/>
      <c r="AU12" s="264"/>
      <c r="AV12" s="374"/>
      <c r="AW12" s="265"/>
      <c r="AX12" s="256"/>
      <c r="AY12" s="271">
        <v>4</v>
      </c>
      <c r="AZ12" s="508"/>
      <c r="BA12" s="255"/>
      <c r="BB12" s="255">
        <v>4</v>
      </c>
    </row>
    <row r="13" spans="1:54" s="254" customFormat="1" ht="19.5" customHeight="1" x14ac:dyDescent="0.35">
      <c r="A13" s="578" t="s">
        <v>376</v>
      </c>
      <c r="B13" s="275" t="s">
        <v>49</v>
      </c>
      <c r="C13" s="256" t="s">
        <v>240</v>
      </c>
      <c r="D13" s="107">
        <v>2</v>
      </c>
      <c r="E13" s="256">
        <v>60</v>
      </c>
      <c r="F13" s="264">
        <v>6</v>
      </c>
      <c r="G13" s="374">
        <v>4</v>
      </c>
      <c r="H13" s="265"/>
      <c r="I13" s="269">
        <v>2</v>
      </c>
      <c r="J13" s="277">
        <v>54</v>
      </c>
      <c r="K13" s="272"/>
      <c r="L13" s="276"/>
      <c r="M13" s="277"/>
      <c r="N13" s="336"/>
      <c r="O13" s="272"/>
      <c r="P13" s="276"/>
      <c r="Q13" s="277"/>
      <c r="R13" s="336"/>
      <c r="S13" s="272"/>
      <c r="T13" s="276"/>
      <c r="U13" s="277"/>
      <c r="V13" s="336"/>
      <c r="W13" s="272"/>
      <c r="X13" s="276"/>
      <c r="Y13" s="277"/>
      <c r="Z13" s="336"/>
      <c r="AA13" s="272"/>
      <c r="AB13" s="276"/>
      <c r="AC13" s="277"/>
      <c r="AD13" s="336"/>
      <c r="AE13" s="272"/>
      <c r="AF13" s="276"/>
      <c r="AG13" s="274"/>
      <c r="AH13" s="263"/>
      <c r="AI13" s="272">
        <v>4</v>
      </c>
      <c r="AJ13" s="276"/>
      <c r="AK13" s="277">
        <v>2</v>
      </c>
      <c r="AL13" s="336">
        <v>2</v>
      </c>
      <c r="AM13" s="264"/>
      <c r="AN13" s="374"/>
      <c r="AO13" s="265"/>
      <c r="AP13" s="256"/>
      <c r="AQ13" s="272"/>
      <c r="AR13" s="276"/>
      <c r="AS13" s="265"/>
      <c r="AT13" s="263"/>
      <c r="AU13" s="264"/>
      <c r="AV13" s="374"/>
      <c r="AW13" s="265"/>
      <c r="AX13" s="256"/>
      <c r="AY13" s="271">
        <v>1</v>
      </c>
      <c r="AZ13" s="508"/>
      <c r="BA13" s="263"/>
    </row>
    <row r="14" spans="1:54" s="254" customFormat="1" ht="19.5" customHeight="1" x14ac:dyDescent="0.35">
      <c r="A14" s="578" t="s">
        <v>377</v>
      </c>
      <c r="B14" s="275" t="s">
        <v>269</v>
      </c>
      <c r="C14" s="256" t="s">
        <v>240</v>
      </c>
      <c r="D14" s="107">
        <v>4</v>
      </c>
      <c r="E14" s="256">
        <v>60</v>
      </c>
      <c r="F14" s="264">
        <v>6</v>
      </c>
      <c r="G14" s="374">
        <v>4</v>
      </c>
      <c r="H14" s="265"/>
      <c r="I14" s="269">
        <v>2</v>
      </c>
      <c r="J14" s="277">
        <v>54</v>
      </c>
      <c r="K14" s="102"/>
      <c r="L14" s="276"/>
      <c r="M14" s="277"/>
      <c r="N14" s="336"/>
      <c r="O14" s="272"/>
      <c r="P14" s="276"/>
      <c r="Q14" s="277"/>
      <c r="R14" s="336"/>
      <c r="S14" s="272"/>
      <c r="T14" s="276"/>
      <c r="U14" s="277"/>
      <c r="V14" s="336"/>
      <c r="W14" s="272">
        <v>8</v>
      </c>
      <c r="X14" s="276"/>
      <c r="Y14" s="277">
        <v>4</v>
      </c>
      <c r="Z14" s="336">
        <v>4</v>
      </c>
      <c r="AA14" s="272"/>
      <c r="AB14" s="276"/>
      <c r="AC14" s="277"/>
      <c r="AD14" s="336"/>
      <c r="AE14" s="272"/>
      <c r="AF14" s="276"/>
      <c r="AG14" s="274"/>
      <c r="AH14" s="263"/>
      <c r="AI14" s="272"/>
      <c r="AJ14" s="276"/>
      <c r="AK14" s="265"/>
      <c r="AL14" s="263"/>
      <c r="AM14" s="264"/>
      <c r="AN14" s="374"/>
      <c r="AO14" s="265"/>
      <c r="AP14" s="256"/>
      <c r="AQ14" s="272"/>
      <c r="AR14" s="276"/>
      <c r="AS14" s="265"/>
      <c r="AT14" s="263"/>
      <c r="AU14" s="264"/>
      <c r="AV14" s="374"/>
      <c r="AW14" s="265"/>
      <c r="AX14" s="256"/>
      <c r="AY14" s="271">
        <v>1</v>
      </c>
      <c r="AZ14" s="508"/>
      <c r="BA14" s="263"/>
    </row>
    <row r="15" spans="1:54" s="281" customFormat="1" ht="19.5" customHeight="1" thickBot="1" x14ac:dyDescent="0.4">
      <c r="A15" s="722" t="s">
        <v>144</v>
      </c>
      <c r="B15" s="723"/>
      <c r="C15" s="256">
        <f>SUM(D8:D14)</f>
        <v>28</v>
      </c>
      <c r="D15" s="127">
        <f>N15+R15+V15+Z15+AD15</f>
        <v>2</v>
      </c>
      <c r="E15" s="114">
        <v>150</v>
      </c>
      <c r="F15" s="388"/>
      <c r="G15" s="344"/>
      <c r="H15" s="389"/>
      <c r="I15" s="408"/>
      <c r="J15" s="409"/>
      <c r="K15" s="388"/>
      <c r="L15" s="344"/>
      <c r="M15" s="345"/>
      <c r="N15" s="379">
        <f>'Вариат.часть-прил.6.1 (АИЭ) '!N12</f>
        <v>0</v>
      </c>
      <c r="O15" s="388"/>
      <c r="P15" s="344"/>
      <c r="Q15" s="410"/>
      <c r="R15" s="379">
        <f>'Вариат.часть-прил.6.1 (АИЭ) '!R12</f>
        <v>2</v>
      </c>
      <c r="S15" s="388"/>
      <c r="T15" s="344"/>
      <c r="U15" s="410"/>
      <c r="V15" s="379">
        <f>'Вариат.часть-прил.6.1 (АИЭ) '!V12</f>
        <v>0</v>
      </c>
      <c r="W15" s="343"/>
      <c r="X15" s="411"/>
      <c r="Y15" s="409"/>
      <c r="Z15" s="412"/>
      <c r="AA15" s="388"/>
      <c r="AB15" s="344"/>
      <c r="AC15" s="389"/>
      <c r="AD15" s="379"/>
      <c r="AE15" s="408"/>
      <c r="AF15" s="344"/>
      <c r="AG15" s="389"/>
      <c r="AH15" s="387"/>
      <c r="AI15" s="408"/>
      <c r="AJ15" s="344"/>
      <c r="AK15" s="389"/>
      <c r="AL15" s="387"/>
      <c r="AM15" s="388"/>
      <c r="AN15" s="344"/>
      <c r="AO15" s="389"/>
      <c r="AP15" s="387"/>
      <c r="AQ15" s="408"/>
      <c r="AR15" s="344"/>
      <c r="AS15" s="389"/>
      <c r="AT15" s="387"/>
      <c r="AU15" s="388"/>
      <c r="AV15" s="344"/>
      <c r="AW15" s="389"/>
      <c r="AX15" s="387"/>
      <c r="AY15" s="387"/>
      <c r="AZ15" s="146"/>
      <c r="BA15" s="139"/>
    </row>
    <row r="16" spans="1:54" s="80" customFormat="1" ht="19.5" customHeight="1" thickBot="1" x14ac:dyDescent="0.35">
      <c r="A16" s="77"/>
      <c r="B16" s="78" t="s">
        <v>143</v>
      </c>
      <c r="C16" s="250">
        <f>N16+R16+V16+Z16+AD16</f>
        <v>28</v>
      </c>
      <c r="D16" s="488">
        <f>D7+D15</f>
        <v>30</v>
      </c>
      <c r="E16" s="134">
        <v>1170</v>
      </c>
      <c r="F16" s="488"/>
      <c r="G16" s="488"/>
      <c r="H16" s="488"/>
      <c r="I16" s="488"/>
      <c r="J16" s="79"/>
      <c r="K16" s="664">
        <f>K7+'Вариат.часть-прил.6.1 (АИЭ) '!K12:M12</f>
        <v>8</v>
      </c>
      <c r="L16" s="664"/>
      <c r="M16" s="665"/>
      <c r="N16" s="380">
        <f>N7+N15</f>
        <v>8</v>
      </c>
      <c r="O16" s="663">
        <f>O7+'Вариат.часть-прил.6.1 (АИЭ) '!O12:Q12</f>
        <v>8</v>
      </c>
      <c r="P16" s="664"/>
      <c r="Q16" s="665"/>
      <c r="R16" s="477">
        <f>R7+R15</f>
        <v>10</v>
      </c>
      <c r="S16" s="663">
        <f>S7+'Вариат.часть-прил.6.1 (АИЭ) '!S12:U12</f>
        <v>0</v>
      </c>
      <c r="T16" s="664"/>
      <c r="U16" s="665"/>
      <c r="V16" s="380">
        <f>V7+V15</f>
        <v>0</v>
      </c>
      <c r="W16" s="663">
        <f>W7+'Вариат.часть-прил.6.1 (АИЭ) '!W12:Y12</f>
        <v>30</v>
      </c>
      <c r="X16" s="664"/>
      <c r="Y16" s="665"/>
      <c r="Z16" s="380">
        <f>Z7+Z15</f>
        <v>10</v>
      </c>
      <c r="AA16" s="663">
        <f>AA7+'Вариат.часть-прил.6.1 (АИЭ) '!AA12:AC12</f>
        <v>0</v>
      </c>
      <c r="AB16" s="664"/>
      <c r="AC16" s="665"/>
      <c r="AD16" s="380">
        <f>AD7+AD15</f>
        <v>0</v>
      </c>
      <c r="AE16" s="663">
        <f>AE7+'Вариат.часть-прил.6.1 (АИЭ) '!AE12:AG12</f>
        <v>0</v>
      </c>
      <c r="AF16" s="664"/>
      <c r="AG16" s="665"/>
      <c r="AH16" s="488"/>
      <c r="AI16" s="663">
        <f>AI7+'Вариат.часть-прил.6.1 (АИЭ) '!AI12:AK12</f>
        <v>6</v>
      </c>
      <c r="AJ16" s="664"/>
      <c r="AK16" s="665"/>
      <c r="AL16" s="380">
        <f>AL7+AL15</f>
        <v>2</v>
      </c>
      <c r="AM16" s="663"/>
      <c r="AN16" s="664"/>
      <c r="AO16" s="665"/>
      <c r="AP16" s="488"/>
      <c r="AQ16" s="663"/>
      <c r="AR16" s="664"/>
      <c r="AS16" s="665"/>
      <c r="AT16" s="488"/>
      <c r="AU16" s="663"/>
      <c r="AV16" s="664"/>
      <c r="AW16" s="665"/>
      <c r="AX16" s="488"/>
      <c r="AY16" s="488"/>
      <c r="AZ16" s="488"/>
      <c r="BA16" s="79"/>
      <c r="BB16" s="373">
        <f>N16+R16+V16+Z16</f>
        <v>28</v>
      </c>
    </row>
    <row r="17" spans="1:54" s="37" customFormat="1" ht="21.75" customHeight="1" thickBot="1" x14ac:dyDescent="0.35">
      <c r="A17" s="579" t="s">
        <v>337</v>
      </c>
      <c r="B17" s="726" t="s">
        <v>147</v>
      </c>
      <c r="C17" s="727"/>
      <c r="D17" s="727"/>
      <c r="E17" s="727"/>
      <c r="F17" s="727"/>
      <c r="G17" s="727"/>
      <c r="H17" s="727"/>
      <c r="I17" s="727"/>
      <c r="J17" s="727"/>
      <c r="K17" s="727"/>
      <c r="L17" s="727"/>
      <c r="M17" s="727"/>
      <c r="N17" s="727"/>
      <c r="O17" s="727"/>
      <c r="P17" s="727"/>
      <c r="Q17" s="727"/>
      <c r="R17" s="727"/>
      <c r="S17" s="727"/>
      <c r="T17" s="727"/>
      <c r="U17" s="727"/>
      <c r="V17" s="727"/>
      <c r="W17" s="727"/>
      <c r="X17" s="727"/>
      <c r="Y17" s="727"/>
      <c r="Z17" s="727"/>
      <c r="AA17" s="727"/>
      <c r="AB17" s="727"/>
      <c r="AC17" s="727"/>
      <c r="AD17" s="727"/>
      <c r="AE17" s="727"/>
      <c r="AF17" s="727"/>
      <c r="AG17" s="727"/>
      <c r="AH17" s="727"/>
      <c r="AI17" s="727"/>
      <c r="AJ17" s="727"/>
      <c r="AK17" s="727"/>
      <c r="AL17" s="727"/>
      <c r="AM17" s="727"/>
      <c r="AN17" s="727"/>
      <c r="AO17" s="727"/>
      <c r="AP17" s="727"/>
      <c r="AQ17" s="727"/>
      <c r="AR17" s="727"/>
      <c r="AS17" s="727"/>
      <c r="AT17" s="727"/>
      <c r="AU17" s="727"/>
      <c r="AV17" s="727"/>
      <c r="AW17" s="727"/>
      <c r="AX17" s="727"/>
      <c r="AY17" s="727"/>
      <c r="AZ17" s="727"/>
      <c r="BA17" s="728"/>
    </row>
    <row r="18" spans="1:54" s="37" customFormat="1" ht="18.75" customHeight="1" x14ac:dyDescent="0.35">
      <c r="A18" s="720" t="s">
        <v>142</v>
      </c>
      <c r="B18" s="721"/>
      <c r="C18" s="329"/>
      <c r="D18" s="127">
        <f>N18+R18</f>
        <v>30</v>
      </c>
      <c r="E18" s="127">
        <v>900</v>
      </c>
      <c r="F18" s="330"/>
      <c r="G18" s="331"/>
      <c r="H18" s="331"/>
      <c r="I18" s="331"/>
      <c r="J18" s="332"/>
      <c r="K18" s="669">
        <f>SUM(K19:M24)</f>
        <v>56</v>
      </c>
      <c r="L18" s="670"/>
      <c r="M18" s="671"/>
      <c r="N18" s="336">
        <f>N19+N20+N21+N22+N23</f>
        <v>15</v>
      </c>
      <c r="O18" s="669">
        <f>SUM(O19:Q24)</f>
        <v>52</v>
      </c>
      <c r="P18" s="670"/>
      <c r="Q18" s="671"/>
      <c r="R18" s="336">
        <f>R19+R20+R21+R22+R23</f>
        <v>15</v>
      </c>
      <c r="S18" s="669">
        <f>SUM(S19:U24)</f>
        <v>0</v>
      </c>
      <c r="T18" s="670"/>
      <c r="U18" s="671"/>
      <c r="V18" s="336">
        <f>V19+V20+V21+V22+V23</f>
        <v>0</v>
      </c>
      <c r="W18" s="669">
        <f>SUM(W19:Y24)</f>
        <v>0</v>
      </c>
      <c r="X18" s="670"/>
      <c r="Y18" s="671"/>
      <c r="Z18" s="336">
        <f>Z19+Z20+Z21+Z22+Z23</f>
        <v>0</v>
      </c>
      <c r="AA18" s="669">
        <f>SUM(AA19:AC24)</f>
        <v>0</v>
      </c>
      <c r="AB18" s="670"/>
      <c r="AC18" s="671"/>
      <c r="AD18" s="336">
        <f>AD19+AD20+AD21+AD22+AD23</f>
        <v>0</v>
      </c>
      <c r="AE18" s="669">
        <f>SUM(AE19:AG24)</f>
        <v>0</v>
      </c>
      <c r="AF18" s="670"/>
      <c r="AG18" s="671"/>
      <c r="AH18" s="336">
        <f>AH19+AH20+AH21+AH22+AH23</f>
        <v>0</v>
      </c>
      <c r="AI18" s="669">
        <f>SUM(AI19:AK24)</f>
        <v>0</v>
      </c>
      <c r="AJ18" s="670"/>
      <c r="AK18" s="671"/>
      <c r="AL18" s="336">
        <f>AL19+AL20+AL21+AL22+AL23</f>
        <v>0</v>
      </c>
      <c r="AM18" s="669">
        <f>SUM(AM19:AO24)</f>
        <v>0</v>
      </c>
      <c r="AN18" s="670"/>
      <c r="AO18" s="671"/>
      <c r="AP18" s="336">
        <f>AP19+AP20+AP21+AP22+AP23</f>
        <v>0</v>
      </c>
      <c r="AQ18" s="669">
        <f>SUM(AQ19:AS24)</f>
        <v>0</v>
      </c>
      <c r="AR18" s="670"/>
      <c r="AS18" s="671"/>
      <c r="AT18" s="336">
        <f>AT19+AT20+AT21+AT22+AT23</f>
        <v>0</v>
      </c>
      <c r="AU18" s="330"/>
      <c r="AV18" s="331"/>
      <c r="AW18" s="332"/>
      <c r="AX18" s="336">
        <f>AX19+AX20+AX21+AX22+AX23</f>
        <v>0</v>
      </c>
      <c r="AY18" s="129"/>
      <c r="AZ18" s="130"/>
      <c r="BA18" s="129"/>
    </row>
    <row r="19" spans="1:54" s="281" customFormat="1" ht="18.75" customHeight="1" x14ac:dyDescent="0.35">
      <c r="A19" s="278" t="s">
        <v>378</v>
      </c>
      <c r="B19" s="145" t="s">
        <v>170</v>
      </c>
      <c r="C19" s="256" t="s">
        <v>241</v>
      </c>
      <c r="D19" s="104">
        <v>10</v>
      </c>
      <c r="E19" s="127">
        <v>300</v>
      </c>
      <c r="F19" s="264">
        <v>40</v>
      </c>
      <c r="G19" s="374">
        <v>16</v>
      </c>
      <c r="H19" s="374"/>
      <c r="I19" s="374">
        <v>20</v>
      </c>
      <c r="J19" s="265">
        <v>260</v>
      </c>
      <c r="K19" s="272">
        <v>8</v>
      </c>
      <c r="L19" s="374"/>
      <c r="M19" s="273">
        <v>10</v>
      </c>
      <c r="N19" s="336">
        <v>5</v>
      </c>
      <c r="O19" s="102">
        <v>8</v>
      </c>
      <c r="P19" s="374"/>
      <c r="Q19" s="274">
        <v>10</v>
      </c>
      <c r="R19" s="340">
        <v>5</v>
      </c>
      <c r="S19" s="264"/>
      <c r="T19" s="374"/>
      <c r="U19" s="265"/>
      <c r="V19" s="337"/>
      <c r="W19" s="102"/>
      <c r="X19" s="374"/>
      <c r="Y19" s="274"/>
      <c r="Z19" s="340"/>
      <c r="AA19" s="264"/>
      <c r="AB19" s="374"/>
      <c r="AC19" s="265"/>
      <c r="AD19" s="256"/>
      <c r="AE19" s="269"/>
      <c r="AF19" s="374"/>
      <c r="AG19" s="265"/>
      <c r="AH19" s="256"/>
      <c r="AI19" s="269"/>
      <c r="AJ19" s="374"/>
      <c r="AK19" s="265"/>
      <c r="AL19" s="256"/>
      <c r="AM19" s="264"/>
      <c r="AN19" s="374"/>
      <c r="AO19" s="265"/>
      <c r="AP19" s="256"/>
      <c r="AQ19" s="269"/>
      <c r="AR19" s="374"/>
      <c r="AS19" s="265"/>
      <c r="AT19" s="256"/>
      <c r="AU19" s="264"/>
      <c r="AV19" s="374"/>
      <c r="AW19" s="265"/>
      <c r="AX19" s="256"/>
      <c r="AY19" s="263">
        <v>1.2</v>
      </c>
      <c r="AZ19" s="508"/>
      <c r="BA19" s="263"/>
    </row>
    <row r="20" spans="1:54" s="281" customFormat="1" ht="20.25" customHeight="1" x14ac:dyDescent="0.35">
      <c r="A20" s="278" t="s">
        <v>379</v>
      </c>
      <c r="B20" s="145" t="s">
        <v>192</v>
      </c>
      <c r="C20" s="256" t="s">
        <v>241</v>
      </c>
      <c r="D20" s="104">
        <v>5</v>
      </c>
      <c r="E20" s="127">
        <v>120</v>
      </c>
      <c r="F20" s="264">
        <v>14</v>
      </c>
      <c r="G20" s="374">
        <v>8</v>
      </c>
      <c r="H20" s="374">
        <v>10</v>
      </c>
      <c r="I20" s="374"/>
      <c r="J20" s="265">
        <v>106</v>
      </c>
      <c r="K20" s="99">
        <v>8</v>
      </c>
      <c r="L20" s="266">
        <v>10</v>
      </c>
      <c r="M20" s="100"/>
      <c r="N20" s="143">
        <v>5</v>
      </c>
      <c r="O20" s="478"/>
      <c r="P20" s="479"/>
      <c r="Q20" s="267"/>
      <c r="R20" s="334"/>
      <c r="S20" s="99"/>
      <c r="T20" s="266"/>
      <c r="U20" s="100"/>
      <c r="V20" s="143"/>
      <c r="W20" s="266"/>
      <c r="X20" s="266"/>
      <c r="Y20" s="268"/>
      <c r="Z20" s="144"/>
      <c r="AA20" s="266"/>
      <c r="AB20" s="266"/>
      <c r="AC20" s="268"/>
      <c r="AD20" s="144"/>
      <c r="AE20" s="101"/>
      <c r="AF20" s="374"/>
      <c r="AG20" s="265"/>
      <c r="AH20" s="256"/>
      <c r="AI20" s="269"/>
      <c r="AJ20" s="374"/>
      <c r="AK20" s="265"/>
      <c r="AL20" s="256"/>
      <c r="AM20" s="270"/>
      <c r="AN20" s="270"/>
      <c r="AO20" s="511"/>
      <c r="AP20" s="253"/>
      <c r="AQ20" s="269"/>
      <c r="AR20" s="374"/>
      <c r="AS20" s="265"/>
      <c r="AT20" s="256"/>
      <c r="AU20" s="270"/>
      <c r="AV20" s="270"/>
      <c r="AW20" s="511"/>
      <c r="AX20" s="253"/>
      <c r="AY20" s="271">
        <v>1</v>
      </c>
      <c r="AZ20" s="138"/>
      <c r="BA20" s="133"/>
    </row>
    <row r="21" spans="1:54" s="281" customFormat="1" ht="18.75" customHeight="1" x14ac:dyDescent="0.35">
      <c r="A21" s="278" t="s">
        <v>380</v>
      </c>
      <c r="B21" s="145" t="s">
        <v>169</v>
      </c>
      <c r="C21" s="256" t="s">
        <v>242</v>
      </c>
      <c r="D21" s="104">
        <v>10</v>
      </c>
      <c r="E21" s="127">
        <v>300</v>
      </c>
      <c r="F21" s="264">
        <v>52</v>
      </c>
      <c r="G21" s="374">
        <v>16</v>
      </c>
      <c r="H21" s="374">
        <v>16</v>
      </c>
      <c r="I21" s="374">
        <v>8</v>
      </c>
      <c r="J21" s="265">
        <v>248</v>
      </c>
      <c r="K21" s="272">
        <v>8</v>
      </c>
      <c r="L21" s="374">
        <v>8</v>
      </c>
      <c r="M21" s="273">
        <v>4</v>
      </c>
      <c r="N21" s="336">
        <v>5</v>
      </c>
      <c r="O21" s="102">
        <v>8</v>
      </c>
      <c r="P21" s="374">
        <v>8</v>
      </c>
      <c r="Q21" s="274">
        <v>4</v>
      </c>
      <c r="R21" s="334">
        <v>5</v>
      </c>
      <c r="S21" s="264"/>
      <c r="T21" s="374"/>
      <c r="U21" s="265"/>
      <c r="V21" s="337"/>
      <c r="W21" s="264"/>
      <c r="X21" s="374"/>
      <c r="Y21" s="265"/>
      <c r="Z21" s="256"/>
      <c r="AA21" s="264"/>
      <c r="AB21" s="374"/>
      <c r="AC21" s="265"/>
      <c r="AD21" s="256"/>
      <c r="AE21" s="269"/>
      <c r="AF21" s="374"/>
      <c r="AG21" s="265"/>
      <c r="AH21" s="256"/>
      <c r="AI21" s="269"/>
      <c r="AJ21" s="374"/>
      <c r="AK21" s="265"/>
      <c r="AL21" s="256"/>
      <c r="AM21" s="264"/>
      <c r="AN21" s="374"/>
      <c r="AO21" s="265"/>
      <c r="AP21" s="256"/>
      <c r="AQ21" s="269"/>
      <c r="AR21" s="374"/>
      <c r="AS21" s="265"/>
      <c r="AT21" s="256"/>
      <c r="AU21" s="264"/>
      <c r="AV21" s="374"/>
      <c r="AW21" s="265"/>
      <c r="AX21" s="256"/>
      <c r="AY21" s="256">
        <v>1.2</v>
      </c>
      <c r="AZ21" s="508"/>
      <c r="BA21" s="263"/>
    </row>
    <row r="22" spans="1:54" s="281" customFormat="1" ht="19.5" customHeight="1" x14ac:dyDescent="0.35">
      <c r="A22" s="278" t="s">
        <v>381</v>
      </c>
      <c r="B22" s="145" t="s">
        <v>168</v>
      </c>
      <c r="C22" s="256" t="s">
        <v>243</v>
      </c>
      <c r="D22" s="104">
        <v>5</v>
      </c>
      <c r="E22" s="127">
        <v>120</v>
      </c>
      <c r="F22" s="264">
        <v>14</v>
      </c>
      <c r="G22" s="374">
        <v>8</v>
      </c>
      <c r="H22" s="374">
        <v>6</v>
      </c>
      <c r="I22" s="374"/>
      <c r="J22" s="265">
        <v>106</v>
      </c>
      <c r="K22" s="272"/>
      <c r="L22" s="374"/>
      <c r="M22" s="273"/>
      <c r="N22" s="336"/>
      <c r="O22" s="264">
        <v>8</v>
      </c>
      <c r="P22" s="374">
        <v>6</v>
      </c>
      <c r="Q22" s="274"/>
      <c r="R22" s="339">
        <v>5</v>
      </c>
      <c r="S22" s="264"/>
      <c r="T22" s="374"/>
      <c r="U22" s="274"/>
      <c r="V22" s="339"/>
      <c r="W22" s="264"/>
      <c r="X22" s="374"/>
      <c r="Y22" s="274"/>
      <c r="Z22" s="263"/>
      <c r="AA22" s="264"/>
      <c r="AB22" s="374"/>
      <c r="AC22" s="265"/>
      <c r="AD22" s="256"/>
      <c r="AE22" s="269"/>
      <c r="AF22" s="374"/>
      <c r="AG22" s="265"/>
      <c r="AH22" s="256"/>
      <c r="AI22" s="269"/>
      <c r="AJ22" s="374"/>
      <c r="AK22" s="265"/>
      <c r="AL22" s="256"/>
      <c r="AM22" s="264"/>
      <c r="AN22" s="374"/>
      <c r="AO22" s="265"/>
      <c r="AP22" s="256"/>
      <c r="AQ22" s="269"/>
      <c r="AR22" s="374"/>
      <c r="AS22" s="265"/>
      <c r="AT22" s="256"/>
      <c r="AU22" s="264"/>
      <c r="AV22" s="374"/>
      <c r="AW22" s="265"/>
      <c r="AX22" s="256"/>
      <c r="AY22" s="256">
        <v>2</v>
      </c>
      <c r="AZ22" s="132"/>
      <c r="BA22" s="103"/>
    </row>
    <row r="23" spans="1:54" s="254" customFormat="1" ht="0.75" customHeight="1" x14ac:dyDescent="0.35">
      <c r="A23" s="278"/>
      <c r="B23" s="106"/>
      <c r="C23" s="256"/>
      <c r="D23" s="104"/>
      <c r="E23" s="127"/>
      <c r="F23" s="264"/>
      <c r="G23" s="374"/>
      <c r="H23" s="374"/>
      <c r="I23" s="374"/>
      <c r="J23" s="265"/>
      <c r="K23" s="272"/>
      <c r="L23" s="276"/>
      <c r="M23" s="277"/>
      <c r="N23" s="336"/>
      <c r="O23" s="102"/>
      <c r="P23" s="276"/>
      <c r="Q23" s="265"/>
      <c r="R23" s="334"/>
      <c r="S23" s="264"/>
      <c r="T23" s="276"/>
      <c r="U23" s="265"/>
      <c r="V23" s="339"/>
      <c r="W23" s="264"/>
      <c r="X23" s="276"/>
      <c r="Y23" s="265"/>
      <c r="Z23" s="339"/>
      <c r="AA23" s="264"/>
      <c r="AB23" s="276"/>
      <c r="AC23" s="265"/>
      <c r="AD23" s="263"/>
      <c r="AE23" s="272"/>
      <c r="AF23" s="276"/>
      <c r="AG23" s="274"/>
      <c r="AH23" s="263"/>
      <c r="AI23" s="272"/>
      <c r="AJ23" s="276"/>
      <c r="AK23" s="265"/>
      <c r="AL23" s="263"/>
      <c r="AM23" s="264"/>
      <c r="AN23" s="374"/>
      <c r="AO23" s="265"/>
      <c r="AP23" s="256"/>
      <c r="AQ23" s="272"/>
      <c r="AR23" s="276"/>
      <c r="AS23" s="265"/>
      <c r="AT23" s="263"/>
      <c r="AU23" s="264"/>
      <c r="AV23" s="374"/>
      <c r="AW23" s="265"/>
      <c r="AX23" s="256"/>
      <c r="AY23" s="271"/>
      <c r="AZ23" s="508"/>
      <c r="BA23" s="263"/>
    </row>
    <row r="24" spans="1:54" s="281" customFormat="1" ht="19.5" customHeight="1" thickBot="1" x14ac:dyDescent="0.4">
      <c r="A24" s="722" t="s">
        <v>144</v>
      </c>
      <c r="B24" s="723"/>
      <c r="C24" s="256"/>
      <c r="D24" s="226">
        <f>R24+V24+AD24</f>
        <v>13</v>
      </c>
      <c r="E24" s="114">
        <v>420</v>
      </c>
      <c r="F24" s="264"/>
      <c r="G24" s="374"/>
      <c r="H24" s="374"/>
      <c r="I24" s="374"/>
      <c r="J24" s="265"/>
      <c r="K24" s="269"/>
      <c r="L24" s="374"/>
      <c r="M24" s="273"/>
      <c r="N24" s="340">
        <f>'Вариат.часть-прил.6.1 (АИЭ) '!N21</f>
        <v>0</v>
      </c>
      <c r="O24" s="264"/>
      <c r="P24" s="374"/>
      <c r="Q24" s="274"/>
      <c r="R24" s="340">
        <f>'Вариат.часть-прил.6.1 (АИЭ) '!R21</f>
        <v>0</v>
      </c>
      <c r="S24" s="264"/>
      <c r="T24" s="374"/>
      <c r="U24" s="274"/>
      <c r="V24" s="340">
        <f>'Вариат.часть-прил.6.1 (АИЭ) '!V21</f>
        <v>9</v>
      </c>
      <c r="W24" s="264"/>
      <c r="X24" s="374"/>
      <c r="Y24" s="274"/>
      <c r="Z24" s="340">
        <f>'Вариат.часть-прил.6.1 (АИЭ) '!Z21</f>
        <v>0</v>
      </c>
      <c r="AA24" s="264"/>
      <c r="AB24" s="374"/>
      <c r="AC24" s="265"/>
      <c r="AD24" s="340">
        <f>'Вариат.часть-прил.6.1 (АИЭ) '!AD21</f>
        <v>4</v>
      </c>
      <c r="AE24" s="269"/>
      <c r="AF24" s="374"/>
      <c r="AG24" s="265"/>
      <c r="AH24" s="340"/>
      <c r="AI24" s="269"/>
      <c r="AJ24" s="374"/>
      <c r="AK24" s="265"/>
      <c r="AL24" s="340">
        <f>'Вариат.часть-прил.6.1 (АИЭ) '!AL21</f>
        <v>0</v>
      </c>
      <c r="AM24" s="264"/>
      <c r="AN24" s="374"/>
      <c r="AO24" s="265"/>
      <c r="AP24" s="340">
        <f>'Вариат.часть-прил.6.1 (АИЭ) '!AP21</f>
        <v>0</v>
      </c>
      <c r="AQ24" s="269"/>
      <c r="AR24" s="374"/>
      <c r="AS24" s="265"/>
      <c r="AT24" s="340">
        <f>'Вариат.часть-прил.6.1 (АИЭ) '!AT21</f>
        <v>0</v>
      </c>
      <c r="AU24" s="264"/>
      <c r="AV24" s="374"/>
      <c r="AW24" s="265"/>
      <c r="AX24" s="340">
        <f>'Вариат.часть-прил.6.1 (АИЭ) '!AX21</f>
        <v>0</v>
      </c>
      <c r="AY24" s="256"/>
      <c r="AZ24" s="146"/>
      <c r="BA24" s="139"/>
    </row>
    <row r="25" spans="1:54" s="80" customFormat="1" ht="19.5" customHeight="1" thickBot="1" x14ac:dyDescent="0.35">
      <c r="A25" s="77"/>
      <c r="B25" s="78" t="s">
        <v>145</v>
      </c>
      <c r="C25" s="250"/>
      <c r="D25" s="490">
        <f>D18+D24</f>
        <v>43</v>
      </c>
      <c r="E25" s="114">
        <v>1320</v>
      </c>
      <c r="F25" s="488"/>
      <c r="G25" s="488"/>
      <c r="H25" s="488"/>
      <c r="I25" s="488"/>
      <c r="J25" s="488"/>
      <c r="K25" s="663">
        <f>K18+'Вариат.часть-прил.6.1 (АИЭ) '!K21</f>
        <v>56</v>
      </c>
      <c r="L25" s="664"/>
      <c r="M25" s="665"/>
      <c r="N25" s="490">
        <f>N18+N24</f>
        <v>15</v>
      </c>
      <c r="O25" s="663">
        <f>O18+'Вариат.часть-прил.6.1 (АИЭ) '!O21</f>
        <v>52</v>
      </c>
      <c r="P25" s="664"/>
      <c r="Q25" s="665"/>
      <c r="R25" s="490">
        <f>R18+R24</f>
        <v>15</v>
      </c>
      <c r="S25" s="663">
        <f>S18+'Вариат.часть-прил.6.1 (АИЭ) '!S21</f>
        <v>0</v>
      </c>
      <c r="T25" s="664"/>
      <c r="U25" s="665"/>
      <c r="V25" s="490">
        <f>V18+V24</f>
        <v>9</v>
      </c>
      <c r="W25" s="663">
        <f>W18+'Вариат.часть-прил.6.1 (АИЭ) '!W21:Y21</f>
        <v>0</v>
      </c>
      <c r="X25" s="664"/>
      <c r="Y25" s="665"/>
      <c r="Z25" s="490">
        <f>Z18+Z24</f>
        <v>0</v>
      </c>
      <c r="AA25" s="663">
        <f>AA18+'Вариат.часть-прил.6.1 (АИЭ) '!AA21</f>
        <v>0</v>
      </c>
      <c r="AB25" s="664"/>
      <c r="AC25" s="665"/>
      <c r="AD25" s="490">
        <f>AD18+AD24</f>
        <v>4</v>
      </c>
      <c r="AE25" s="663">
        <f>AE18+'Вариат.часть-прил.6.1 (АИЭ) '!AE21</f>
        <v>0</v>
      </c>
      <c r="AF25" s="664"/>
      <c r="AG25" s="665"/>
      <c r="AH25" s="490">
        <f>AH18+AH24</f>
        <v>0</v>
      </c>
      <c r="AI25" s="663">
        <f>AI18+'Вариат.часть-прил.6.1 (АИЭ) '!AI21</f>
        <v>0</v>
      </c>
      <c r="AJ25" s="664"/>
      <c r="AK25" s="665"/>
      <c r="AL25" s="364"/>
      <c r="AM25" s="664"/>
      <c r="AN25" s="664"/>
      <c r="AO25" s="665"/>
      <c r="AP25" s="490">
        <f>AP18+AP24</f>
        <v>0</v>
      </c>
      <c r="AQ25" s="663">
        <f>AQ18+'Вариат.часть-прил.6.1 (АИЭ) '!AQ21</f>
        <v>0</v>
      </c>
      <c r="AR25" s="664"/>
      <c r="AS25" s="665"/>
      <c r="AT25" s="490">
        <f>AT18+AT24</f>
        <v>0</v>
      </c>
      <c r="AU25" s="488"/>
      <c r="AV25" s="488"/>
      <c r="AW25" s="488"/>
      <c r="AX25" s="490">
        <f>AX18+AX24</f>
        <v>0</v>
      </c>
      <c r="AY25" s="488"/>
      <c r="AZ25" s="488"/>
      <c r="BA25" s="79"/>
      <c r="BB25" s="373">
        <f>N25+R25+V25+Z25+AD25</f>
        <v>43</v>
      </c>
    </row>
    <row r="26" spans="1:54" s="37" customFormat="1" ht="23.25" customHeight="1" thickBot="1" x14ac:dyDescent="0.35">
      <c r="A26" s="574" t="s">
        <v>340</v>
      </c>
      <c r="B26" s="726" t="s">
        <v>57</v>
      </c>
      <c r="C26" s="727"/>
      <c r="D26" s="727"/>
      <c r="E26" s="727"/>
      <c r="F26" s="727"/>
      <c r="G26" s="727"/>
      <c r="H26" s="727"/>
      <c r="I26" s="727"/>
      <c r="J26" s="727"/>
      <c r="K26" s="727"/>
      <c r="L26" s="727"/>
      <c r="M26" s="727"/>
      <c r="N26" s="727"/>
      <c r="O26" s="727"/>
      <c r="P26" s="727"/>
      <c r="Q26" s="727"/>
      <c r="R26" s="727"/>
      <c r="S26" s="727"/>
      <c r="T26" s="727"/>
      <c r="U26" s="727"/>
      <c r="V26" s="727"/>
      <c r="W26" s="727"/>
      <c r="X26" s="727"/>
      <c r="Y26" s="727"/>
      <c r="Z26" s="727"/>
      <c r="AA26" s="727"/>
      <c r="AB26" s="727"/>
      <c r="AC26" s="727"/>
      <c r="AD26" s="727"/>
      <c r="AE26" s="727"/>
      <c r="AF26" s="727"/>
      <c r="AG26" s="727"/>
      <c r="AH26" s="727"/>
      <c r="AI26" s="727"/>
      <c r="AJ26" s="727"/>
      <c r="AK26" s="727"/>
      <c r="AL26" s="727"/>
      <c r="AM26" s="727"/>
      <c r="AN26" s="727"/>
      <c r="AO26" s="727"/>
      <c r="AP26" s="727"/>
      <c r="AQ26" s="727"/>
      <c r="AR26" s="727"/>
      <c r="AS26" s="727"/>
      <c r="AT26" s="727"/>
      <c r="AU26" s="727"/>
      <c r="AV26" s="727"/>
      <c r="AW26" s="727"/>
      <c r="AX26" s="727"/>
      <c r="AY26" s="727"/>
      <c r="AZ26" s="727"/>
      <c r="BA26" s="728"/>
    </row>
    <row r="27" spans="1:54" s="37" customFormat="1" ht="18.75" customHeight="1" thickBot="1" x14ac:dyDescent="0.4">
      <c r="A27" s="724" t="s">
        <v>142</v>
      </c>
      <c r="B27" s="725"/>
      <c r="C27" s="420">
        <f>V27+Z27+AD27+AH27+AL27+AT27+N27</f>
        <v>35</v>
      </c>
      <c r="D27" s="421">
        <f>N27+R27+V27+Z27+AD27+AH27+AL27+AP27+AT27</f>
        <v>35</v>
      </c>
      <c r="E27" s="77">
        <v>1500</v>
      </c>
      <c r="F27" s="78"/>
      <c r="G27" s="422"/>
      <c r="H27" s="422"/>
      <c r="I27" s="422"/>
      <c r="J27" s="423"/>
      <c r="K27" s="663">
        <f>SUM(K28:M32)</f>
        <v>0</v>
      </c>
      <c r="L27" s="664"/>
      <c r="M27" s="665"/>
      <c r="N27" s="480">
        <f>SUM(N28:N32)</f>
        <v>0</v>
      </c>
      <c r="O27" s="663"/>
      <c r="P27" s="664"/>
      <c r="Q27" s="665"/>
      <c r="R27" s="481">
        <f>SUM(R28:R32)</f>
        <v>0</v>
      </c>
      <c r="S27" s="663">
        <f>S28+U28+S30+T30</f>
        <v>18</v>
      </c>
      <c r="T27" s="664"/>
      <c r="U27" s="665"/>
      <c r="V27" s="384">
        <f>SUM(V28:V32)</f>
        <v>15</v>
      </c>
      <c r="W27" s="663">
        <f>W29+Y29+W31+X31+Y31</f>
        <v>18</v>
      </c>
      <c r="X27" s="664"/>
      <c r="Y27" s="665"/>
      <c r="Z27" s="384">
        <f>SUM(Z28:Z32)</f>
        <v>5</v>
      </c>
      <c r="AA27" s="663">
        <f>AA31+AB31+AC31</f>
        <v>16</v>
      </c>
      <c r="AB27" s="664"/>
      <c r="AC27" s="665"/>
      <c r="AD27" s="384">
        <f>SUM(AD28:AD32)</f>
        <v>10</v>
      </c>
      <c r="AE27" s="663">
        <f>AE31+AF31+AG31</f>
        <v>0</v>
      </c>
      <c r="AF27" s="664"/>
      <c r="AG27" s="665"/>
      <c r="AH27" s="384">
        <f>SUM(AH28:AH32)</f>
        <v>0</v>
      </c>
      <c r="AI27" s="663">
        <f>AI32+AJ32+AK32</f>
        <v>16</v>
      </c>
      <c r="AJ27" s="664"/>
      <c r="AK27" s="665"/>
      <c r="AL27" s="384">
        <f>SUM(AL28:AL32)</f>
        <v>5</v>
      </c>
      <c r="AM27" s="663"/>
      <c r="AN27" s="664"/>
      <c r="AO27" s="665"/>
      <c r="AP27" s="384">
        <f>SUM(AP28:AP32)</f>
        <v>0</v>
      </c>
      <c r="AQ27" s="663">
        <f>AQ32+AR32+AS32</f>
        <v>0</v>
      </c>
      <c r="AR27" s="664"/>
      <c r="AS27" s="665"/>
      <c r="AT27" s="384">
        <f>SUM(AT28:AT32)</f>
        <v>0</v>
      </c>
      <c r="AU27" s="663"/>
      <c r="AV27" s="664"/>
      <c r="AW27" s="665"/>
      <c r="AX27" s="384">
        <f>SUM(AX28:AX32)</f>
        <v>0</v>
      </c>
      <c r="AY27" s="385"/>
      <c r="AZ27" s="386"/>
      <c r="BA27" s="385"/>
    </row>
    <row r="28" spans="1:54" s="281" customFormat="1" ht="42" customHeight="1" x14ac:dyDescent="0.35">
      <c r="A28" s="577" t="s">
        <v>382</v>
      </c>
      <c r="B28" s="418" t="s">
        <v>171</v>
      </c>
      <c r="C28" s="253" t="s">
        <v>244</v>
      </c>
      <c r="D28" s="419">
        <v>5</v>
      </c>
      <c r="E28" s="127">
        <v>120</v>
      </c>
      <c r="F28" s="270">
        <v>14</v>
      </c>
      <c r="G28" s="333">
        <v>8</v>
      </c>
      <c r="H28" s="333"/>
      <c r="I28" s="333">
        <v>6</v>
      </c>
      <c r="J28" s="149">
        <v>106</v>
      </c>
      <c r="K28" s="99"/>
      <c r="L28" s="333"/>
      <c r="M28" s="149"/>
      <c r="N28" s="40"/>
      <c r="O28" s="280"/>
      <c r="P28" s="333"/>
      <c r="Q28" s="382"/>
      <c r="R28" s="40"/>
      <c r="S28" s="99">
        <v>8</v>
      </c>
      <c r="T28" s="333"/>
      <c r="U28" s="149">
        <v>10</v>
      </c>
      <c r="V28" s="40">
        <v>5</v>
      </c>
      <c r="W28" s="280"/>
      <c r="X28" s="333"/>
      <c r="Y28" s="382"/>
      <c r="Z28" s="383"/>
      <c r="AA28" s="270"/>
      <c r="AB28" s="333"/>
      <c r="AC28" s="149"/>
      <c r="AD28" s="253"/>
      <c r="AE28" s="99"/>
      <c r="AF28" s="333"/>
      <c r="AG28" s="149"/>
      <c r="AH28" s="253"/>
      <c r="AI28" s="99"/>
      <c r="AJ28" s="333"/>
      <c r="AK28" s="149"/>
      <c r="AL28" s="253"/>
      <c r="AM28" s="270"/>
      <c r="AN28" s="333"/>
      <c r="AO28" s="149"/>
      <c r="AP28" s="253"/>
      <c r="AQ28" s="99"/>
      <c r="AR28" s="333"/>
      <c r="AS28" s="149"/>
      <c r="AT28" s="253"/>
      <c r="AU28" s="270"/>
      <c r="AV28" s="333"/>
      <c r="AW28" s="149"/>
      <c r="AX28" s="253"/>
      <c r="AY28" s="271">
        <v>3</v>
      </c>
      <c r="AZ28" s="41"/>
      <c r="BA28" s="271"/>
    </row>
    <row r="29" spans="1:54" s="281" customFormat="1" ht="19.5" customHeight="1" x14ac:dyDescent="0.35">
      <c r="A29" s="561" t="s">
        <v>383</v>
      </c>
      <c r="B29" s="94" t="s">
        <v>173</v>
      </c>
      <c r="C29" s="256" t="s">
        <v>245</v>
      </c>
      <c r="D29" s="381">
        <v>5</v>
      </c>
      <c r="E29" s="127">
        <v>120</v>
      </c>
      <c r="F29" s="264">
        <v>12</v>
      </c>
      <c r="G29" s="374">
        <v>8</v>
      </c>
      <c r="H29" s="374"/>
      <c r="I29" s="374">
        <v>4</v>
      </c>
      <c r="J29" s="265">
        <v>108</v>
      </c>
      <c r="K29" s="99"/>
      <c r="L29" s="266"/>
      <c r="M29" s="100"/>
      <c r="N29" s="143"/>
      <c r="O29" s="478"/>
      <c r="P29" s="479"/>
      <c r="Q29" s="267"/>
      <c r="R29" s="334"/>
      <c r="S29" s="266">
        <v>8</v>
      </c>
      <c r="T29" s="266"/>
      <c r="U29" s="268">
        <v>4</v>
      </c>
      <c r="V29" s="143">
        <v>5</v>
      </c>
      <c r="W29" s="266"/>
      <c r="X29" s="266"/>
      <c r="Y29" s="268"/>
      <c r="Z29" s="143"/>
      <c r="AA29" s="266"/>
      <c r="AB29" s="266"/>
      <c r="AC29" s="268"/>
      <c r="AD29" s="144"/>
      <c r="AE29" s="101"/>
      <c r="AF29" s="374"/>
      <c r="AG29" s="265"/>
      <c r="AH29" s="256"/>
      <c r="AI29" s="269"/>
      <c r="AJ29" s="374"/>
      <c r="AK29" s="265"/>
      <c r="AL29" s="256"/>
      <c r="AM29" s="270"/>
      <c r="AN29" s="270"/>
      <c r="AO29" s="511"/>
      <c r="AP29" s="253"/>
      <c r="AQ29" s="269"/>
      <c r="AR29" s="374"/>
      <c r="AS29" s="265"/>
      <c r="AT29" s="256"/>
      <c r="AU29" s="270"/>
      <c r="AV29" s="270"/>
      <c r="AW29" s="511"/>
      <c r="AX29" s="253"/>
      <c r="AY29" s="271">
        <v>3</v>
      </c>
      <c r="AZ29" s="138"/>
      <c r="BA29" s="133"/>
    </row>
    <row r="30" spans="1:54" s="281" customFormat="1" ht="18.75" customHeight="1" x14ac:dyDescent="0.35">
      <c r="A30" s="561" t="s">
        <v>384</v>
      </c>
      <c r="B30" s="94" t="s">
        <v>172</v>
      </c>
      <c r="C30" s="256" t="s">
        <v>246</v>
      </c>
      <c r="D30" s="227">
        <v>5</v>
      </c>
      <c r="E30" s="127">
        <v>120</v>
      </c>
      <c r="F30" s="264">
        <v>28</v>
      </c>
      <c r="G30" s="374">
        <v>8</v>
      </c>
      <c r="H30" s="374">
        <v>6</v>
      </c>
      <c r="I30" s="374"/>
      <c r="J30" s="265">
        <v>92</v>
      </c>
      <c r="K30" s="272"/>
      <c r="L30" s="374"/>
      <c r="M30" s="273"/>
      <c r="N30" s="336"/>
      <c r="O30" s="102"/>
      <c r="P30" s="374"/>
      <c r="Q30" s="274"/>
      <c r="R30" s="334"/>
      <c r="S30" s="264"/>
      <c r="T30" s="374"/>
      <c r="U30" s="265"/>
      <c r="V30" s="337"/>
      <c r="W30" s="264"/>
      <c r="X30" s="374"/>
      <c r="Y30" s="265"/>
      <c r="Z30" s="337"/>
      <c r="AA30" s="264">
        <v>8</v>
      </c>
      <c r="AB30" s="374">
        <v>6</v>
      </c>
      <c r="AC30" s="265"/>
      <c r="AD30" s="337">
        <v>5</v>
      </c>
      <c r="AE30" s="269"/>
      <c r="AF30" s="374"/>
      <c r="AG30" s="265"/>
      <c r="AH30" s="256"/>
      <c r="AI30" s="269"/>
      <c r="AJ30" s="374"/>
      <c r="AK30" s="265"/>
      <c r="AL30" s="256"/>
      <c r="AM30" s="264"/>
      <c r="AN30" s="374"/>
      <c r="AO30" s="265"/>
      <c r="AP30" s="256"/>
      <c r="AQ30" s="269"/>
      <c r="AR30" s="374"/>
      <c r="AS30" s="265"/>
      <c r="AT30" s="256"/>
      <c r="AU30" s="264"/>
      <c r="AV30" s="374"/>
      <c r="AW30" s="265"/>
      <c r="AX30" s="256"/>
      <c r="AY30" s="256">
        <v>3</v>
      </c>
      <c r="AZ30" s="508"/>
      <c r="BA30" s="263"/>
    </row>
    <row r="31" spans="1:54" s="281" customFormat="1" ht="41.25" customHeight="1" x14ac:dyDescent="0.35">
      <c r="A31" s="561" t="s">
        <v>385</v>
      </c>
      <c r="B31" s="94" t="s">
        <v>196</v>
      </c>
      <c r="C31" s="256" t="s">
        <v>247</v>
      </c>
      <c r="D31" s="92">
        <v>15</v>
      </c>
      <c r="E31" s="127">
        <v>450</v>
      </c>
      <c r="F31" s="264">
        <v>39</v>
      </c>
      <c r="G31" s="231">
        <v>21</v>
      </c>
      <c r="H31" s="230">
        <v>14</v>
      </c>
      <c r="I31" s="374">
        <v>14</v>
      </c>
      <c r="J31" s="265">
        <v>411</v>
      </c>
      <c r="K31" s="272"/>
      <c r="L31" s="374"/>
      <c r="M31" s="273"/>
      <c r="N31" s="336"/>
      <c r="O31" s="102"/>
      <c r="P31" s="374"/>
      <c r="Q31" s="274"/>
      <c r="R31" s="334"/>
      <c r="S31" s="269">
        <v>8</v>
      </c>
      <c r="T31" s="374">
        <v>4</v>
      </c>
      <c r="U31" s="265">
        <v>4</v>
      </c>
      <c r="V31" s="337">
        <v>5</v>
      </c>
      <c r="W31" s="264">
        <v>8</v>
      </c>
      <c r="X31" s="374">
        <v>6</v>
      </c>
      <c r="Y31" s="274">
        <v>4</v>
      </c>
      <c r="Z31" s="339">
        <v>5</v>
      </c>
      <c r="AA31" s="264">
        <v>8</v>
      </c>
      <c r="AB31" s="374">
        <v>4</v>
      </c>
      <c r="AC31" s="265">
        <v>4</v>
      </c>
      <c r="AD31" s="337">
        <v>5</v>
      </c>
      <c r="AE31" s="365"/>
      <c r="AF31" s="366"/>
      <c r="AG31" s="367"/>
      <c r="AH31" s="368"/>
      <c r="AI31" s="269"/>
      <c r="AJ31" s="374"/>
      <c r="AK31" s="265"/>
      <c r="AL31" s="256"/>
      <c r="AM31" s="264"/>
      <c r="AN31" s="374"/>
      <c r="AO31" s="265"/>
      <c r="AP31" s="256"/>
      <c r="AQ31" s="269"/>
      <c r="AR31" s="374"/>
      <c r="AS31" s="265"/>
      <c r="AT31" s="256"/>
      <c r="AU31" s="264"/>
      <c r="AV31" s="374"/>
      <c r="AW31" s="265"/>
      <c r="AX31" s="256"/>
      <c r="AY31" s="256" t="s">
        <v>278</v>
      </c>
      <c r="AZ31" s="132"/>
      <c r="BA31" s="103"/>
    </row>
    <row r="32" spans="1:54" s="254" customFormat="1" ht="19.5" customHeight="1" x14ac:dyDescent="0.35">
      <c r="A32" s="561" t="s">
        <v>386</v>
      </c>
      <c r="B32" s="275" t="s">
        <v>175</v>
      </c>
      <c r="C32" s="256" t="s">
        <v>248</v>
      </c>
      <c r="D32" s="227">
        <v>5</v>
      </c>
      <c r="E32" s="127">
        <v>150</v>
      </c>
      <c r="F32" s="264">
        <v>16</v>
      </c>
      <c r="G32" s="374">
        <v>8</v>
      </c>
      <c r="H32" s="374">
        <v>4</v>
      </c>
      <c r="I32" s="374">
        <v>4</v>
      </c>
      <c r="J32" s="265">
        <v>134</v>
      </c>
      <c r="K32" s="272"/>
      <c r="L32" s="374"/>
      <c r="M32" s="273"/>
      <c r="N32" s="336"/>
      <c r="O32" s="102"/>
      <c r="P32" s="374"/>
      <c r="Q32" s="274"/>
      <c r="R32" s="334"/>
      <c r="S32" s="264"/>
      <c r="T32" s="374"/>
      <c r="U32" s="274"/>
      <c r="V32" s="339"/>
      <c r="W32" s="264"/>
      <c r="X32" s="374"/>
      <c r="Y32" s="274"/>
      <c r="Z32" s="263"/>
      <c r="AA32" s="264"/>
      <c r="AB32" s="374"/>
      <c r="AC32" s="265"/>
      <c r="AD32" s="256"/>
      <c r="AE32" s="269"/>
      <c r="AF32" s="374"/>
      <c r="AG32" s="265"/>
      <c r="AH32" s="256"/>
      <c r="AI32" s="269">
        <v>8</v>
      </c>
      <c r="AJ32" s="374">
        <v>4</v>
      </c>
      <c r="AK32" s="265">
        <v>4</v>
      </c>
      <c r="AL32" s="256">
        <v>5</v>
      </c>
      <c r="AM32" s="264"/>
      <c r="AN32" s="374"/>
      <c r="AO32" s="265"/>
      <c r="AP32" s="256"/>
      <c r="AQ32" s="269"/>
      <c r="AR32" s="374"/>
      <c r="AS32" s="265"/>
      <c r="AT32" s="256"/>
      <c r="AU32" s="264"/>
      <c r="AV32" s="374"/>
      <c r="AW32" s="265"/>
      <c r="AX32" s="256"/>
      <c r="AY32" s="253">
        <v>7</v>
      </c>
      <c r="AZ32" s="132"/>
      <c r="BA32" s="103"/>
    </row>
    <row r="33" spans="1:56" s="254" customFormat="1" ht="19.5" customHeight="1" thickBot="1" x14ac:dyDescent="0.35">
      <c r="A33" s="722" t="s">
        <v>144</v>
      </c>
      <c r="B33" s="723"/>
      <c r="C33" s="256"/>
      <c r="D33" s="369">
        <f>N33+R33+V33+Z33+AD33+AH33+AL33+AP33+AT33</f>
        <v>102</v>
      </c>
      <c r="E33" s="127"/>
      <c r="F33" s="264"/>
      <c r="G33" s="374"/>
      <c r="H33" s="374"/>
      <c r="I33" s="374"/>
      <c r="J33" s="265"/>
      <c r="K33" s="666"/>
      <c r="L33" s="667"/>
      <c r="M33" s="668"/>
      <c r="N33" s="482">
        <f>'Вариат.часть-прил.6.1 (АИЭ) '!N29</f>
        <v>0</v>
      </c>
      <c r="O33" s="264"/>
      <c r="P33" s="374"/>
      <c r="Q33" s="274"/>
      <c r="R33" s="232"/>
      <c r="S33" s="264"/>
      <c r="T33" s="374"/>
      <c r="U33" s="274"/>
      <c r="V33" s="232">
        <f>'Вариат.часть-прил.6.1 (АИЭ) '!V29</f>
        <v>0</v>
      </c>
      <c r="W33" s="264"/>
      <c r="X33" s="374"/>
      <c r="Y33" s="274"/>
      <c r="Z33" s="232">
        <f>'Вариат.часть-прил.6.1 (АИЭ) '!Z29</f>
        <v>9</v>
      </c>
      <c r="AA33" s="264"/>
      <c r="AB33" s="374"/>
      <c r="AC33" s="265"/>
      <c r="AD33" s="232">
        <f>'Вариат.часть-прил.6.1 (АИЭ) '!AD29</f>
        <v>13</v>
      </c>
      <c r="AE33" s="269"/>
      <c r="AF33" s="374"/>
      <c r="AG33" s="265"/>
      <c r="AH33" s="232">
        <f>'Вариат.часть-прил.6.1 (АИЭ) '!AH29</f>
        <v>21</v>
      </c>
      <c r="AI33" s="269"/>
      <c r="AJ33" s="374"/>
      <c r="AK33" s="265"/>
      <c r="AL33" s="232">
        <f>'Вариат.часть-прил.6.1 (АИЭ) '!AL29</f>
        <v>17</v>
      </c>
      <c r="AM33" s="236"/>
      <c r="AN33" s="234"/>
      <c r="AO33" s="235"/>
      <c r="AP33" s="232">
        <f>'Вариат.часть-прил.6.1 (АИЭ) '!AP29</f>
        <v>24</v>
      </c>
      <c r="AQ33" s="233"/>
      <c r="AR33" s="234"/>
      <c r="AS33" s="235"/>
      <c r="AT33" s="232">
        <f>'Вариат.часть-прил.6.1 (АИЭ) '!AT29</f>
        <v>18</v>
      </c>
      <c r="AU33" s="264"/>
      <c r="AV33" s="374"/>
      <c r="AW33" s="265"/>
      <c r="AX33" s="232">
        <f>'Вариат.часть-прил.6.1 (АИЭ) '!AX29</f>
        <v>0</v>
      </c>
      <c r="AY33" s="256"/>
      <c r="AZ33" s="146"/>
      <c r="BA33" s="139"/>
      <c r="BB33" s="281"/>
      <c r="BC33" s="281"/>
      <c r="BD33" s="281"/>
    </row>
    <row r="34" spans="1:56" s="281" customFormat="1" ht="19.5" customHeight="1" thickBot="1" x14ac:dyDescent="0.35">
      <c r="A34" s="77"/>
      <c r="B34" s="78" t="s">
        <v>146</v>
      </c>
      <c r="C34" s="250">
        <f>N34+V34+Z34+AD34+AH34+AL34+AP34+AT34</f>
        <v>137</v>
      </c>
      <c r="D34" s="490">
        <f>D27+D33</f>
        <v>137</v>
      </c>
      <c r="E34" s="77">
        <v>3960</v>
      </c>
      <c r="F34" s="488"/>
      <c r="G34" s="488"/>
      <c r="H34" s="488"/>
      <c r="I34" s="488"/>
      <c r="J34" s="488"/>
      <c r="K34" s="663">
        <f>K27+'Вариат.часть-прил.6.1 (АИЭ) '!K29:M29</f>
        <v>0</v>
      </c>
      <c r="L34" s="664"/>
      <c r="M34" s="665"/>
      <c r="N34" s="249">
        <f>N27+N33</f>
        <v>0</v>
      </c>
      <c r="O34" s="663">
        <f>O27+'Вариат.часть-прил.6.1 (АИЭ) '!O29:Q29</f>
        <v>0</v>
      </c>
      <c r="P34" s="664"/>
      <c r="Q34" s="665"/>
      <c r="R34" s="249">
        <f>R27+R33</f>
        <v>0</v>
      </c>
      <c r="S34" s="663">
        <f>S27+'Вариат.часть-прил.6.1 (АИЭ) '!S29:U29</f>
        <v>18</v>
      </c>
      <c r="T34" s="664"/>
      <c r="U34" s="665"/>
      <c r="V34" s="249">
        <f>V27+V33</f>
        <v>15</v>
      </c>
      <c r="W34" s="663">
        <f>W27+'Вариат.часть-прил.6.1 (АИЭ) '!W29:Y29</f>
        <v>18</v>
      </c>
      <c r="X34" s="664"/>
      <c r="Y34" s="665"/>
      <c r="Z34" s="249">
        <f>Z27+Z33</f>
        <v>14</v>
      </c>
      <c r="AA34" s="663">
        <f>AA27+'Вариат.часть-прил.6.1 (АИЭ) '!AA29:AC29</f>
        <v>46</v>
      </c>
      <c r="AB34" s="664"/>
      <c r="AC34" s="665"/>
      <c r="AD34" s="249">
        <f>AD27+AD33</f>
        <v>23</v>
      </c>
      <c r="AE34" s="663">
        <f>AE27+'Вариат.часть-прил.6.1 (АИЭ) '!AE29:AG29</f>
        <v>24</v>
      </c>
      <c r="AF34" s="664"/>
      <c r="AG34" s="665"/>
      <c r="AH34" s="249">
        <f>AH27+AH33</f>
        <v>21</v>
      </c>
      <c r="AI34" s="663">
        <f>AI27+'Вариат.часть-прил.6.1 (АИЭ) '!AI29:AK29</f>
        <v>60</v>
      </c>
      <c r="AJ34" s="664"/>
      <c r="AK34" s="665"/>
      <c r="AL34" s="249">
        <f>AL27+AL33</f>
        <v>22</v>
      </c>
      <c r="AM34" s="663">
        <f>'Вариат.часть-прил.6.1 (АИЭ) '!AM29:AO29</f>
        <v>40</v>
      </c>
      <c r="AN34" s="664"/>
      <c r="AO34" s="665"/>
      <c r="AP34" s="249">
        <f>AP27+AP33</f>
        <v>24</v>
      </c>
      <c r="AQ34" s="663">
        <f>AQ27+'Вариат.часть-прил.6.1 (АИЭ) '!AQ29:AS29</f>
        <v>28</v>
      </c>
      <c r="AR34" s="664"/>
      <c r="AS34" s="665"/>
      <c r="AT34" s="249">
        <f>AT27+AT33</f>
        <v>18</v>
      </c>
      <c r="AU34" s="780">
        <f>AU25+AU16+AU33</f>
        <v>0</v>
      </c>
      <c r="AV34" s="664"/>
      <c r="AW34" s="665"/>
      <c r="AX34" s="488"/>
      <c r="AY34" s="488"/>
      <c r="AZ34" s="488"/>
      <c r="BA34" s="79"/>
      <c r="BB34" s="80"/>
      <c r="BC34" s="80"/>
      <c r="BD34" s="80"/>
    </row>
    <row r="35" spans="1:56" s="80" customFormat="1" ht="19.5" customHeight="1" x14ac:dyDescent="0.35">
      <c r="A35" s="520" t="s">
        <v>387</v>
      </c>
      <c r="B35" s="108" t="s">
        <v>58</v>
      </c>
      <c r="C35" s="256"/>
      <c r="D35" s="517">
        <v>15</v>
      </c>
      <c r="E35" s="256"/>
      <c r="F35" s="264"/>
      <c r="G35" s="374"/>
      <c r="H35" s="374"/>
      <c r="I35" s="374"/>
      <c r="J35" s="265"/>
      <c r="K35" s="272"/>
      <c r="L35" s="374"/>
      <c r="M35" s="273"/>
      <c r="N35" s="342"/>
      <c r="O35" s="272"/>
      <c r="P35" s="374"/>
      <c r="Q35" s="273"/>
      <c r="R35" s="334"/>
      <c r="S35" s="272"/>
      <c r="T35" s="374"/>
      <c r="U35" s="273"/>
      <c r="V35" s="339"/>
      <c r="W35" s="272"/>
      <c r="X35" s="374"/>
      <c r="Y35" s="273"/>
      <c r="Z35" s="339"/>
      <c r="AA35" s="272"/>
      <c r="AB35" s="374"/>
      <c r="AC35" s="273"/>
      <c r="AD35" s="256"/>
      <c r="AE35" s="272"/>
      <c r="AF35" s="374"/>
      <c r="AG35" s="273"/>
      <c r="AH35" s="256"/>
      <c r="AI35" s="272"/>
      <c r="AJ35" s="374"/>
      <c r="AK35" s="273"/>
      <c r="AL35" s="256"/>
      <c r="AM35" s="272"/>
      <c r="AN35" s="374"/>
      <c r="AO35" s="273"/>
      <c r="AP35" s="256"/>
      <c r="AQ35" s="272"/>
      <c r="AR35" s="374"/>
      <c r="AS35" s="273"/>
      <c r="AT35" s="256"/>
      <c r="AU35" s="272"/>
      <c r="AV35" s="374"/>
      <c r="AW35" s="273"/>
      <c r="AX35" s="256"/>
      <c r="AY35" s="256"/>
      <c r="AZ35" s="132"/>
      <c r="BA35" s="103"/>
      <c r="BB35" s="281"/>
      <c r="BC35" s="281"/>
      <c r="BD35" s="281"/>
    </row>
    <row r="36" spans="1:56" s="281" customFormat="1" ht="19.5" customHeight="1" x14ac:dyDescent="0.35">
      <c r="A36" s="581" t="s">
        <v>42</v>
      </c>
      <c r="B36" s="222" t="s">
        <v>149</v>
      </c>
      <c r="C36" s="256"/>
      <c r="D36" s="518">
        <v>15</v>
      </c>
      <c r="E36" s="256"/>
      <c r="F36" s="264"/>
      <c r="G36" s="374"/>
      <c r="H36" s="374"/>
      <c r="I36" s="374"/>
      <c r="J36" s="265"/>
      <c r="K36" s="272"/>
      <c r="L36" s="374"/>
      <c r="M36" s="273"/>
      <c r="N36" s="342"/>
      <c r="O36" s="272"/>
      <c r="P36" s="374"/>
      <c r="Q36" s="273"/>
      <c r="R36" s="334"/>
      <c r="S36" s="272"/>
      <c r="T36" s="374"/>
      <c r="U36" s="273"/>
      <c r="V36" s="337"/>
      <c r="W36" s="272"/>
      <c r="X36" s="374"/>
      <c r="Y36" s="273"/>
      <c r="Z36" s="337"/>
      <c r="AA36" s="272"/>
      <c r="AB36" s="374"/>
      <c r="AC36" s="273"/>
      <c r="AD36" s="256"/>
      <c r="AE36" s="272"/>
      <c r="AF36" s="374"/>
      <c r="AG36" s="273"/>
      <c r="AH36" s="256"/>
      <c r="AI36" s="272"/>
      <c r="AJ36" s="374"/>
      <c r="AK36" s="273"/>
      <c r="AL36" s="256"/>
      <c r="AM36" s="272"/>
      <c r="AN36" s="374"/>
      <c r="AO36" s="273"/>
      <c r="AP36" s="338"/>
      <c r="AQ36" s="272"/>
      <c r="AR36" s="374"/>
      <c r="AS36" s="273"/>
      <c r="AT36" s="256"/>
      <c r="AU36" s="272"/>
      <c r="AV36" s="374"/>
      <c r="AW36" s="273"/>
      <c r="AX36" s="337">
        <v>15</v>
      </c>
      <c r="AY36" s="256">
        <v>10</v>
      </c>
      <c r="AZ36" s="508"/>
      <c r="BA36" s="263"/>
    </row>
    <row r="37" spans="1:56" s="281" customFormat="1" ht="19.5" customHeight="1" x14ac:dyDescent="0.35">
      <c r="A37" s="580" t="s">
        <v>388</v>
      </c>
      <c r="B37" s="108" t="s">
        <v>249</v>
      </c>
      <c r="C37" s="256"/>
      <c r="D37" s="518">
        <v>15</v>
      </c>
      <c r="E37" s="256"/>
      <c r="F37" s="264"/>
      <c r="G37" s="374"/>
      <c r="H37" s="374"/>
      <c r="I37" s="374"/>
      <c r="J37" s="265"/>
      <c r="K37" s="272"/>
      <c r="L37" s="374"/>
      <c r="M37" s="273"/>
      <c r="N37" s="342"/>
      <c r="O37" s="272"/>
      <c r="P37" s="374"/>
      <c r="Q37" s="273"/>
      <c r="R37" s="334"/>
      <c r="S37" s="272"/>
      <c r="T37" s="374"/>
      <c r="U37" s="273"/>
      <c r="V37" s="339"/>
      <c r="W37" s="272"/>
      <c r="X37" s="374"/>
      <c r="Y37" s="273"/>
      <c r="Z37" s="339"/>
      <c r="AA37" s="272"/>
      <c r="AB37" s="374"/>
      <c r="AC37" s="273"/>
      <c r="AD37" s="256"/>
      <c r="AE37" s="272"/>
      <c r="AF37" s="374"/>
      <c r="AG37" s="273"/>
      <c r="AH37" s="256"/>
      <c r="AI37" s="272"/>
      <c r="AJ37" s="374"/>
      <c r="AK37" s="273"/>
      <c r="AL37" s="256"/>
      <c r="AM37" s="272"/>
      <c r="AN37" s="374"/>
      <c r="AO37" s="273"/>
      <c r="AP37" s="338"/>
      <c r="AQ37" s="272"/>
      <c r="AR37" s="374"/>
      <c r="AS37" s="273"/>
      <c r="AT37" s="256"/>
      <c r="AU37" s="272"/>
      <c r="AV37" s="374"/>
      <c r="AW37" s="273"/>
      <c r="AX37" s="337">
        <v>15</v>
      </c>
      <c r="AY37" s="256">
        <v>10</v>
      </c>
      <c r="AZ37" s="132"/>
      <c r="BA37" s="103"/>
    </row>
    <row r="38" spans="1:56" s="281" customFormat="1" ht="18.75" customHeight="1" thickBot="1" x14ac:dyDescent="0.4">
      <c r="A38" s="109"/>
      <c r="B38" s="111" t="s">
        <v>250</v>
      </c>
      <c r="C38" s="510"/>
      <c r="D38" s="510"/>
      <c r="E38" s="253"/>
      <c r="F38" s="270"/>
      <c r="G38" s="333"/>
      <c r="H38" s="333"/>
      <c r="I38" s="333"/>
      <c r="J38" s="149"/>
      <c r="K38" s="343"/>
      <c r="L38" s="344"/>
      <c r="M38" s="345"/>
      <c r="N38" s="483"/>
      <c r="O38" s="343"/>
      <c r="P38" s="344"/>
      <c r="Q38" s="345"/>
      <c r="R38" s="484"/>
      <c r="S38" s="343"/>
      <c r="T38" s="344"/>
      <c r="U38" s="345"/>
      <c r="V38" s="150"/>
      <c r="W38" s="343"/>
      <c r="X38" s="344"/>
      <c r="Y38" s="345"/>
      <c r="Z38" s="150"/>
      <c r="AA38" s="343"/>
      <c r="AB38" s="344"/>
      <c r="AC38" s="345"/>
      <c r="AD38" s="151"/>
      <c r="AE38" s="343"/>
      <c r="AF38" s="344"/>
      <c r="AG38" s="345"/>
      <c r="AH38" s="151"/>
      <c r="AI38" s="343"/>
      <c r="AJ38" s="344"/>
      <c r="AK38" s="345"/>
      <c r="AL38" s="151"/>
      <c r="AM38" s="343"/>
      <c r="AN38" s="344"/>
      <c r="AO38" s="345"/>
      <c r="AP38" s="346"/>
      <c r="AQ38" s="343"/>
      <c r="AR38" s="344"/>
      <c r="AS38" s="345"/>
      <c r="AT38" s="151"/>
      <c r="AU38" s="343"/>
      <c r="AV38" s="344"/>
      <c r="AW38" s="345"/>
      <c r="AX38" s="346"/>
      <c r="AY38" s="151"/>
      <c r="AZ38" s="152"/>
      <c r="BA38" s="153"/>
    </row>
    <row r="39" spans="1:56" s="281" customFormat="1" ht="18.75" customHeight="1" x14ac:dyDescent="0.35">
      <c r="A39" s="718" t="s">
        <v>150</v>
      </c>
      <c r="B39" s="719"/>
      <c r="C39" s="154"/>
      <c r="D39" s="155"/>
      <c r="E39" s="156"/>
      <c r="F39" s="157"/>
      <c r="G39" s="158"/>
      <c r="H39" s="158"/>
      <c r="I39" s="158"/>
      <c r="J39" s="159"/>
      <c r="K39" s="347"/>
      <c r="L39" s="361"/>
      <c r="M39" s="341"/>
      <c r="N39" s="348"/>
      <c r="O39" s="347"/>
      <c r="P39" s="361"/>
      <c r="Q39" s="341"/>
      <c r="R39" s="348"/>
      <c r="S39" s="347"/>
      <c r="T39" s="361"/>
      <c r="U39" s="341"/>
      <c r="V39" s="348"/>
      <c r="W39" s="347"/>
      <c r="X39" s="361"/>
      <c r="Y39" s="341"/>
      <c r="Z39" s="348"/>
      <c r="AA39" s="347"/>
      <c r="AB39" s="361"/>
      <c r="AC39" s="341"/>
      <c r="AD39" s="348"/>
      <c r="AE39" s="347"/>
      <c r="AF39" s="361"/>
      <c r="AG39" s="341"/>
      <c r="AH39" s="348"/>
      <c r="AI39" s="347"/>
      <c r="AJ39" s="361"/>
      <c r="AK39" s="341"/>
      <c r="AL39" s="348"/>
      <c r="AM39" s="347"/>
      <c r="AN39" s="361"/>
      <c r="AO39" s="341"/>
      <c r="AP39" s="348"/>
      <c r="AQ39" s="347"/>
      <c r="AR39" s="361"/>
      <c r="AS39" s="341"/>
      <c r="AT39" s="348"/>
      <c r="AU39" s="347"/>
      <c r="AV39" s="361"/>
      <c r="AW39" s="341"/>
      <c r="AX39" s="348"/>
      <c r="AY39" s="160"/>
      <c r="AZ39" s="161"/>
      <c r="BA39" s="162"/>
      <c r="BB39" s="123"/>
      <c r="BC39" s="124"/>
      <c r="BD39" s="124"/>
    </row>
    <row r="40" spans="1:56" s="281" customFormat="1" ht="34.5" customHeight="1" x14ac:dyDescent="0.35">
      <c r="A40" s="163" t="s">
        <v>59</v>
      </c>
      <c r="B40" s="164"/>
      <c r="C40" s="165"/>
      <c r="D40" s="370">
        <f>D34+D25+D16</f>
        <v>210</v>
      </c>
      <c r="E40" s="167"/>
      <c r="F40" s="168"/>
      <c r="G40" s="169"/>
      <c r="H40" s="169"/>
      <c r="I40" s="169"/>
      <c r="J40" s="170"/>
      <c r="K40" s="272"/>
      <c r="L40" s="374"/>
      <c r="M40" s="273"/>
      <c r="N40" s="342"/>
      <c r="O40" s="272"/>
      <c r="P40" s="374"/>
      <c r="Q40" s="273"/>
      <c r="R40" s="342"/>
      <c r="S40" s="272"/>
      <c r="T40" s="374"/>
      <c r="U40" s="273"/>
      <c r="V40" s="342"/>
      <c r="W40" s="272"/>
      <c r="X40" s="374"/>
      <c r="Y40" s="273"/>
      <c r="Z40" s="342"/>
      <c r="AA40" s="272"/>
      <c r="AB40" s="374"/>
      <c r="AC40" s="273"/>
      <c r="AD40" s="342"/>
      <c r="AE40" s="272"/>
      <c r="AF40" s="374"/>
      <c r="AG40" s="273"/>
      <c r="AH40" s="342"/>
      <c r="AI40" s="272"/>
      <c r="AJ40" s="374"/>
      <c r="AK40" s="273"/>
      <c r="AL40" s="342"/>
      <c r="AM40" s="272"/>
      <c r="AN40" s="374"/>
      <c r="AO40" s="273"/>
      <c r="AP40" s="342"/>
      <c r="AQ40" s="272"/>
      <c r="AR40" s="374"/>
      <c r="AS40" s="273"/>
      <c r="AT40" s="342"/>
      <c r="AU40" s="272"/>
      <c r="AV40" s="374"/>
      <c r="AW40" s="273"/>
      <c r="AX40" s="342"/>
      <c r="AY40" s="112"/>
      <c r="AZ40" s="171"/>
      <c r="BA40" s="172"/>
      <c r="BB40" s="123"/>
      <c r="BC40" s="124"/>
      <c r="BD40" s="124"/>
    </row>
    <row r="41" spans="1:56" s="38" customFormat="1" ht="19.5" customHeight="1" x14ac:dyDescent="0.35">
      <c r="A41" s="761" t="s">
        <v>151</v>
      </c>
      <c r="B41" s="762"/>
      <c r="C41" s="173"/>
      <c r="D41" s="166">
        <v>15</v>
      </c>
      <c r="E41" s="174"/>
      <c r="F41" s="168"/>
      <c r="G41" s="169"/>
      <c r="H41" s="169"/>
      <c r="I41" s="169"/>
      <c r="J41" s="170"/>
      <c r="K41" s="272"/>
      <c r="L41" s="374"/>
      <c r="M41" s="273"/>
      <c r="N41" s="342"/>
      <c r="O41" s="272"/>
      <c r="P41" s="374"/>
      <c r="Q41" s="273"/>
      <c r="R41" s="342"/>
      <c r="S41" s="272"/>
      <c r="T41" s="374"/>
      <c r="U41" s="273"/>
      <c r="V41" s="342"/>
      <c r="W41" s="272"/>
      <c r="X41" s="374"/>
      <c r="Y41" s="273"/>
      <c r="Z41" s="342"/>
      <c r="AA41" s="272"/>
      <c r="AB41" s="374"/>
      <c r="AC41" s="273"/>
      <c r="AD41" s="342"/>
      <c r="AE41" s="272"/>
      <c r="AF41" s="374"/>
      <c r="AG41" s="273"/>
      <c r="AH41" s="342"/>
      <c r="AI41" s="272"/>
      <c r="AJ41" s="374"/>
      <c r="AK41" s="273"/>
      <c r="AL41" s="342"/>
      <c r="AM41" s="272"/>
      <c r="AN41" s="374"/>
      <c r="AO41" s="273"/>
      <c r="AP41" s="342"/>
      <c r="AQ41" s="272"/>
      <c r="AR41" s="374"/>
      <c r="AS41" s="273"/>
      <c r="AT41" s="342"/>
      <c r="AU41" s="272"/>
      <c r="AV41" s="374"/>
      <c r="AW41" s="273"/>
      <c r="AX41" s="342"/>
      <c r="AY41" s="113"/>
      <c r="AZ41" s="171"/>
      <c r="BA41" s="172"/>
      <c r="BB41" s="123"/>
      <c r="BC41" s="124"/>
      <c r="BD41" s="124"/>
    </row>
    <row r="42" spans="1:56" s="38" customFormat="1" ht="19.5" customHeight="1" x14ac:dyDescent="0.35">
      <c r="A42" s="761" t="s">
        <v>152</v>
      </c>
      <c r="B42" s="762"/>
      <c r="C42" s="175"/>
      <c r="D42" s="176"/>
      <c r="E42" s="177"/>
      <c r="F42" s="178"/>
      <c r="G42" s="179"/>
      <c r="H42" s="179"/>
      <c r="I42" s="179"/>
      <c r="J42" s="180"/>
      <c r="K42" s="272"/>
      <c r="L42" s="374"/>
      <c r="M42" s="273"/>
      <c r="N42" s="342"/>
      <c r="O42" s="272"/>
      <c r="P42" s="374"/>
      <c r="Q42" s="273"/>
      <c r="R42" s="342"/>
      <c r="S42" s="272"/>
      <c r="T42" s="374"/>
      <c r="U42" s="273"/>
      <c r="V42" s="342"/>
      <c r="W42" s="272"/>
      <c r="X42" s="374"/>
      <c r="Y42" s="273"/>
      <c r="Z42" s="342"/>
      <c r="AA42" s="272"/>
      <c r="AB42" s="374"/>
      <c r="AC42" s="273"/>
      <c r="AD42" s="342"/>
      <c r="AE42" s="272"/>
      <c r="AF42" s="374"/>
      <c r="AG42" s="273"/>
      <c r="AH42" s="342"/>
      <c r="AI42" s="272"/>
      <c r="AJ42" s="374"/>
      <c r="AK42" s="273"/>
      <c r="AL42" s="342"/>
      <c r="AM42" s="272"/>
      <c r="AN42" s="374"/>
      <c r="AO42" s="273"/>
      <c r="AP42" s="342"/>
      <c r="AQ42" s="272"/>
      <c r="AR42" s="374"/>
      <c r="AS42" s="273"/>
      <c r="AT42" s="342"/>
      <c r="AU42" s="272"/>
      <c r="AV42" s="374"/>
      <c r="AW42" s="273"/>
      <c r="AX42" s="342"/>
      <c r="AY42" s="113"/>
      <c r="AZ42" s="171"/>
      <c r="BA42" s="172"/>
      <c r="BB42" s="123"/>
      <c r="BC42" s="124"/>
      <c r="BD42" s="124"/>
    </row>
    <row r="43" spans="1:56" s="38" customFormat="1" ht="19.5" customHeight="1" thickBot="1" x14ac:dyDescent="0.4">
      <c r="A43" s="181" t="s">
        <v>153</v>
      </c>
      <c r="B43" s="182"/>
      <c r="C43" s="183"/>
      <c r="D43" s="184">
        <v>15</v>
      </c>
      <c r="E43" s="185"/>
      <c r="F43" s="186"/>
      <c r="G43" s="187"/>
      <c r="H43" s="187"/>
      <c r="I43" s="187"/>
      <c r="J43" s="188"/>
      <c r="K43" s="349"/>
      <c r="L43" s="362"/>
      <c r="M43" s="350"/>
      <c r="N43" s="351"/>
      <c r="O43" s="349"/>
      <c r="P43" s="362"/>
      <c r="Q43" s="350"/>
      <c r="R43" s="351"/>
      <c r="S43" s="349"/>
      <c r="T43" s="362"/>
      <c r="U43" s="350"/>
      <c r="V43" s="351"/>
      <c r="W43" s="349"/>
      <c r="X43" s="362"/>
      <c r="Y43" s="350"/>
      <c r="Z43" s="351"/>
      <c r="AA43" s="349"/>
      <c r="AB43" s="362"/>
      <c r="AC43" s="350"/>
      <c r="AD43" s="351"/>
      <c r="AE43" s="349"/>
      <c r="AF43" s="362"/>
      <c r="AG43" s="350"/>
      <c r="AH43" s="351"/>
      <c r="AI43" s="349"/>
      <c r="AJ43" s="362"/>
      <c r="AK43" s="350"/>
      <c r="AL43" s="351"/>
      <c r="AM43" s="349"/>
      <c r="AN43" s="362"/>
      <c r="AO43" s="350"/>
      <c r="AP43" s="351"/>
      <c r="AQ43" s="349"/>
      <c r="AR43" s="362"/>
      <c r="AS43" s="350"/>
      <c r="AT43" s="351"/>
      <c r="AU43" s="349"/>
      <c r="AV43" s="362"/>
      <c r="AW43" s="350"/>
      <c r="AX43" s="351"/>
      <c r="AY43" s="189"/>
      <c r="AZ43" s="190"/>
      <c r="BA43" s="191"/>
      <c r="BB43" s="123"/>
      <c r="BC43" s="124"/>
      <c r="BD43" s="124"/>
    </row>
    <row r="44" spans="1:56" s="38" customFormat="1" ht="19.5" customHeight="1" thickBot="1" x14ac:dyDescent="0.4">
      <c r="A44" s="763" t="s">
        <v>154</v>
      </c>
      <c r="B44" s="764"/>
      <c r="C44" s="192"/>
      <c r="D44" s="156"/>
      <c r="E44" s="192"/>
      <c r="F44" s="157"/>
      <c r="G44" s="158"/>
      <c r="H44" s="158"/>
      <c r="I44" s="158"/>
      <c r="J44" s="159"/>
      <c r="K44" s="279"/>
      <c r="L44" s="333"/>
      <c r="M44" s="352"/>
      <c r="N44" s="353"/>
      <c r="O44" s="279"/>
      <c r="P44" s="333"/>
      <c r="Q44" s="352"/>
      <c r="R44" s="353"/>
      <c r="S44" s="279"/>
      <c r="T44" s="333"/>
      <c r="U44" s="352"/>
      <c r="V44" s="353"/>
      <c r="W44" s="279"/>
      <c r="X44" s="333"/>
      <c r="Y44" s="352"/>
      <c r="Z44" s="353"/>
      <c r="AA44" s="279"/>
      <c r="AB44" s="333"/>
      <c r="AC44" s="352"/>
      <c r="AD44" s="353"/>
      <c r="AE44" s="279"/>
      <c r="AF44" s="333"/>
      <c r="AG44" s="352"/>
      <c r="AH44" s="353"/>
      <c r="AI44" s="279"/>
      <c r="AJ44" s="333"/>
      <c r="AK44" s="352"/>
      <c r="AL44" s="353"/>
      <c r="AM44" s="279"/>
      <c r="AN44" s="333"/>
      <c r="AO44" s="352"/>
      <c r="AP44" s="353"/>
      <c r="AQ44" s="279"/>
      <c r="AR44" s="333"/>
      <c r="AS44" s="352"/>
      <c r="AT44" s="353"/>
      <c r="AU44" s="279"/>
      <c r="AV44" s="333"/>
      <c r="AW44" s="352"/>
      <c r="AX44" s="353"/>
      <c r="AY44" s="112"/>
      <c r="AZ44" s="193"/>
      <c r="BA44" s="194"/>
      <c r="BB44" s="123"/>
      <c r="BC44" s="124"/>
      <c r="BD44" s="124"/>
    </row>
    <row r="45" spans="1:56" s="38" customFormat="1" ht="19.5" customHeight="1" thickBot="1" x14ac:dyDescent="0.4">
      <c r="A45" s="778" t="s">
        <v>155</v>
      </c>
      <c r="B45" s="779"/>
      <c r="C45" s="185"/>
      <c r="D45" s="371">
        <f>D40+D41+D43</f>
        <v>240</v>
      </c>
      <c r="E45" s="185"/>
      <c r="F45" s="195"/>
      <c r="G45" s="196"/>
      <c r="H45" s="196"/>
      <c r="I45" s="196"/>
      <c r="J45" s="197"/>
      <c r="K45" s="715">
        <f>K34+K25+K16</f>
        <v>64</v>
      </c>
      <c r="L45" s="716"/>
      <c r="M45" s="717"/>
      <c r="N45" s="516">
        <f>N34+N25+N16</f>
        <v>23</v>
      </c>
      <c r="O45" s="715">
        <f>O34+O25+O16</f>
        <v>60</v>
      </c>
      <c r="P45" s="716"/>
      <c r="Q45" s="717"/>
      <c r="R45" s="516">
        <f>R34+R25+R16</f>
        <v>25</v>
      </c>
      <c r="S45" s="715">
        <f>S34+S25+S16</f>
        <v>18</v>
      </c>
      <c r="T45" s="716"/>
      <c r="U45" s="717"/>
      <c r="V45" s="516">
        <f>V34+V25+V16</f>
        <v>24</v>
      </c>
      <c r="W45" s="715">
        <f>W34+W25+W16</f>
        <v>48</v>
      </c>
      <c r="X45" s="716"/>
      <c r="Y45" s="717"/>
      <c r="Z45" s="516">
        <f>Z34+Z25+Z16</f>
        <v>24</v>
      </c>
      <c r="AA45" s="715">
        <f>AA34+AA25+AA16</f>
        <v>46</v>
      </c>
      <c r="AB45" s="716"/>
      <c r="AC45" s="717"/>
      <c r="AD45" s="516">
        <f>AD34+AD25+AD16</f>
        <v>27</v>
      </c>
      <c r="AE45" s="715">
        <f>AE34+AE25+AE16</f>
        <v>24</v>
      </c>
      <c r="AF45" s="716"/>
      <c r="AG45" s="717"/>
      <c r="AH45" s="516">
        <f>AH34+AH25+AH16</f>
        <v>21</v>
      </c>
      <c r="AI45" s="715">
        <f>AI34+AI25+AI16</f>
        <v>66</v>
      </c>
      <c r="AJ45" s="716"/>
      <c r="AK45" s="717"/>
      <c r="AL45" s="516">
        <f>AL34+AL25+AL16</f>
        <v>24</v>
      </c>
      <c r="AM45" s="715">
        <f>AM34+AM25+AM16</f>
        <v>40</v>
      </c>
      <c r="AN45" s="716"/>
      <c r="AO45" s="717"/>
      <c r="AP45" s="516">
        <f>AP34+AP25+AP16</f>
        <v>24</v>
      </c>
      <c r="AQ45" s="715">
        <f>AQ34+AQ25+AQ16</f>
        <v>28</v>
      </c>
      <c r="AR45" s="716"/>
      <c r="AS45" s="717"/>
      <c r="AT45" s="516">
        <f>AT34+AT25+AT16</f>
        <v>18</v>
      </c>
      <c r="AU45" s="715"/>
      <c r="AV45" s="716"/>
      <c r="AW45" s="717"/>
      <c r="AX45" s="516">
        <f>AX37+AX36</f>
        <v>30</v>
      </c>
      <c r="AY45" s="160"/>
      <c r="AZ45" s="193"/>
      <c r="BA45" s="372">
        <f>AX45+AT45+AP45+AL45+AH45+AD45+Z45+V45+R45+N45</f>
        <v>240</v>
      </c>
      <c r="BB45" s="123"/>
      <c r="BC45" s="124"/>
      <c r="BD45" s="124"/>
    </row>
    <row r="46" spans="1:56" s="38" customFormat="1" ht="19.5" customHeight="1" thickBot="1" x14ac:dyDescent="0.35">
      <c r="A46" s="198" t="s">
        <v>39</v>
      </c>
      <c r="B46" s="199" t="s">
        <v>156</v>
      </c>
      <c r="C46" s="200" t="s">
        <v>39</v>
      </c>
      <c r="D46" s="200"/>
      <c r="E46" s="200"/>
      <c r="F46" s="201"/>
      <c r="G46" s="201"/>
      <c r="H46" s="201"/>
      <c r="I46" s="201"/>
      <c r="J46" s="202"/>
      <c r="K46" s="755"/>
      <c r="L46" s="756"/>
      <c r="M46" s="756"/>
      <c r="N46" s="756"/>
      <c r="O46" s="756"/>
      <c r="P46" s="756"/>
      <c r="Q46" s="756"/>
      <c r="R46" s="756"/>
      <c r="S46" s="756"/>
      <c r="T46" s="756"/>
      <c r="U46" s="756"/>
      <c r="V46" s="756"/>
      <c r="W46" s="756"/>
      <c r="X46" s="756"/>
      <c r="Y46" s="756"/>
      <c r="Z46" s="756"/>
      <c r="AA46" s="756"/>
      <c r="AB46" s="756"/>
      <c r="AC46" s="756"/>
      <c r="AD46" s="756"/>
      <c r="AE46" s="756"/>
      <c r="AF46" s="756"/>
      <c r="AG46" s="756"/>
      <c r="AH46" s="756"/>
      <c r="AI46" s="756"/>
      <c r="AJ46" s="756"/>
      <c r="AK46" s="756"/>
      <c r="AL46" s="756"/>
      <c r="AM46" s="756"/>
      <c r="AN46" s="756"/>
      <c r="AO46" s="756"/>
      <c r="AP46" s="756"/>
      <c r="AQ46" s="756"/>
      <c r="AR46" s="756"/>
      <c r="AS46" s="756"/>
      <c r="AT46" s="756"/>
      <c r="AU46" s="756"/>
      <c r="AV46" s="756"/>
      <c r="AW46" s="756"/>
      <c r="AX46" s="756"/>
      <c r="AY46" s="756"/>
      <c r="AZ46" s="756"/>
      <c r="BA46" s="757"/>
      <c r="BB46" s="124"/>
      <c r="BC46" s="203"/>
      <c r="BD46" s="124"/>
    </row>
    <row r="47" spans="1:56" s="38" customFormat="1" ht="19.5" customHeight="1" x14ac:dyDescent="0.35">
      <c r="A47" s="204"/>
      <c r="B47" s="110"/>
      <c r="C47" s="205"/>
      <c r="D47" s="206"/>
      <c r="E47" s="205"/>
      <c r="F47" s="499"/>
      <c r="G47" s="361"/>
      <c r="H47" s="361"/>
      <c r="I47" s="361"/>
      <c r="J47" s="495"/>
      <c r="K47" s="99"/>
      <c r="L47" s="333"/>
      <c r="M47" s="136"/>
      <c r="N47" s="485"/>
      <c r="O47" s="270"/>
      <c r="P47" s="333"/>
      <c r="Q47" s="136"/>
      <c r="R47" s="486"/>
      <c r="S47" s="270"/>
      <c r="T47" s="333"/>
      <c r="U47" s="136"/>
      <c r="V47" s="137"/>
      <c r="W47" s="270"/>
      <c r="X47" s="333"/>
      <c r="Y47" s="136"/>
      <c r="Z47" s="512"/>
      <c r="AA47" s="270"/>
      <c r="AB47" s="333"/>
      <c r="AC47" s="333"/>
      <c r="AD47" s="512"/>
      <c r="AE47" s="99"/>
      <c r="AF47" s="333"/>
      <c r="AG47" s="333"/>
      <c r="AH47" s="512"/>
      <c r="AI47" s="99"/>
      <c r="AJ47" s="333"/>
      <c r="AK47" s="333"/>
      <c r="AL47" s="512"/>
      <c r="AM47" s="270"/>
      <c r="AN47" s="333"/>
      <c r="AO47" s="333"/>
      <c r="AP47" s="512"/>
      <c r="AQ47" s="99"/>
      <c r="AR47" s="333"/>
      <c r="AS47" s="333"/>
      <c r="AT47" s="512"/>
      <c r="AU47" s="270"/>
      <c r="AV47" s="333"/>
      <c r="AW47" s="333"/>
      <c r="AX47" s="512"/>
      <c r="AY47" s="84"/>
      <c r="AZ47" s="147"/>
      <c r="BA47" s="148"/>
      <c r="BB47" s="125"/>
      <c r="BC47" s="125"/>
      <c r="BD47" s="125"/>
    </row>
    <row r="48" spans="1:56" s="38" customFormat="1" ht="19.5" customHeight="1" x14ac:dyDescent="0.3">
      <c r="A48" s="207"/>
      <c r="B48" s="84"/>
      <c r="C48" s="84"/>
      <c r="D48" s="125"/>
      <c r="E48" s="84"/>
      <c r="F48" s="354"/>
      <c r="G48" s="208"/>
      <c r="H48" s="208"/>
      <c r="I48" s="208"/>
      <c r="J48" s="209"/>
      <c r="K48" s="355"/>
      <c r="L48" s="354"/>
      <c r="M48" s="354"/>
      <c r="N48" s="354"/>
      <c r="O48" s="355"/>
      <c r="P48" s="354"/>
      <c r="Q48" s="354"/>
      <c r="R48" s="354"/>
      <c r="S48" s="355"/>
      <c r="T48" s="354"/>
      <c r="U48" s="354"/>
      <c r="V48" s="354"/>
      <c r="W48" s="355"/>
      <c r="X48" s="354"/>
      <c r="Y48" s="354"/>
      <c r="Z48" s="354"/>
      <c r="AA48" s="355"/>
      <c r="AB48" s="354"/>
      <c r="AC48" s="356"/>
      <c r="AD48" s="354"/>
      <c r="AE48" s="355"/>
      <c r="AF48" s="354"/>
      <c r="AG48" s="356"/>
      <c r="AH48" s="354"/>
      <c r="AI48" s="355"/>
      <c r="AJ48" s="354"/>
      <c r="AK48" s="356"/>
      <c r="AL48" s="354"/>
      <c r="AM48" s="355"/>
      <c r="AN48" s="354"/>
      <c r="AO48" s="356"/>
      <c r="AP48" s="354"/>
      <c r="AQ48" s="355"/>
      <c r="AR48" s="354"/>
      <c r="AS48" s="356"/>
      <c r="AT48" s="354"/>
      <c r="AU48" s="355"/>
      <c r="AV48" s="354"/>
      <c r="AW48" s="356"/>
      <c r="AX48" s="354"/>
      <c r="AY48" s="84"/>
      <c r="AZ48" s="85"/>
      <c r="BA48" s="255"/>
      <c r="BB48" s="281"/>
      <c r="BC48" s="281"/>
      <c r="BD48" s="281"/>
    </row>
    <row r="49" spans="1:56" s="125" customFormat="1" ht="19.5" customHeight="1" thickBot="1" x14ac:dyDescent="0.35">
      <c r="A49" s="210"/>
      <c r="B49" s="211"/>
      <c r="C49" s="211"/>
      <c r="D49" s="212"/>
      <c r="E49" s="211"/>
      <c r="F49" s="213"/>
      <c r="G49" s="214"/>
      <c r="H49" s="214"/>
      <c r="I49" s="214"/>
      <c r="J49" s="215"/>
      <c r="K49" s="216"/>
      <c r="L49" s="213"/>
      <c r="M49" s="213"/>
      <c r="N49" s="213"/>
      <c r="O49" s="216"/>
      <c r="P49" s="213"/>
      <c r="Q49" s="213"/>
      <c r="R49" s="213"/>
      <c r="S49" s="216"/>
      <c r="T49" s="213"/>
      <c r="U49" s="213"/>
      <c r="V49" s="213"/>
      <c r="W49" s="216"/>
      <c r="X49" s="213"/>
      <c r="Y49" s="213"/>
      <c r="Z49" s="213"/>
      <c r="AA49" s="216"/>
      <c r="AB49" s="213"/>
      <c r="AC49" s="213"/>
      <c r="AD49" s="213"/>
      <c r="AE49" s="216"/>
      <c r="AF49" s="213"/>
      <c r="AG49" s="213"/>
      <c r="AH49" s="213"/>
      <c r="AI49" s="216"/>
      <c r="AJ49" s="213"/>
      <c r="AK49" s="213"/>
      <c r="AL49" s="213"/>
      <c r="AM49" s="357"/>
      <c r="AN49" s="358"/>
      <c r="AO49" s="359"/>
      <c r="AP49" s="358"/>
      <c r="AQ49" s="216"/>
      <c r="AR49" s="213"/>
      <c r="AS49" s="213"/>
      <c r="AT49" s="213"/>
      <c r="AU49" s="357"/>
      <c r="AV49" s="358"/>
      <c r="AW49" s="359"/>
      <c r="AX49" s="358"/>
      <c r="AY49" s="211"/>
      <c r="AZ49" s="86"/>
      <c r="BA49" s="87"/>
      <c r="BB49" s="281"/>
      <c r="BC49" s="281"/>
      <c r="BD49" s="281"/>
    </row>
    <row r="50" spans="1:56" s="254" customFormat="1" ht="19.5" customHeight="1" thickBot="1" x14ac:dyDescent="0.35">
      <c r="A50" s="217"/>
      <c r="B50" s="281"/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281"/>
      <c r="U50" s="281"/>
      <c r="V50" s="281"/>
      <c r="W50" s="281"/>
      <c r="X50" s="281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81"/>
      <c r="AK50" s="281"/>
      <c r="AL50" s="281"/>
      <c r="AM50" s="360"/>
      <c r="AN50" s="281"/>
      <c r="AO50" s="360"/>
      <c r="AP50" s="281"/>
      <c r="AQ50" s="281"/>
      <c r="AR50" s="281"/>
      <c r="AS50" s="281"/>
      <c r="AT50" s="281"/>
      <c r="AU50" s="360"/>
      <c r="AV50" s="281"/>
      <c r="AW50" s="360"/>
      <c r="AX50" s="281"/>
      <c r="AY50" s="281"/>
      <c r="AZ50" s="281"/>
      <c r="BA50" s="281"/>
      <c r="BB50" s="281"/>
      <c r="BC50" s="281"/>
      <c r="BD50" s="281"/>
    </row>
    <row r="51" spans="1:56" s="254" customFormat="1" ht="19.5" customHeight="1" thickBot="1" x14ac:dyDescent="0.35">
      <c r="A51" s="497"/>
      <c r="B51" s="81" t="s">
        <v>157</v>
      </c>
      <c r="C51" s="81" t="s">
        <v>60</v>
      </c>
      <c r="D51" s="81" t="s">
        <v>158</v>
      </c>
      <c r="E51" s="673" t="s">
        <v>159</v>
      </c>
      <c r="F51" s="674"/>
      <c r="G51" s="675"/>
      <c r="H51" s="83"/>
      <c r="I51" s="83"/>
      <c r="J51" s="82"/>
      <c r="K51" s="673" t="s">
        <v>161</v>
      </c>
      <c r="L51" s="674"/>
      <c r="M51" s="674"/>
      <c r="N51" s="674"/>
      <c r="O51" s="674"/>
      <c r="P51" s="674"/>
      <c r="Q51" s="674"/>
      <c r="R51" s="674"/>
      <c r="S51" s="674"/>
      <c r="T51" s="674"/>
      <c r="U51" s="674"/>
      <c r="V51" s="674"/>
      <c r="W51" s="674"/>
      <c r="X51" s="674"/>
      <c r="Y51" s="674"/>
      <c r="Z51" s="674"/>
      <c r="AA51" s="674"/>
      <c r="AB51" s="674"/>
      <c r="AC51" s="674"/>
      <c r="AD51" s="674"/>
      <c r="AE51" s="674"/>
      <c r="AF51" s="674"/>
      <c r="AG51" s="674"/>
      <c r="AH51" s="674"/>
      <c r="AI51" s="674"/>
      <c r="AJ51" s="674"/>
      <c r="AK51" s="675"/>
      <c r="AL51" s="696" t="s">
        <v>60</v>
      </c>
      <c r="AM51" s="698"/>
      <c r="AN51" s="673" t="s">
        <v>160</v>
      </c>
      <c r="AO51" s="675"/>
      <c r="AP51" s="696" t="s">
        <v>159</v>
      </c>
      <c r="AQ51" s="697"/>
      <c r="AR51" s="697"/>
      <c r="AS51" s="697"/>
      <c r="AT51" s="697"/>
      <c r="AU51" s="697"/>
      <c r="AV51" s="697"/>
      <c r="AW51" s="697"/>
      <c r="AX51" s="697"/>
      <c r="AY51" s="698"/>
      <c r="AZ51" s="126"/>
      <c r="BA51" s="126"/>
      <c r="BB51" s="83"/>
      <c r="BC51" s="83"/>
      <c r="BD51" s="83"/>
    </row>
    <row r="52" spans="1:56" s="281" customFormat="1" ht="19.5" customHeight="1" thickBot="1" x14ac:dyDescent="0.35">
      <c r="A52" s="225">
        <v>1</v>
      </c>
      <c r="B52" s="223" t="s">
        <v>148</v>
      </c>
      <c r="C52" s="224">
        <v>10</v>
      </c>
      <c r="D52" s="519">
        <v>15</v>
      </c>
      <c r="E52" s="676">
        <v>8</v>
      </c>
      <c r="F52" s="677"/>
      <c r="G52" s="678"/>
      <c r="H52" s="254"/>
      <c r="I52" s="254"/>
      <c r="J52" s="705" t="s">
        <v>44</v>
      </c>
      <c r="K52" s="707" t="s">
        <v>162</v>
      </c>
      <c r="L52" s="707"/>
      <c r="M52" s="707"/>
      <c r="N52" s="707"/>
      <c r="O52" s="707"/>
      <c r="P52" s="707"/>
      <c r="Q52" s="707"/>
      <c r="R52" s="707"/>
      <c r="S52" s="707"/>
      <c r="T52" s="707"/>
      <c r="U52" s="707"/>
      <c r="V52" s="707"/>
      <c r="W52" s="707"/>
      <c r="X52" s="707"/>
      <c r="Y52" s="707"/>
      <c r="Z52" s="707"/>
      <c r="AA52" s="707"/>
      <c r="AB52" s="707"/>
      <c r="AC52" s="707"/>
      <c r="AD52" s="707"/>
      <c r="AE52" s="707"/>
      <c r="AF52" s="707"/>
      <c r="AG52" s="707"/>
      <c r="AH52" s="707"/>
      <c r="AI52" s="707"/>
      <c r="AJ52" s="707"/>
      <c r="AK52" s="708"/>
      <c r="AL52" s="699">
        <v>4</v>
      </c>
      <c r="AM52" s="700"/>
      <c r="AN52" s="699"/>
      <c r="AO52" s="703"/>
      <c r="AP52" s="700">
        <v>1</v>
      </c>
      <c r="AQ52" s="700"/>
      <c r="AR52" s="700"/>
      <c r="AS52" s="700"/>
      <c r="AT52" s="700"/>
      <c r="AU52" s="700"/>
      <c r="AV52" s="700"/>
      <c r="AW52" s="700"/>
      <c r="AX52" s="700"/>
      <c r="AY52" s="703"/>
      <c r="AZ52" s="503"/>
      <c r="BA52" s="503"/>
      <c r="BB52" s="254"/>
      <c r="BC52" s="254"/>
      <c r="BD52" s="254"/>
    </row>
    <row r="53" spans="1:56" s="83" customFormat="1" ht="67.5" customHeight="1" thickBot="1" x14ac:dyDescent="0.35">
      <c r="A53" s="281"/>
      <c r="B53" s="281"/>
      <c r="C53" s="498"/>
      <c r="D53" s="498"/>
      <c r="E53" s="679"/>
      <c r="F53" s="679"/>
      <c r="G53" s="679"/>
      <c r="H53" s="254"/>
      <c r="I53" s="254"/>
      <c r="J53" s="706"/>
      <c r="K53" s="709"/>
      <c r="L53" s="709"/>
      <c r="M53" s="709"/>
      <c r="N53" s="709"/>
      <c r="O53" s="709"/>
      <c r="P53" s="709"/>
      <c r="Q53" s="709"/>
      <c r="R53" s="709"/>
      <c r="S53" s="709"/>
      <c r="T53" s="709"/>
      <c r="U53" s="709"/>
      <c r="V53" s="709"/>
      <c r="W53" s="709"/>
      <c r="X53" s="709"/>
      <c r="Y53" s="709"/>
      <c r="Z53" s="709"/>
      <c r="AA53" s="709"/>
      <c r="AB53" s="709"/>
      <c r="AC53" s="709"/>
      <c r="AD53" s="709"/>
      <c r="AE53" s="709"/>
      <c r="AF53" s="709"/>
      <c r="AG53" s="709"/>
      <c r="AH53" s="709"/>
      <c r="AI53" s="709"/>
      <c r="AJ53" s="709"/>
      <c r="AK53" s="710"/>
      <c r="AL53" s="701"/>
      <c r="AM53" s="702"/>
      <c r="AN53" s="701"/>
      <c r="AO53" s="704"/>
      <c r="AP53" s="702"/>
      <c r="AQ53" s="702"/>
      <c r="AR53" s="702"/>
      <c r="AS53" s="702"/>
      <c r="AT53" s="702"/>
      <c r="AU53" s="702"/>
      <c r="AV53" s="702"/>
      <c r="AW53" s="702"/>
      <c r="AX53" s="702"/>
      <c r="AY53" s="704"/>
      <c r="AZ53" s="503"/>
      <c r="BA53" s="503"/>
      <c r="BB53" s="254"/>
      <c r="BC53" s="254"/>
      <c r="BD53" s="254"/>
    </row>
    <row r="54" spans="1:56" s="254" customFormat="1" ht="25.5" customHeight="1" x14ac:dyDescent="0.3">
      <c r="A54" s="281"/>
      <c r="B54" s="281"/>
      <c r="C54" s="498"/>
      <c r="D54" s="498"/>
      <c r="E54" s="679"/>
      <c r="F54" s="679"/>
      <c r="G54" s="679"/>
      <c r="J54" s="705" t="s">
        <v>45</v>
      </c>
      <c r="K54" s="684" t="s">
        <v>163</v>
      </c>
      <c r="L54" s="685"/>
      <c r="M54" s="685"/>
      <c r="N54" s="685"/>
      <c r="O54" s="685"/>
      <c r="P54" s="685"/>
      <c r="Q54" s="685"/>
      <c r="R54" s="685"/>
      <c r="S54" s="685"/>
      <c r="T54" s="685"/>
      <c r="U54" s="685"/>
      <c r="V54" s="685"/>
      <c r="W54" s="685"/>
      <c r="X54" s="685"/>
      <c r="Y54" s="685"/>
      <c r="Z54" s="685"/>
      <c r="AA54" s="685"/>
      <c r="AB54" s="685"/>
      <c r="AC54" s="685"/>
      <c r="AD54" s="685"/>
      <c r="AE54" s="685"/>
      <c r="AF54" s="685"/>
      <c r="AG54" s="685"/>
      <c r="AH54" s="685"/>
      <c r="AI54" s="685"/>
      <c r="AJ54" s="685"/>
      <c r="AK54" s="685"/>
      <c r="AL54" s="711">
        <v>10</v>
      </c>
      <c r="AM54" s="712"/>
      <c r="AN54" s="711"/>
      <c r="AO54" s="681"/>
      <c r="AP54" s="680">
        <v>2</v>
      </c>
      <c r="AQ54" s="680"/>
      <c r="AR54" s="680"/>
      <c r="AS54" s="680"/>
      <c r="AT54" s="680"/>
      <c r="AU54" s="680"/>
      <c r="AV54" s="680"/>
      <c r="AW54" s="680"/>
      <c r="AX54" s="680"/>
      <c r="AY54" s="681"/>
      <c r="AZ54" s="498"/>
      <c r="BA54" s="498"/>
    </row>
    <row r="55" spans="1:56" s="254" customFormat="1" ht="18.75" customHeight="1" thickBot="1" x14ac:dyDescent="0.35">
      <c r="A55" s="217"/>
      <c r="B55" s="281"/>
      <c r="C55" s="281"/>
      <c r="D55" s="281"/>
      <c r="E55" s="281"/>
      <c r="F55" s="281"/>
      <c r="G55" s="281"/>
      <c r="H55" s="281"/>
      <c r="I55" s="281"/>
      <c r="J55" s="706"/>
      <c r="K55" s="686"/>
      <c r="L55" s="687"/>
      <c r="M55" s="687"/>
      <c r="N55" s="687"/>
      <c r="O55" s="687"/>
      <c r="P55" s="687"/>
      <c r="Q55" s="687"/>
      <c r="R55" s="687"/>
      <c r="S55" s="687"/>
      <c r="T55" s="687"/>
      <c r="U55" s="687"/>
      <c r="V55" s="687"/>
      <c r="W55" s="687"/>
      <c r="X55" s="687"/>
      <c r="Y55" s="687"/>
      <c r="Z55" s="687"/>
      <c r="AA55" s="687"/>
      <c r="AB55" s="687"/>
      <c r="AC55" s="687"/>
      <c r="AD55" s="687"/>
      <c r="AE55" s="687"/>
      <c r="AF55" s="687"/>
      <c r="AG55" s="687"/>
      <c r="AH55" s="687"/>
      <c r="AI55" s="687"/>
      <c r="AJ55" s="687"/>
      <c r="AK55" s="687"/>
      <c r="AL55" s="713"/>
      <c r="AM55" s="714"/>
      <c r="AN55" s="713"/>
      <c r="AO55" s="683"/>
      <c r="AP55" s="682"/>
      <c r="AQ55" s="682"/>
      <c r="AR55" s="682"/>
      <c r="AS55" s="682"/>
      <c r="AT55" s="682"/>
      <c r="AU55" s="682"/>
      <c r="AV55" s="682"/>
      <c r="AW55" s="682"/>
      <c r="AX55" s="682"/>
      <c r="AY55" s="683"/>
      <c r="AZ55" s="498"/>
      <c r="BA55" s="498"/>
      <c r="BB55" s="281"/>
      <c r="BC55" s="281"/>
      <c r="BD55" s="281"/>
    </row>
    <row r="56" spans="1:56" s="254" customFormat="1" ht="18.75" customHeight="1" x14ac:dyDescent="0.3">
      <c r="A56" s="753" t="s">
        <v>118</v>
      </c>
      <c r="B56" s="753"/>
      <c r="C56" s="753"/>
      <c r="D56" s="753"/>
      <c r="E56" s="753"/>
      <c r="F56" s="753"/>
      <c r="G56" s="281"/>
      <c r="H56" s="281"/>
      <c r="I56" s="281"/>
      <c r="J56" s="688" t="s">
        <v>46</v>
      </c>
      <c r="K56" s="684" t="s">
        <v>61</v>
      </c>
      <c r="L56" s="685"/>
      <c r="M56" s="685"/>
      <c r="N56" s="685"/>
      <c r="O56" s="685"/>
      <c r="P56" s="685"/>
      <c r="Q56" s="685"/>
      <c r="R56" s="685"/>
      <c r="S56" s="685"/>
      <c r="T56" s="685"/>
      <c r="U56" s="685"/>
      <c r="V56" s="685"/>
      <c r="W56" s="685"/>
      <c r="X56" s="685"/>
      <c r="Y56" s="685"/>
      <c r="Z56" s="685"/>
      <c r="AA56" s="685"/>
      <c r="AB56" s="685"/>
      <c r="AC56" s="685"/>
      <c r="AD56" s="685"/>
      <c r="AE56" s="685"/>
      <c r="AF56" s="685"/>
      <c r="AG56" s="685"/>
      <c r="AH56" s="685"/>
      <c r="AI56" s="685"/>
      <c r="AJ56" s="685"/>
      <c r="AK56" s="685"/>
      <c r="AL56" s="690">
        <v>10</v>
      </c>
      <c r="AM56" s="691"/>
      <c r="AN56" s="690"/>
      <c r="AO56" s="694"/>
      <c r="AP56" s="691">
        <v>2</v>
      </c>
      <c r="AQ56" s="691"/>
      <c r="AR56" s="691"/>
      <c r="AS56" s="691"/>
      <c r="AT56" s="691"/>
      <c r="AU56" s="691"/>
      <c r="AV56" s="691"/>
      <c r="AW56" s="691"/>
      <c r="AX56" s="691"/>
      <c r="AY56" s="694"/>
      <c r="AZ56" s="498"/>
      <c r="BA56" s="498"/>
      <c r="BB56" s="281"/>
      <c r="BC56" s="281"/>
      <c r="BD56" s="281"/>
    </row>
    <row r="57" spans="1:56" s="281" customFormat="1" ht="19.5" customHeight="1" thickBot="1" x14ac:dyDescent="0.35">
      <c r="A57" s="218" t="s">
        <v>133</v>
      </c>
      <c r="J57" s="689"/>
      <c r="K57" s="686"/>
      <c r="L57" s="687"/>
      <c r="M57" s="687"/>
      <c r="N57" s="687"/>
      <c r="O57" s="687"/>
      <c r="P57" s="687"/>
      <c r="Q57" s="687"/>
      <c r="R57" s="687"/>
      <c r="S57" s="687"/>
      <c r="T57" s="687"/>
      <c r="U57" s="687"/>
      <c r="V57" s="687"/>
      <c r="W57" s="687"/>
      <c r="X57" s="687"/>
      <c r="Y57" s="687"/>
      <c r="Z57" s="687"/>
      <c r="AA57" s="687"/>
      <c r="AB57" s="687"/>
      <c r="AC57" s="687"/>
      <c r="AD57" s="687"/>
      <c r="AE57" s="687"/>
      <c r="AF57" s="687"/>
      <c r="AG57" s="687"/>
      <c r="AH57" s="687"/>
      <c r="AI57" s="687"/>
      <c r="AJ57" s="687"/>
      <c r="AK57" s="687"/>
      <c r="AL57" s="692"/>
      <c r="AM57" s="693"/>
      <c r="AN57" s="692"/>
      <c r="AO57" s="695"/>
      <c r="AP57" s="693"/>
      <c r="AQ57" s="693"/>
      <c r="AR57" s="693"/>
      <c r="AS57" s="693"/>
      <c r="AT57" s="693"/>
      <c r="AU57" s="693"/>
      <c r="AV57" s="693"/>
      <c r="AW57" s="693"/>
      <c r="AX57" s="693"/>
      <c r="AY57" s="695"/>
      <c r="AZ57" s="498"/>
      <c r="BA57" s="498"/>
      <c r="BB57" s="281">
        <f>1800+1360</f>
        <v>3160</v>
      </c>
    </row>
    <row r="58" spans="1:56" s="281" customFormat="1" ht="19.5" customHeight="1" x14ac:dyDescent="0.3">
      <c r="A58" s="219" t="s">
        <v>134</v>
      </c>
      <c r="B58" s="363"/>
      <c r="C58" s="363"/>
      <c r="D58" s="363"/>
      <c r="E58" s="363"/>
      <c r="F58" s="363"/>
      <c r="G58" s="363"/>
      <c r="H58" s="363"/>
      <c r="I58" s="363"/>
      <c r="J58" s="363"/>
      <c r="K58" s="363"/>
      <c r="L58" s="363"/>
      <c r="M58" s="363"/>
      <c r="N58" s="363"/>
      <c r="O58" s="363"/>
      <c r="P58" s="363"/>
      <c r="Q58" s="363"/>
      <c r="R58" s="363"/>
      <c r="S58" s="363"/>
      <c r="T58" s="363"/>
      <c r="U58" s="363"/>
      <c r="V58" s="363"/>
      <c r="W58" s="363"/>
      <c r="X58" s="363"/>
      <c r="Y58" s="363"/>
      <c r="Z58" s="363"/>
      <c r="AA58" s="363"/>
      <c r="AB58" s="363"/>
      <c r="AC58" s="363"/>
      <c r="AD58" s="363"/>
      <c r="AE58" s="363"/>
      <c r="AF58" s="363"/>
      <c r="AG58" s="363"/>
      <c r="AH58" s="363"/>
      <c r="AI58" s="363"/>
      <c r="AJ58" s="363"/>
      <c r="AK58" s="363"/>
      <c r="AL58" s="363"/>
      <c r="AM58" s="363"/>
      <c r="AN58" s="363"/>
      <c r="AO58" s="363"/>
      <c r="AP58" s="363"/>
      <c r="AQ58" s="363"/>
      <c r="AR58" s="363"/>
      <c r="AS58" s="363"/>
      <c r="AT58" s="363"/>
      <c r="AU58" s="363"/>
      <c r="AV58" s="363"/>
      <c r="AW58" s="363"/>
      <c r="AX58" s="363"/>
      <c r="AY58" s="363"/>
      <c r="AZ58" s="363"/>
      <c r="BA58" s="363"/>
      <c r="BB58" s="363"/>
      <c r="BC58" s="363"/>
      <c r="BD58" s="363"/>
    </row>
    <row r="59" spans="1:56" s="281" customFormat="1" ht="19.5" customHeight="1" x14ac:dyDescent="0.3">
      <c r="A59" s="221" t="s">
        <v>135</v>
      </c>
      <c r="B59" s="121"/>
      <c r="C59" s="121"/>
      <c r="D59" s="121"/>
      <c r="E59" s="121"/>
      <c r="F59" s="121"/>
      <c r="G59" s="363"/>
      <c r="H59" s="363"/>
      <c r="I59" s="363"/>
      <c r="J59" s="363"/>
      <c r="K59" s="363"/>
      <c r="L59" s="363"/>
      <c r="M59" s="363"/>
      <c r="N59" s="363"/>
      <c r="O59" s="363"/>
      <c r="P59" s="363"/>
      <c r="Q59" s="363"/>
      <c r="R59" s="363"/>
      <c r="S59" s="363"/>
      <c r="T59" s="363"/>
      <c r="U59" s="363"/>
      <c r="V59" s="363"/>
      <c r="W59" s="363"/>
      <c r="X59" s="363"/>
      <c r="Y59" s="363"/>
      <c r="Z59" s="363"/>
      <c r="AA59" s="363"/>
      <c r="AB59" s="363"/>
      <c r="AC59" s="363"/>
      <c r="AD59" s="363"/>
      <c r="AE59" s="363"/>
      <c r="AF59" s="363"/>
      <c r="AG59" s="363"/>
      <c r="AH59" s="363"/>
      <c r="AI59" s="363"/>
      <c r="AJ59" s="363"/>
      <c r="AK59" s="363"/>
      <c r="AL59" s="363"/>
      <c r="AM59" s="363"/>
      <c r="AN59" s="363"/>
      <c r="AO59" s="363"/>
      <c r="AP59" s="363"/>
      <c r="AQ59" s="363"/>
      <c r="AR59" s="363"/>
      <c r="AS59" s="363"/>
      <c r="AT59" s="363"/>
      <c r="AU59" s="363"/>
      <c r="AV59" s="363"/>
      <c r="AW59" s="363"/>
      <c r="AX59" s="363"/>
      <c r="AY59" s="363"/>
      <c r="AZ59" s="363"/>
      <c r="BA59" s="363"/>
      <c r="BB59" s="363"/>
      <c r="BC59" s="363"/>
      <c r="BD59" s="363"/>
    </row>
    <row r="60" spans="1:56" x14ac:dyDescent="0.25">
      <c r="A60" s="754" t="s">
        <v>136</v>
      </c>
      <c r="B60" s="754"/>
      <c r="C60" s="754"/>
      <c r="D60" s="754"/>
      <c r="E60" s="754"/>
      <c r="F60" s="754"/>
      <c r="G60" s="363"/>
      <c r="H60" s="363"/>
      <c r="I60" s="363"/>
      <c r="J60" s="363"/>
      <c r="K60" s="363"/>
      <c r="L60" s="363"/>
      <c r="M60" s="363"/>
      <c r="N60" s="363"/>
      <c r="O60" s="363"/>
      <c r="P60" s="363"/>
      <c r="Q60" s="363"/>
      <c r="R60" s="363"/>
      <c r="S60" s="363"/>
      <c r="T60" s="363"/>
      <c r="U60" s="363"/>
      <c r="V60" s="363"/>
      <c r="W60" s="363"/>
      <c r="X60" s="363"/>
      <c r="Y60" s="363"/>
      <c r="Z60" s="363"/>
      <c r="AA60" s="363"/>
      <c r="AB60" s="363"/>
      <c r="AC60" s="363"/>
      <c r="AD60" s="363"/>
      <c r="AE60" s="363"/>
      <c r="AF60" s="363"/>
      <c r="AG60" s="363"/>
      <c r="AH60" s="363"/>
      <c r="AI60" s="363"/>
      <c r="AJ60" s="363"/>
      <c r="AK60" s="363"/>
      <c r="AL60" s="363"/>
      <c r="AM60" s="363"/>
      <c r="AN60" s="363"/>
      <c r="AO60" s="363"/>
      <c r="AP60" s="363"/>
      <c r="AQ60" s="363"/>
      <c r="AR60" s="363"/>
      <c r="AS60" s="363"/>
      <c r="AT60" s="363"/>
      <c r="AU60" s="363"/>
      <c r="AV60" s="363"/>
      <c r="AW60" s="363"/>
      <c r="AX60" s="363"/>
      <c r="AY60" s="363"/>
      <c r="AZ60" s="363"/>
      <c r="BA60" s="363"/>
      <c r="BB60" s="363"/>
      <c r="BC60" s="363"/>
      <c r="BD60" s="363"/>
    </row>
    <row r="61" spans="1:56" x14ac:dyDescent="0.25">
      <c r="A61" s="754" t="s">
        <v>137</v>
      </c>
      <c r="B61" s="754"/>
      <c r="C61" s="754"/>
      <c r="D61" s="754"/>
      <c r="E61" s="754"/>
      <c r="F61" s="754"/>
      <c r="G61" s="363"/>
      <c r="H61" s="363"/>
      <c r="I61" s="363"/>
      <c r="J61" s="363"/>
      <c r="K61" s="363"/>
      <c r="L61" s="363"/>
      <c r="M61" s="363"/>
      <c r="N61" s="363"/>
      <c r="O61" s="363"/>
      <c r="P61" s="363"/>
      <c r="Q61" s="363"/>
      <c r="R61" s="363"/>
      <c r="S61" s="363"/>
      <c r="T61" s="363"/>
      <c r="U61" s="363"/>
      <c r="V61" s="363"/>
      <c r="W61" s="363"/>
      <c r="X61" s="119"/>
      <c r="Y61" s="363"/>
      <c r="Z61" s="363"/>
      <c r="AA61" s="363"/>
      <c r="AB61" s="363"/>
      <c r="AC61" s="363"/>
      <c r="AD61" s="363"/>
      <c r="AE61" s="363"/>
      <c r="AF61" s="363"/>
      <c r="AG61" s="363"/>
      <c r="AH61" s="363"/>
      <c r="AI61" s="363"/>
      <c r="AJ61" s="363"/>
      <c r="AK61" s="363"/>
      <c r="AL61" s="363"/>
      <c r="AM61" s="363"/>
      <c r="AN61" s="363"/>
      <c r="AO61" s="363"/>
      <c r="AP61" s="363"/>
      <c r="AQ61" s="363"/>
      <c r="AR61" s="363"/>
      <c r="AS61" s="363"/>
      <c r="AT61" s="363"/>
      <c r="AU61" s="363"/>
      <c r="AV61" s="363"/>
      <c r="AW61" s="363"/>
      <c r="AX61" s="363"/>
      <c r="AY61" s="363"/>
      <c r="AZ61" s="363"/>
      <c r="BA61" s="363"/>
      <c r="BB61" s="363"/>
      <c r="BC61" s="363"/>
      <c r="BD61" s="363"/>
    </row>
    <row r="62" spans="1:56" x14ac:dyDescent="0.25">
      <c r="A62" s="220" t="s">
        <v>138</v>
      </c>
      <c r="B62" s="121"/>
      <c r="C62" s="121"/>
      <c r="D62" s="121"/>
      <c r="E62" s="121"/>
      <c r="F62" s="121"/>
      <c r="G62" s="363"/>
      <c r="H62" s="363"/>
      <c r="I62" s="363"/>
      <c r="J62" s="363"/>
      <c r="K62" s="363"/>
      <c r="L62" s="363"/>
      <c r="M62" s="363"/>
      <c r="N62" s="363"/>
      <c r="O62" s="363"/>
      <c r="P62" s="363"/>
      <c r="Q62" s="363"/>
      <c r="R62" s="363"/>
      <c r="S62" s="363"/>
      <c r="T62" s="363"/>
      <c r="U62" s="363"/>
      <c r="V62" s="363"/>
      <c r="W62" s="363"/>
      <c r="X62" s="118"/>
      <c r="Y62" s="363"/>
      <c r="Z62" s="363"/>
      <c r="AA62" s="363"/>
      <c r="AB62" s="363"/>
      <c r="AC62" s="363"/>
      <c r="AD62" s="363"/>
      <c r="AE62" s="363"/>
      <c r="AF62" s="363"/>
      <c r="AG62" s="363"/>
      <c r="AH62" s="363"/>
      <c r="AI62" s="363"/>
      <c r="AJ62" s="363"/>
      <c r="AK62" s="363"/>
      <c r="AL62" s="363"/>
      <c r="AM62" s="363"/>
      <c r="AN62" s="363"/>
      <c r="AO62" s="363"/>
      <c r="AP62" s="363"/>
      <c r="AQ62" s="363"/>
      <c r="AR62" s="363"/>
      <c r="AS62" s="363"/>
      <c r="AT62" s="363"/>
      <c r="AU62" s="363"/>
      <c r="AV62" s="363"/>
      <c r="AW62" s="363"/>
      <c r="AX62" s="363"/>
      <c r="AY62" s="363"/>
      <c r="AZ62" s="363"/>
      <c r="BA62" s="363"/>
      <c r="BB62" s="363"/>
      <c r="BC62" s="363"/>
      <c r="BD62" s="363"/>
    </row>
    <row r="63" spans="1:56" x14ac:dyDescent="0.25">
      <c r="A63" s="220" t="s">
        <v>164</v>
      </c>
      <c r="B63" s="121"/>
      <c r="C63" s="121"/>
      <c r="D63" s="121"/>
      <c r="E63" s="121"/>
      <c r="F63" s="121"/>
      <c r="G63" s="363"/>
      <c r="H63" s="363"/>
      <c r="I63" s="363"/>
      <c r="J63" s="363"/>
      <c r="K63" s="363"/>
      <c r="L63" s="363"/>
      <c r="M63" s="363"/>
      <c r="N63" s="363"/>
      <c r="O63" s="363"/>
      <c r="P63" s="363"/>
      <c r="Q63" s="363"/>
      <c r="R63" s="363"/>
      <c r="S63" s="363"/>
      <c r="T63" s="363"/>
      <c r="U63" s="363"/>
      <c r="V63" s="363"/>
      <c r="W63" s="363"/>
      <c r="X63" s="363"/>
      <c r="Y63" s="363"/>
      <c r="Z63" s="363"/>
      <c r="AA63" s="363"/>
      <c r="AB63" s="363"/>
      <c r="AC63" s="363"/>
      <c r="AD63" s="363"/>
      <c r="AE63" s="363"/>
      <c r="AF63" s="363"/>
      <c r="AG63" s="363"/>
      <c r="AH63" s="363"/>
      <c r="AI63" s="363"/>
      <c r="AJ63" s="363"/>
      <c r="AK63" s="363"/>
      <c r="AL63" s="363"/>
      <c r="AM63" s="363"/>
      <c r="AN63" s="363"/>
      <c r="AO63" s="363"/>
      <c r="AP63" s="363"/>
      <c r="AQ63" s="363"/>
      <c r="AR63" s="363"/>
      <c r="AS63" s="363"/>
      <c r="AT63" s="363"/>
      <c r="AU63" s="363"/>
      <c r="AV63" s="363"/>
      <c r="AW63" s="363"/>
      <c r="AX63" s="363"/>
      <c r="AY63" s="363"/>
      <c r="AZ63" s="363"/>
      <c r="BA63" s="363"/>
    </row>
    <row r="64" spans="1:56" ht="20.25" x14ac:dyDescent="0.2">
      <c r="A64" s="672" t="s">
        <v>251</v>
      </c>
      <c r="B64" s="672"/>
      <c r="C64" s="672"/>
      <c r="D64" s="672"/>
      <c r="E64" s="672"/>
      <c r="F64" s="672"/>
      <c r="G64" s="672"/>
      <c r="H64" s="672"/>
      <c r="I64" s="672"/>
      <c r="J64" s="672"/>
      <c r="K64" s="672"/>
      <c r="L64" s="672"/>
      <c r="M64" s="672"/>
      <c r="N64" s="672"/>
      <c r="O64" s="672"/>
      <c r="P64" s="672"/>
      <c r="Q64" s="672"/>
      <c r="R64" s="672"/>
      <c r="S64" s="672"/>
      <c r="T64" s="672"/>
      <c r="U64" s="672"/>
      <c r="V64" s="672"/>
      <c r="W64" s="672"/>
      <c r="X64" s="672"/>
      <c r="Y64" s="672"/>
      <c r="Z64" s="672"/>
      <c r="AA64" s="672"/>
      <c r="AB64" s="672"/>
      <c r="AC64" s="672"/>
      <c r="AD64" s="672"/>
      <c r="AE64" s="672"/>
      <c r="AF64" s="672"/>
      <c r="AG64" s="672"/>
      <c r="AH64" s="672"/>
      <c r="AI64" s="672"/>
      <c r="AJ64" s="672"/>
      <c r="AK64" s="672"/>
      <c r="AL64" s="672"/>
      <c r="AM64" s="672"/>
      <c r="AN64" s="672"/>
      <c r="AO64" s="672"/>
      <c r="AP64" s="672"/>
      <c r="AQ64" s="672"/>
      <c r="AR64" s="672"/>
      <c r="AS64" s="672"/>
      <c r="AT64" s="672"/>
      <c r="AU64" s="672"/>
      <c r="AV64" s="672"/>
      <c r="AW64" s="672"/>
      <c r="AX64" s="672"/>
      <c r="AY64" s="672"/>
      <c r="AZ64" s="672"/>
      <c r="BA64" s="672"/>
    </row>
    <row r="65" spans="1:53" ht="20.25" x14ac:dyDescent="0.3">
      <c r="A65" s="257"/>
      <c r="B65" s="122"/>
      <c r="C65" s="122"/>
      <c r="D65" s="122"/>
      <c r="E65" s="122"/>
      <c r="F65" s="122"/>
      <c r="G65" s="363"/>
      <c r="H65" s="363"/>
      <c r="I65" s="363"/>
      <c r="J65" s="363"/>
      <c r="K65" s="363"/>
      <c r="L65" s="363"/>
      <c r="M65" s="363"/>
      <c r="N65" s="363"/>
      <c r="O65" s="363"/>
      <c r="P65" s="363"/>
      <c r="Q65" s="363"/>
      <c r="R65" s="363"/>
      <c r="S65" s="363"/>
      <c r="T65" s="363"/>
      <c r="U65" s="363"/>
      <c r="V65" s="363"/>
      <c r="W65" s="363"/>
      <c r="X65" s="363"/>
      <c r="Y65" s="363"/>
      <c r="Z65" s="363"/>
      <c r="AA65" s="363"/>
      <c r="AB65" s="363"/>
      <c r="AC65" s="363"/>
      <c r="AD65" s="363"/>
      <c r="AE65" s="363"/>
      <c r="AF65" s="363"/>
      <c r="AG65" s="363"/>
      <c r="AH65" s="363"/>
      <c r="AI65" s="363"/>
      <c r="AJ65" s="363"/>
      <c r="AK65" s="363"/>
      <c r="AL65" s="363"/>
      <c r="AM65" s="363"/>
      <c r="AN65" s="363"/>
      <c r="AO65" s="363"/>
      <c r="AP65" s="363"/>
      <c r="AQ65" s="363"/>
      <c r="AR65" s="363"/>
      <c r="AS65" s="363"/>
      <c r="AT65" s="363"/>
      <c r="AU65" s="363"/>
      <c r="AV65" s="363"/>
      <c r="AW65" s="363"/>
      <c r="AX65" s="363"/>
      <c r="AY65" s="363"/>
      <c r="AZ65" s="363"/>
      <c r="BA65" s="363"/>
    </row>
    <row r="66" spans="1:53" ht="73.5" customHeight="1" x14ac:dyDescent="0.2">
      <c r="A66" s="672" t="s">
        <v>284</v>
      </c>
      <c r="B66" s="672"/>
      <c r="C66" s="672"/>
      <c r="D66" s="672"/>
      <c r="E66" s="672"/>
      <c r="F66" s="672"/>
      <c r="G66" s="672"/>
      <c r="H66" s="672"/>
      <c r="I66" s="672"/>
      <c r="J66" s="672"/>
      <c r="K66" s="672"/>
      <c r="L66" s="672"/>
      <c r="M66" s="672"/>
      <c r="N66" s="672"/>
      <c r="O66" s="672"/>
      <c r="P66" s="672"/>
      <c r="Q66" s="672"/>
      <c r="R66" s="672"/>
      <c r="S66" s="672"/>
      <c r="T66" s="672"/>
      <c r="U66" s="672"/>
      <c r="V66" s="672"/>
      <c r="W66" s="672"/>
      <c r="X66" s="672"/>
      <c r="Y66" s="672"/>
      <c r="Z66" s="672"/>
      <c r="AA66" s="672"/>
      <c r="AB66" s="672"/>
      <c r="AC66" s="672"/>
      <c r="AD66" s="672"/>
      <c r="AE66" s="672"/>
      <c r="AF66" s="672"/>
      <c r="AG66" s="672"/>
      <c r="AH66" s="672"/>
      <c r="AI66" s="672"/>
      <c r="AJ66" s="672"/>
      <c r="AK66" s="672"/>
      <c r="AL66" s="672"/>
      <c r="AM66" s="672"/>
      <c r="AN66" s="672"/>
      <c r="AO66" s="672"/>
      <c r="AP66" s="672"/>
      <c r="AQ66" s="672"/>
      <c r="AR66" s="672"/>
      <c r="AS66" s="672"/>
      <c r="AT66" s="672"/>
      <c r="AU66" s="672"/>
      <c r="AV66" s="672"/>
      <c r="AW66" s="672"/>
      <c r="AX66" s="672"/>
      <c r="AY66" s="672"/>
      <c r="AZ66" s="672"/>
      <c r="BA66" s="672"/>
    </row>
    <row r="67" spans="1:53" ht="18.75" x14ac:dyDescent="0.25">
      <c r="A67" s="120"/>
      <c r="B67" s="121"/>
      <c r="C67" s="239"/>
      <c r="D67" s="121"/>
      <c r="E67" s="121"/>
      <c r="F67" s="121"/>
      <c r="G67" s="363"/>
      <c r="H67" s="363"/>
      <c r="I67" s="487"/>
      <c r="J67" s="363"/>
      <c r="K67" s="363"/>
      <c r="L67" s="363"/>
      <c r="M67" s="363"/>
      <c r="N67" s="363"/>
      <c r="O67" s="363"/>
      <c r="P67" s="363"/>
      <c r="Q67" s="363"/>
      <c r="R67" s="363"/>
      <c r="S67" s="363"/>
      <c r="T67" s="363"/>
      <c r="U67" s="363"/>
      <c r="V67" s="363"/>
      <c r="W67" s="363"/>
      <c r="X67" s="363"/>
      <c r="Y67" s="363"/>
      <c r="Z67" s="363"/>
      <c r="AA67" s="363"/>
      <c r="AB67" s="363"/>
      <c r="AC67" s="363"/>
      <c r="AD67" s="363"/>
      <c r="AE67" s="363"/>
      <c r="AF67" s="363"/>
      <c r="AG67" s="363"/>
      <c r="AH67" s="363"/>
      <c r="AI67" s="363"/>
      <c r="AJ67" s="363"/>
      <c r="AK67" s="363"/>
      <c r="AL67" s="363"/>
      <c r="AM67" s="363"/>
      <c r="AN67" s="363"/>
      <c r="AO67" s="363"/>
      <c r="AP67" s="363"/>
      <c r="AQ67" s="363"/>
      <c r="AR67" s="363"/>
      <c r="AS67" s="363"/>
      <c r="AT67" s="363"/>
      <c r="AU67" s="363"/>
      <c r="AV67" s="363"/>
      <c r="AW67" s="363"/>
      <c r="AX67" s="363"/>
      <c r="AY67" s="363"/>
      <c r="AZ67" s="363"/>
      <c r="BA67" s="363"/>
    </row>
    <row r="68" spans="1:53" ht="60" customHeight="1" x14ac:dyDescent="0.25">
      <c r="A68" s="120"/>
      <c r="B68" s="121"/>
      <c r="C68" s="239"/>
      <c r="D68" s="121"/>
      <c r="E68" s="121"/>
      <c r="F68" s="121"/>
      <c r="G68" s="363"/>
      <c r="H68" s="363"/>
      <c r="I68" s="363"/>
      <c r="J68" s="363"/>
      <c r="K68" s="363"/>
      <c r="L68" s="363"/>
      <c r="M68" s="363"/>
      <c r="N68" s="363"/>
      <c r="O68" s="363"/>
      <c r="P68" s="363"/>
      <c r="Q68" s="363"/>
      <c r="R68" s="363"/>
      <c r="S68" s="363"/>
      <c r="T68" s="363"/>
      <c r="U68" s="363"/>
      <c r="V68" s="363"/>
      <c r="W68" s="363"/>
      <c r="X68" s="363"/>
      <c r="Y68" s="363"/>
      <c r="Z68" s="363"/>
      <c r="AA68" s="363"/>
      <c r="AB68" s="363"/>
      <c r="AC68" s="363"/>
      <c r="AD68" s="363"/>
      <c r="AE68" s="363"/>
      <c r="AF68" s="363"/>
      <c r="AG68" s="363"/>
      <c r="AH68" s="363"/>
      <c r="AI68" s="363"/>
      <c r="AJ68" s="363"/>
      <c r="AK68" s="363"/>
      <c r="AL68" s="363"/>
      <c r="AM68" s="363"/>
      <c r="AN68" s="363"/>
      <c r="AO68" s="363"/>
      <c r="AP68" s="363"/>
      <c r="AQ68" s="363"/>
      <c r="AR68" s="363"/>
      <c r="AS68" s="363"/>
      <c r="AT68" s="363"/>
      <c r="AU68" s="363"/>
      <c r="AV68" s="363"/>
      <c r="AW68" s="363"/>
      <c r="AX68" s="363"/>
      <c r="AY68" s="363"/>
      <c r="AZ68" s="363"/>
      <c r="BA68" s="363"/>
    </row>
    <row r="69" spans="1:53" x14ac:dyDescent="0.25">
      <c r="A69" s="363"/>
      <c r="B69" s="363"/>
      <c r="D69" s="363"/>
      <c r="E69" s="363"/>
      <c r="F69" s="363"/>
      <c r="G69" s="363"/>
      <c r="H69" s="363"/>
      <c r="I69" s="363"/>
      <c r="J69" s="363"/>
      <c r="K69" s="363"/>
      <c r="L69" s="363"/>
      <c r="M69" s="363"/>
      <c r="N69" s="363"/>
      <c r="O69" s="363"/>
      <c r="P69" s="363"/>
      <c r="Q69" s="363"/>
      <c r="R69" s="363"/>
      <c r="S69" s="363"/>
      <c r="T69" s="363"/>
      <c r="U69" s="363"/>
      <c r="V69" s="363"/>
      <c r="W69" s="363"/>
      <c r="X69" s="363"/>
      <c r="Y69" s="363"/>
      <c r="Z69" s="363"/>
      <c r="AA69" s="363"/>
      <c r="AB69" s="363"/>
      <c r="AC69" s="363"/>
      <c r="AD69" s="363"/>
      <c r="AE69" s="363"/>
      <c r="AF69" s="363"/>
      <c r="AG69" s="363"/>
      <c r="AH69" s="363"/>
      <c r="AI69" s="363"/>
      <c r="AJ69" s="363"/>
      <c r="AK69" s="363"/>
      <c r="AL69" s="363"/>
      <c r="AM69" s="363"/>
      <c r="AN69" s="363"/>
      <c r="AO69" s="363"/>
      <c r="AP69" s="363"/>
      <c r="AQ69" s="363"/>
      <c r="AR69" s="363"/>
      <c r="AS69" s="363"/>
      <c r="AT69" s="363"/>
      <c r="AU69" s="363"/>
      <c r="AV69" s="363"/>
      <c r="AW69" s="363"/>
      <c r="AX69" s="363"/>
      <c r="AY69" s="363"/>
      <c r="AZ69" s="363"/>
      <c r="BA69" s="363"/>
    </row>
    <row r="70" spans="1:53" x14ac:dyDescent="0.25">
      <c r="A70" s="363"/>
      <c r="B70" s="363"/>
      <c r="D70" s="363"/>
      <c r="E70" s="363"/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363"/>
      <c r="Z70" s="363"/>
      <c r="AA70" s="363"/>
      <c r="AB70" s="363"/>
      <c r="AC70" s="363"/>
      <c r="AD70" s="363"/>
      <c r="AE70" s="363"/>
      <c r="AF70" s="363"/>
      <c r="AG70" s="363"/>
      <c r="AH70" s="363"/>
      <c r="AI70" s="363"/>
      <c r="AJ70" s="363"/>
      <c r="AK70" s="363"/>
      <c r="AL70" s="363"/>
      <c r="AM70" s="363"/>
      <c r="AN70" s="363"/>
      <c r="AO70" s="363"/>
      <c r="AP70" s="363"/>
      <c r="AQ70" s="363"/>
      <c r="AR70" s="363"/>
      <c r="AS70" s="363"/>
      <c r="AT70" s="363"/>
      <c r="AU70" s="363"/>
      <c r="AV70" s="363"/>
      <c r="AW70" s="363"/>
      <c r="AX70" s="363"/>
      <c r="AY70" s="363"/>
      <c r="AZ70" s="363"/>
      <c r="BA70" s="363"/>
    </row>
    <row r="71" spans="1:53" ht="20.25" x14ac:dyDescent="0.3">
      <c r="A71" s="90"/>
      <c r="B71" s="240" t="s">
        <v>280</v>
      </c>
      <c r="C71" s="241"/>
      <c r="D71" s="90"/>
      <c r="E71" s="90" t="s">
        <v>203</v>
      </c>
      <c r="F71" s="91"/>
      <c r="G71" s="91"/>
      <c r="H71" s="257"/>
      <c r="I71" s="91"/>
      <c r="J71" s="91"/>
      <c r="K71" s="91"/>
      <c r="L71" s="91"/>
      <c r="M71" s="257"/>
      <c r="N71" s="91"/>
      <c r="O71" s="475"/>
      <c r="P71" s="90"/>
      <c r="Q71" s="91"/>
      <c r="R71" s="91"/>
      <c r="S71" s="90"/>
      <c r="T71" s="91"/>
      <c r="U71" s="91"/>
      <c r="V71" s="91"/>
      <c r="W71" s="257"/>
      <c r="X71" s="257"/>
      <c r="Y71" s="90" t="s">
        <v>282</v>
      </c>
      <c r="Z71" s="257"/>
      <c r="AA71" s="257"/>
      <c r="AB71" s="257"/>
      <c r="AC71" s="257"/>
      <c r="AD71" s="257"/>
      <c r="AE71" s="257"/>
      <c r="AF71" s="257"/>
      <c r="AG71" s="257"/>
      <c r="AH71" s="257"/>
      <c r="AI71" s="257"/>
      <c r="AJ71" s="257"/>
      <c r="AK71" s="258"/>
      <c r="AL71" s="257"/>
      <c r="AM71" s="257"/>
      <c r="AN71" s="257"/>
      <c r="AO71" s="257"/>
      <c r="AP71" s="257"/>
      <c r="AQ71" s="257"/>
      <c r="AR71" s="257"/>
      <c r="AS71" s="257"/>
      <c r="AT71" s="257"/>
      <c r="AU71" s="257"/>
      <c r="AV71" s="257"/>
      <c r="AW71" s="89"/>
      <c r="AX71" s="89"/>
      <c r="AY71" s="89"/>
      <c r="AZ71" s="89"/>
      <c r="BA71" s="257"/>
    </row>
    <row r="72" spans="1:53" ht="20.25" x14ac:dyDescent="0.3">
      <c r="A72" s="90"/>
      <c r="B72" s="90" t="s">
        <v>222</v>
      </c>
      <c r="C72" s="241"/>
      <c r="D72" s="90"/>
      <c r="E72" s="90" t="s">
        <v>205</v>
      </c>
      <c r="F72" s="91"/>
      <c r="G72" s="91"/>
      <c r="H72" s="257"/>
      <c r="I72" s="91"/>
      <c r="J72" s="91"/>
      <c r="K72" s="91"/>
      <c r="L72" s="91"/>
      <c r="M72" s="257"/>
      <c r="N72" s="91"/>
      <c r="O72" s="475"/>
      <c r="P72" s="90"/>
      <c r="Q72" s="91"/>
      <c r="R72" s="91"/>
      <c r="S72" s="90"/>
      <c r="T72" s="91"/>
      <c r="U72" s="91"/>
      <c r="V72" s="91"/>
      <c r="W72" s="257"/>
      <c r="X72" s="257"/>
      <c r="Y72" s="90" t="s">
        <v>204</v>
      </c>
      <c r="Z72" s="257"/>
      <c r="AA72" s="257"/>
      <c r="AB72" s="257"/>
      <c r="AC72" s="257"/>
      <c r="AD72" s="257"/>
      <c r="AE72" s="257"/>
      <c r="AF72" s="257"/>
      <c r="AG72" s="257"/>
      <c r="AH72" s="257"/>
      <c r="AI72" s="257"/>
      <c r="AJ72" s="257"/>
      <c r="AK72" s="258"/>
      <c r="AL72" s="257"/>
      <c r="AM72" s="257"/>
      <c r="AN72" s="257"/>
      <c r="AO72" s="257"/>
      <c r="AP72" s="257"/>
      <c r="AQ72" s="257"/>
      <c r="AR72" s="257"/>
      <c r="AS72" s="257"/>
      <c r="AT72" s="257"/>
      <c r="AU72" s="257"/>
      <c r="AV72" s="257"/>
      <c r="AW72" s="89"/>
      <c r="AX72" s="89"/>
      <c r="AY72" s="89"/>
      <c r="AZ72" s="89"/>
      <c r="BA72" s="257"/>
    </row>
    <row r="73" spans="1:53" s="257" customFormat="1" ht="20.25" x14ac:dyDescent="0.3">
      <c r="A73" s="90"/>
      <c r="B73" s="90" t="s">
        <v>281</v>
      </c>
      <c r="C73" s="241"/>
      <c r="D73" s="90"/>
      <c r="E73" s="90" t="s">
        <v>202</v>
      </c>
      <c r="F73" s="91"/>
      <c r="G73" s="91"/>
      <c r="I73" s="91"/>
      <c r="J73" s="91"/>
      <c r="K73" s="91"/>
      <c r="L73" s="91"/>
      <c r="N73" s="91"/>
      <c r="O73" s="475"/>
      <c r="P73" s="90"/>
      <c r="Q73" s="91"/>
      <c r="R73" s="91"/>
      <c r="S73" s="90"/>
      <c r="T73" s="91"/>
      <c r="U73" s="91"/>
      <c r="V73" s="91"/>
      <c r="Y73" s="90" t="s">
        <v>283</v>
      </c>
      <c r="AK73" s="258"/>
      <c r="AW73" s="89"/>
      <c r="AX73" s="89"/>
      <c r="AY73" s="89"/>
      <c r="AZ73" s="89"/>
    </row>
    <row r="74" spans="1:53" s="257" customFormat="1" ht="20.25" x14ac:dyDescent="0.3">
      <c r="A74" s="363"/>
      <c r="B74" s="363"/>
      <c r="C74" s="219"/>
      <c r="D74" s="363"/>
      <c r="E74" s="363"/>
      <c r="F74" s="363"/>
      <c r="G74" s="363"/>
      <c r="H74" s="363"/>
      <c r="I74" s="363"/>
      <c r="J74" s="363"/>
      <c r="K74" s="363"/>
      <c r="L74" s="363"/>
      <c r="M74" s="363"/>
      <c r="N74" s="363"/>
      <c r="O74" s="363"/>
      <c r="P74" s="363"/>
      <c r="Q74" s="363"/>
      <c r="R74" s="363"/>
      <c r="S74" s="363"/>
      <c r="T74" s="363"/>
      <c r="U74" s="363"/>
      <c r="V74" s="363"/>
      <c r="W74" s="363"/>
      <c r="X74" s="363"/>
      <c r="Y74" s="363"/>
      <c r="Z74" s="363"/>
      <c r="AA74" s="363"/>
      <c r="AB74" s="363"/>
      <c r="AC74" s="363"/>
      <c r="AD74" s="363"/>
      <c r="AE74" s="363"/>
      <c r="AF74" s="363"/>
      <c r="AG74" s="363"/>
      <c r="AH74" s="363"/>
      <c r="AI74" s="363"/>
      <c r="AJ74" s="363"/>
      <c r="AK74" s="363"/>
      <c r="AL74" s="363"/>
      <c r="AM74" s="363"/>
      <c r="AN74" s="363"/>
      <c r="AO74" s="363"/>
      <c r="AP74" s="363"/>
      <c r="AQ74" s="363"/>
      <c r="AR74" s="363"/>
      <c r="AS74" s="363"/>
      <c r="AT74" s="363"/>
      <c r="AU74" s="363"/>
      <c r="AV74" s="363"/>
      <c r="AW74" s="363"/>
      <c r="AX74" s="363"/>
      <c r="AY74" s="363"/>
      <c r="AZ74" s="363"/>
      <c r="BA74" s="363"/>
    </row>
    <row r="75" spans="1:53" s="257" customFormat="1" ht="20.25" x14ac:dyDescent="0.3">
      <c r="A75" s="363"/>
      <c r="B75" s="363"/>
      <c r="C75" s="219"/>
      <c r="D75" s="363"/>
      <c r="E75" s="363"/>
      <c r="F75" s="363"/>
      <c r="G75" s="363"/>
      <c r="H75" s="363"/>
      <c r="I75" s="363"/>
      <c r="J75" s="363"/>
      <c r="K75" s="363"/>
      <c r="L75" s="363"/>
      <c r="M75" s="363"/>
      <c r="N75" s="363"/>
      <c r="O75" s="363"/>
      <c r="P75" s="363"/>
      <c r="Q75" s="363"/>
      <c r="R75" s="363"/>
      <c r="S75" s="363"/>
      <c r="T75" s="363"/>
      <c r="U75" s="363"/>
      <c r="V75" s="363"/>
      <c r="W75" s="363"/>
      <c r="X75" s="363"/>
      <c r="Y75" s="363"/>
      <c r="Z75" s="363"/>
      <c r="AA75" s="363"/>
      <c r="AB75" s="363"/>
      <c r="AC75" s="363"/>
      <c r="AD75" s="363"/>
      <c r="AE75" s="363"/>
      <c r="AF75" s="363"/>
      <c r="AG75" s="363"/>
      <c r="AH75" s="363"/>
      <c r="AI75" s="363"/>
      <c r="AJ75" s="363"/>
      <c r="AK75" s="363"/>
      <c r="AL75" s="363"/>
      <c r="AM75" s="363"/>
      <c r="AN75" s="363"/>
      <c r="AO75" s="363"/>
      <c r="AP75" s="363"/>
      <c r="AQ75" s="363"/>
      <c r="AR75" s="363"/>
      <c r="AS75" s="363"/>
      <c r="AT75" s="363"/>
      <c r="AU75" s="363"/>
      <c r="AV75" s="363"/>
      <c r="AW75" s="363"/>
      <c r="AX75" s="363"/>
      <c r="AY75" s="363"/>
      <c r="AZ75" s="363"/>
      <c r="BA75" s="363"/>
    </row>
    <row r="76" spans="1:53" ht="20.25" x14ac:dyDescent="0.3">
      <c r="A76" s="363"/>
      <c r="B76" s="90" t="s">
        <v>275</v>
      </c>
      <c r="D76" s="363"/>
      <c r="E76" s="363"/>
      <c r="F76" s="363"/>
      <c r="G76" s="363"/>
      <c r="H76" s="363"/>
      <c r="I76" s="363"/>
      <c r="J76" s="363"/>
      <c r="K76" s="363"/>
      <c r="L76" s="363"/>
      <c r="M76" s="363"/>
      <c r="N76" s="363"/>
      <c r="O76" s="363"/>
      <c r="P76" s="363"/>
      <c r="Q76" s="363"/>
      <c r="R76" s="363"/>
      <c r="S76" s="363"/>
      <c r="T76" s="363"/>
      <c r="U76" s="363"/>
      <c r="V76" s="363"/>
      <c r="W76" s="363"/>
      <c r="X76" s="363"/>
      <c r="Y76" s="363"/>
      <c r="Z76" s="363"/>
      <c r="AA76" s="363"/>
      <c r="AB76" s="363"/>
      <c r="AC76" s="363"/>
      <c r="AD76" s="363"/>
      <c r="AE76" s="363"/>
      <c r="AF76" s="363"/>
      <c r="AG76" s="363"/>
      <c r="AH76" s="363"/>
      <c r="AI76" s="363"/>
      <c r="AJ76" s="363"/>
      <c r="AK76" s="363"/>
      <c r="AL76" s="363"/>
      <c r="AM76" s="363"/>
      <c r="AN76" s="363"/>
      <c r="AO76" s="363"/>
      <c r="AP76" s="363"/>
      <c r="AQ76" s="363"/>
      <c r="AR76" s="363"/>
      <c r="AS76" s="363"/>
      <c r="AT76" s="363"/>
      <c r="AU76" s="363"/>
      <c r="AV76" s="363"/>
      <c r="AW76" s="363"/>
      <c r="AX76" s="363"/>
      <c r="AY76" s="363"/>
      <c r="AZ76" s="363"/>
      <c r="BA76" s="363"/>
    </row>
    <row r="77" spans="1:53" ht="20.25" x14ac:dyDescent="0.3">
      <c r="A77" s="363"/>
      <c r="B77" s="90" t="s">
        <v>199</v>
      </c>
      <c r="D77" s="363"/>
      <c r="E77" s="363"/>
      <c r="F77" s="363"/>
      <c r="G77" s="363"/>
      <c r="H77" s="363"/>
      <c r="I77" s="363"/>
      <c r="J77" s="363"/>
      <c r="K77" s="363"/>
      <c r="L77" s="363"/>
      <c r="M77" s="363"/>
      <c r="N77" s="363"/>
      <c r="O77" s="363"/>
      <c r="P77" s="363"/>
      <c r="Q77" s="363"/>
      <c r="R77" s="363"/>
      <c r="S77" s="363"/>
      <c r="T77" s="363"/>
      <c r="U77" s="363"/>
      <c r="V77" s="363"/>
      <c r="W77" s="363"/>
      <c r="X77" s="363"/>
      <c r="Y77" s="363"/>
      <c r="Z77" s="363"/>
      <c r="AA77" s="363"/>
      <c r="AB77" s="363"/>
      <c r="AC77" s="363"/>
      <c r="AD77" s="363"/>
      <c r="AE77" s="363"/>
      <c r="AF77" s="363"/>
      <c r="AG77" s="363"/>
      <c r="AH77" s="363"/>
      <c r="AI77" s="363"/>
      <c r="AJ77" s="363"/>
      <c r="AK77" s="363"/>
      <c r="AL77" s="363"/>
      <c r="AM77" s="363"/>
      <c r="AN77" s="363"/>
      <c r="AO77" s="363"/>
      <c r="AP77" s="363"/>
      <c r="AQ77" s="363"/>
      <c r="AR77" s="363"/>
      <c r="AS77" s="363"/>
      <c r="AT77" s="363"/>
      <c r="AU77" s="363"/>
      <c r="AV77" s="363"/>
      <c r="AW77" s="363"/>
      <c r="AX77" s="363"/>
      <c r="AY77" s="363"/>
      <c r="AZ77" s="363"/>
      <c r="BA77" s="363"/>
    </row>
    <row r="78" spans="1:53" ht="20.25" x14ac:dyDescent="0.3">
      <c r="A78" s="363"/>
      <c r="B78" s="90" t="s">
        <v>276</v>
      </c>
      <c r="D78" s="363"/>
      <c r="E78" s="90"/>
      <c r="F78" s="91"/>
      <c r="G78" s="91"/>
      <c r="H78" s="257"/>
      <c r="I78" s="91"/>
      <c r="J78" s="91"/>
      <c r="K78" s="91"/>
      <c r="L78" s="91"/>
      <c r="M78" s="257"/>
      <c r="N78" s="91"/>
      <c r="O78" s="475"/>
      <c r="P78" s="90"/>
      <c r="Q78" s="91"/>
      <c r="R78" s="91"/>
      <c r="S78" s="90"/>
      <c r="T78" s="91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363"/>
      <c r="AP78" s="363"/>
      <c r="AQ78" s="363"/>
      <c r="AR78" s="363"/>
      <c r="AS78" s="363"/>
      <c r="AT78" s="363"/>
      <c r="AU78" s="363"/>
      <c r="AV78" s="363"/>
      <c r="AW78" s="363"/>
      <c r="AX78" s="363"/>
      <c r="AY78" s="363"/>
      <c r="AZ78" s="363"/>
      <c r="BA78" s="363"/>
    </row>
    <row r="79" spans="1:53" ht="20.25" x14ac:dyDescent="0.3">
      <c r="B79" s="363"/>
      <c r="D79" s="363"/>
      <c r="E79" s="90"/>
      <c r="F79" s="91"/>
      <c r="G79" s="91"/>
      <c r="H79" s="257"/>
      <c r="I79" s="91"/>
      <c r="J79" s="91"/>
      <c r="K79" s="91"/>
      <c r="L79" s="91"/>
      <c r="M79" s="257"/>
      <c r="N79" s="91"/>
      <c r="O79" s="475"/>
      <c r="P79" s="90"/>
      <c r="Q79" s="91"/>
      <c r="R79" s="91"/>
      <c r="S79" s="90"/>
      <c r="T79" s="91"/>
    </row>
    <row r="80" spans="1:53" ht="20.25" x14ac:dyDescent="0.3">
      <c r="B80" s="363"/>
      <c r="D80" s="363"/>
      <c r="E80" s="90"/>
      <c r="F80" s="91"/>
      <c r="G80" s="91"/>
      <c r="H80" s="257"/>
      <c r="I80" s="91"/>
      <c r="J80" s="91"/>
      <c r="K80" s="91"/>
      <c r="L80" s="91"/>
      <c r="M80" s="257"/>
      <c r="N80" s="91"/>
      <c r="O80" s="475"/>
      <c r="P80" s="90"/>
      <c r="Q80" s="91"/>
      <c r="R80" s="91"/>
      <c r="S80" s="90"/>
      <c r="T80" s="91"/>
    </row>
    <row r="81" spans="2:20" ht="20.25" x14ac:dyDescent="0.3">
      <c r="B81" s="90" t="s">
        <v>214</v>
      </c>
      <c r="D81" s="363"/>
      <c r="E81" s="363"/>
      <c r="F81" s="363"/>
      <c r="G81" s="363"/>
      <c r="H81" s="363"/>
      <c r="I81" s="363"/>
      <c r="J81" s="363"/>
      <c r="K81" s="363"/>
      <c r="L81" s="363"/>
      <c r="M81" s="363"/>
      <c r="N81" s="363"/>
      <c r="O81" s="363"/>
      <c r="P81" s="363"/>
      <c r="Q81" s="363"/>
      <c r="R81" s="363"/>
      <c r="S81" s="363"/>
      <c r="T81" s="363"/>
    </row>
    <row r="82" spans="2:20" ht="20.25" x14ac:dyDescent="0.3">
      <c r="B82" s="90" t="s">
        <v>200</v>
      </c>
      <c r="D82" s="363"/>
      <c r="E82" s="363"/>
      <c r="F82" s="363"/>
      <c r="G82" s="363"/>
      <c r="H82" s="363"/>
      <c r="I82" s="363"/>
      <c r="J82" s="363"/>
      <c r="K82" s="363"/>
      <c r="L82" s="363"/>
      <c r="M82" s="363"/>
      <c r="N82" s="363"/>
      <c r="O82" s="363"/>
      <c r="P82" s="363"/>
      <c r="Q82" s="363"/>
      <c r="R82" s="363"/>
      <c r="S82" s="363"/>
      <c r="T82" s="363"/>
    </row>
    <row r="83" spans="2:20" ht="20.25" x14ac:dyDescent="0.3">
      <c r="B83" s="90" t="s">
        <v>215</v>
      </c>
      <c r="D83" s="363"/>
      <c r="E83" s="363"/>
      <c r="F83" s="363"/>
      <c r="G83" s="363"/>
      <c r="H83" s="363"/>
      <c r="I83" s="363"/>
      <c r="J83" s="363"/>
      <c r="K83" s="363"/>
      <c r="L83" s="363"/>
      <c r="M83" s="363"/>
      <c r="N83" s="363"/>
      <c r="O83" s="363"/>
      <c r="P83" s="363"/>
      <c r="Q83" s="363"/>
      <c r="R83" s="363"/>
      <c r="S83" s="363"/>
      <c r="T83" s="363"/>
    </row>
    <row r="84" spans="2:20" x14ac:dyDescent="0.25">
      <c r="B84" s="363"/>
      <c r="D84" s="363"/>
      <c r="E84" s="363"/>
      <c r="F84" s="363"/>
      <c r="G84" s="363"/>
      <c r="H84" s="363"/>
      <c r="I84" s="363"/>
      <c r="J84" s="363"/>
      <c r="K84" s="363"/>
      <c r="L84" s="363"/>
      <c r="M84" s="363"/>
      <c r="N84" s="363"/>
      <c r="O84" s="363"/>
      <c r="P84" s="363"/>
      <c r="Q84" s="363"/>
      <c r="R84" s="363"/>
      <c r="S84" s="363"/>
      <c r="T84" s="363"/>
    </row>
    <row r="85" spans="2:20" x14ac:dyDescent="0.25">
      <c r="B85" s="363"/>
      <c r="D85" s="363"/>
      <c r="E85" s="363"/>
      <c r="F85" s="363"/>
      <c r="G85" s="363"/>
      <c r="H85" s="363"/>
      <c r="I85" s="363"/>
      <c r="J85" s="363"/>
      <c r="K85" s="363"/>
      <c r="L85" s="363"/>
      <c r="M85" s="363"/>
      <c r="N85" s="363"/>
      <c r="O85" s="363"/>
      <c r="P85" s="363"/>
      <c r="Q85" s="363"/>
      <c r="R85" s="363"/>
      <c r="S85" s="363"/>
      <c r="T85" s="363"/>
    </row>
    <row r="86" spans="2:20" ht="20.25" x14ac:dyDescent="0.3">
      <c r="B86" s="90" t="s">
        <v>217</v>
      </c>
      <c r="D86" s="363"/>
      <c r="E86" s="363"/>
      <c r="F86" s="363"/>
      <c r="G86" s="363"/>
      <c r="H86" s="363"/>
      <c r="I86" s="363"/>
      <c r="J86" s="363"/>
      <c r="K86" s="363"/>
      <c r="L86" s="363"/>
      <c r="M86" s="363"/>
      <c r="N86" s="363"/>
      <c r="O86" s="363"/>
      <c r="P86" s="363"/>
      <c r="Q86" s="363"/>
      <c r="R86" s="363"/>
      <c r="S86" s="363"/>
      <c r="T86" s="363"/>
    </row>
    <row r="87" spans="2:20" ht="20.25" x14ac:dyDescent="0.3">
      <c r="B87" s="90" t="s">
        <v>201</v>
      </c>
      <c r="D87" s="363"/>
      <c r="E87" s="363"/>
      <c r="F87" s="363"/>
      <c r="G87" s="363"/>
      <c r="H87" s="363"/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</row>
    <row r="88" spans="2:20" ht="20.25" x14ac:dyDescent="0.3">
      <c r="B88" s="90" t="s">
        <v>218</v>
      </c>
      <c r="D88" s="363"/>
      <c r="E88" s="363"/>
      <c r="F88" s="363"/>
      <c r="G88" s="363"/>
      <c r="H88" s="363"/>
      <c r="I88" s="363"/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</row>
    <row r="89" spans="2:20" x14ac:dyDescent="0.25">
      <c r="B89" s="363"/>
      <c r="D89" s="363"/>
      <c r="E89" s="363"/>
      <c r="F89" s="363"/>
      <c r="G89" s="363"/>
      <c r="H89" s="363"/>
      <c r="I89" s="363"/>
      <c r="J89" s="363"/>
      <c r="K89" s="363"/>
      <c r="L89" s="363"/>
      <c r="M89" s="363"/>
      <c r="N89" s="363"/>
      <c r="O89" s="363"/>
      <c r="P89" s="363"/>
      <c r="Q89" s="363"/>
      <c r="R89" s="363"/>
      <c r="S89" s="363"/>
      <c r="T89" s="363"/>
    </row>
    <row r="90" spans="2:20" ht="20.25" x14ac:dyDescent="0.3">
      <c r="B90" s="90" t="s">
        <v>218</v>
      </c>
    </row>
  </sheetData>
  <dataConsolidate/>
  <mergeCells count="177">
    <mergeCell ref="G4:G5"/>
    <mergeCell ref="H4:H5"/>
    <mergeCell ref="I4:I5"/>
    <mergeCell ref="A15:B15"/>
    <mergeCell ref="A45:B45"/>
    <mergeCell ref="K45:M45"/>
    <mergeCell ref="O45:Q45"/>
    <mergeCell ref="S45:U45"/>
    <mergeCell ref="W45:Y45"/>
    <mergeCell ref="B17:BA17"/>
    <mergeCell ref="AE34:AG34"/>
    <mergeCell ref="AY4:AY5"/>
    <mergeCell ref="AI34:AK34"/>
    <mergeCell ref="AQ34:AS34"/>
    <mergeCell ref="K25:M25"/>
    <mergeCell ref="O25:Q25"/>
    <mergeCell ref="S25:U25"/>
    <mergeCell ref="W25:Y25"/>
    <mergeCell ref="S34:U34"/>
    <mergeCell ref="W34:Y34"/>
    <mergeCell ref="AA34:AC34"/>
    <mergeCell ref="K34:M34"/>
    <mergeCell ref="AU34:AW34"/>
    <mergeCell ref="AM34:AO34"/>
    <mergeCell ref="A56:F56"/>
    <mergeCell ref="A60:F60"/>
    <mergeCell ref="A61:F61"/>
    <mergeCell ref="AZ4:AZ5"/>
    <mergeCell ref="K46:BA46"/>
    <mergeCell ref="B6:BA6"/>
    <mergeCell ref="A7:B7"/>
    <mergeCell ref="J3:J5"/>
    <mergeCell ref="O3:R3"/>
    <mergeCell ref="A41:B41"/>
    <mergeCell ref="A44:B44"/>
    <mergeCell ref="W4:W5"/>
    <mergeCell ref="X4:X5"/>
    <mergeCell ref="Y4:Y5"/>
    <mergeCell ref="A42:B42"/>
    <mergeCell ref="D2:E4"/>
    <mergeCell ref="F2:J2"/>
    <mergeCell ref="F3:F5"/>
    <mergeCell ref="G3:I3"/>
    <mergeCell ref="AQ4:AQ5"/>
    <mergeCell ref="AR4:AR5"/>
    <mergeCell ref="AS4:AS5"/>
    <mergeCell ref="AT4:AT5"/>
    <mergeCell ref="AQ3:AT3"/>
    <mergeCell ref="AU3:AX3"/>
    <mergeCell ref="AU4:AU5"/>
    <mergeCell ref="AV4:AV5"/>
    <mergeCell ref="AW4:AW5"/>
    <mergeCell ref="AX4:AX5"/>
    <mergeCell ref="AA3:AD3"/>
    <mergeCell ref="AE4:AE5"/>
    <mergeCell ref="AP4:AP5"/>
    <mergeCell ref="AM4:AM5"/>
    <mergeCell ref="AN4:AN5"/>
    <mergeCell ref="AD4:AD5"/>
    <mergeCell ref="AO4:AO5"/>
    <mergeCell ref="AB4:AB5"/>
    <mergeCell ref="AK4:AK5"/>
    <mergeCell ref="AL4:AL5"/>
    <mergeCell ref="AJ4:AJ5"/>
    <mergeCell ref="AM3:AP3"/>
    <mergeCell ref="AI2:AP2"/>
    <mergeCell ref="K2:R2"/>
    <mergeCell ref="K4:K5"/>
    <mergeCell ref="U4:U5"/>
    <mergeCell ref="L4:L5"/>
    <mergeCell ref="Z4:Z5"/>
    <mergeCell ref="AG4:AG5"/>
    <mergeCell ref="AE3:AH3"/>
    <mergeCell ref="S3:V3"/>
    <mergeCell ref="V4:V5"/>
    <mergeCell ref="AY2:BA3"/>
    <mergeCell ref="BA4:BA5"/>
    <mergeCell ref="AI4:AI5"/>
    <mergeCell ref="AI3:AL3"/>
    <mergeCell ref="AH4:AH5"/>
    <mergeCell ref="A2:A5"/>
    <mergeCell ref="B2:B5"/>
    <mergeCell ref="S2:Z2"/>
    <mergeCell ref="C2:C5"/>
    <mergeCell ref="N4:N5"/>
    <mergeCell ref="P4:P5"/>
    <mergeCell ref="Q4:Q5"/>
    <mergeCell ref="R4:R5"/>
    <mergeCell ref="O4:O5"/>
    <mergeCell ref="S4:S5"/>
    <mergeCell ref="M4:M5"/>
    <mergeCell ref="K3:N3"/>
    <mergeCell ref="AF4:AF5"/>
    <mergeCell ref="AA4:AA5"/>
    <mergeCell ref="T4:T5"/>
    <mergeCell ref="AC4:AC5"/>
    <mergeCell ref="W3:Z3"/>
    <mergeCell ref="AQ2:AX2"/>
    <mergeCell ref="AA2:AH2"/>
    <mergeCell ref="AL54:AM55"/>
    <mergeCell ref="AN54:AO55"/>
    <mergeCell ref="AA45:AC45"/>
    <mergeCell ref="AE45:AG45"/>
    <mergeCell ref="AI45:AK45"/>
    <mergeCell ref="W16:Y16"/>
    <mergeCell ref="AA16:AC16"/>
    <mergeCell ref="A39:B39"/>
    <mergeCell ref="A18:B18"/>
    <mergeCell ref="A24:B24"/>
    <mergeCell ref="A27:B27"/>
    <mergeCell ref="A33:B33"/>
    <mergeCell ref="K16:M16"/>
    <mergeCell ref="O16:Q16"/>
    <mergeCell ref="S16:U16"/>
    <mergeCell ref="B26:BA26"/>
    <mergeCell ref="AM45:AO45"/>
    <mergeCell ref="AI16:AK16"/>
    <mergeCell ref="AM16:AO16"/>
    <mergeCell ref="AE16:AG16"/>
    <mergeCell ref="AQ16:AS16"/>
    <mergeCell ref="AU16:AW16"/>
    <mergeCell ref="AQ45:AS45"/>
    <mergeCell ref="AU45:AW45"/>
    <mergeCell ref="O34:Q34"/>
    <mergeCell ref="A64:BA64"/>
    <mergeCell ref="A66:BA66"/>
    <mergeCell ref="E51:G51"/>
    <mergeCell ref="E52:G52"/>
    <mergeCell ref="E53:G53"/>
    <mergeCell ref="E54:G54"/>
    <mergeCell ref="K51:AK51"/>
    <mergeCell ref="AP54:AY55"/>
    <mergeCell ref="K56:AK57"/>
    <mergeCell ref="J56:J57"/>
    <mergeCell ref="AL56:AM57"/>
    <mergeCell ref="AN56:AO57"/>
    <mergeCell ref="AP56:AY57"/>
    <mergeCell ref="AP51:AY51"/>
    <mergeCell ref="AN51:AO51"/>
    <mergeCell ref="AL51:AM51"/>
    <mergeCell ref="AL52:AM53"/>
    <mergeCell ref="AN52:AO53"/>
    <mergeCell ref="AP52:AY53"/>
    <mergeCell ref="J52:J53"/>
    <mergeCell ref="K52:AK53"/>
    <mergeCell ref="J54:J55"/>
    <mergeCell ref="K54:AK55"/>
    <mergeCell ref="K7:M7"/>
    <mergeCell ref="K18:M18"/>
    <mergeCell ref="K27:M27"/>
    <mergeCell ref="O7:Q7"/>
    <mergeCell ref="S7:U7"/>
    <mergeCell ref="W7:Y7"/>
    <mergeCell ref="AA25:AC25"/>
    <mergeCell ref="AE25:AG25"/>
    <mergeCell ref="AI25:AK25"/>
    <mergeCell ref="O27:Q27"/>
    <mergeCell ref="S27:U27"/>
    <mergeCell ref="W27:Y27"/>
    <mergeCell ref="AA27:AC27"/>
    <mergeCell ref="AE27:AG27"/>
    <mergeCell ref="AI27:AK27"/>
    <mergeCell ref="AI7:AK7"/>
    <mergeCell ref="AM27:AO27"/>
    <mergeCell ref="AQ27:AS27"/>
    <mergeCell ref="AU27:AW27"/>
    <mergeCell ref="K33:M33"/>
    <mergeCell ref="AM25:AO25"/>
    <mergeCell ref="AQ25:AS25"/>
    <mergeCell ref="O18:Q18"/>
    <mergeCell ref="S18:U18"/>
    <mergeCell ref="W18:Y18"/>
    <mergeCell ref="AA18:AC18"/>
    <mergeCell ref="AE18:AG18"/>
    <mergeCell ref="AI18:AK18"/>
    <mergeCell ref="AM18:AO18"/>
    <mergeCell ref="AQ18:AS18"/>
  </mergeCells>
  <phoneticPr fontId="0" type="noConversion"/>
  <printOptions horizontalCentered="1" verticalCentered="1" gridLinesSet="0"/>
  <pageMargins left="0" right="0" top="0.59055118110236227" bottom="0" header="0.19685039370078741" footer="0"/>
  <pageSetup paperSize="9" scale="34" fitToWidth="420" fitToHeight="297" orientation="landscape" blackAndWhite="1" r:id="rId1"/>
  <headerFooter alignWithMargins="0">
    <oddFooter>&amp;R&amp;P</oddFooter>
  </headerFooter>
  <rowBreaks count="1" manualBreakCount="1">
    <brk id="35" max="5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72"/>
  <sheetViews>
    <sheetView showGridLines="0" showZeros="0" tabSelected="1" view="pageBreakPreview" topLeftCell="A49" zoomScale="85" zoomScaleNormal="50" zoomScaleSheetLayoutView="85" workbookViewId="0">
      <selection activeCell="B48" sqref="B48"/>
    </sheetView>
  </sheetViews>
  <sheetFormatPr defaultColWidth="8.7109375" defaultRowHeight="12.75" x14ac:dyDescent="0.2"/>
  <cols>
    <col min="1" max="1" width="12.42578125" style="328" customWidth="1"/>
    <col min="2" max="2" width="105.42578125" style="328" customWidth="1"/>
    <col min="3" max="3" width="18.85546875" style="328" customWidth="1"/>
    <col min="4" max="4" width="7.7109375" style="328" customWidth="1"/>
    <col min="5" max="5" width="8.42578125" style="328" customWidth="1"/>
    <col min="6" max="6" width="7.42578125" style="328" customWidth="1"/>
    <col min="7" max="7" width="6.85546875" style="328" customWidth="1"/>
    <col min="8" max="8" width="6.42578125" style="328" customWidth="1"/>
    <col min="9" max="9" width="8.28515625" style="328" customWidth="1"/>
    <col min="10" max="10" width="6.7109375" style="328" customWidth="1"/>
    <col min="11" max="13" width="4.42578125" style="328" customWidth="1"/>
    <col min="14" max="14" width="5.5703125" style="328" customWidth="1"/>
    <col min="15" max="16" width="4.140625" style="328" customWidth="1"/>
    <col min="17" max="17" width="4.7109375" style="328" customWidth="1"/>
    <col min="18" max="18" width="5.28515625" style="328" customWidth="1"/>
    <col min="19" max="21" width="4.28515625" style="328" customWidth="1"/>
    <col min="22" max="22" width="5.7109375" style="328" customWidth="1"/>
    <col min="23" max="25" width="4.7109375" style="328" customWidth="1"/>
    <col min="26" max="26" width="5.7109375" style="328" customWidth="1"/>
    <col min="27" max="29" width="4.42578125" style="328" customWidth="1"/>
    <col min="30" max="30" width="6.140625" style="328" customWidth="1"/>
    <col min="31" max="33" width="4.28515625" style="328" customWidth="1"/>
    <col min="34" max="34" width="5.42578125" style="328" customWidth="1"/>
    <col min="35" max="37" width="4.140625" style="328" customWidth="1"/>
    <col min="38" max="38" width="5.7109375" style="328" customWidth="1"/>
    <col min="39" max="41" width="4.42578125" style="328" customWidth="1"/>
    <col min="42" max="42" width="5" style="328" customWidth="1"/>
    <col min="43" max="45" width="4.140625" style="328" customWidth="1"/>
    <col min="46" max="46" width="5" style="328" customWidth="1"/>
    <col min="47" max="49" width="4.42578125" style="328" customWidth="1"/>
    <col min="50" max="50" width="5" style="328" customWidth="1"/>
    <col min="51" max="52" width="6" style="328" customWidth="1"/>
    <col min="53" max="53" width="4.7109375" style="328" customWidth="1"/>
    <col min="54" max="54" width="5.5703125" style="328" customWidth="1"/>
    <col min="55" max="16384" width="8.7109375" style="328"/>
  </cols>
  <sheetData>
    <row r="1" spans="1:54" x14ac:dyDescent="0.2">
      <c r="C1" s="799" t="s">
        <v>286</v>
      </c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799"/>
      <c r="S1" s="799"/>
      <c r="T1" s="799"/>
      <c r="U1" s="799"/>
      <c r="V1" s="799"/>
      <c r="W1" s="799"/>
      <c r="X1" s="799"/>
      <c r="Y1" s="799"/>
      <c r="Z1" s="799"/>
      <c r="AA1" s="799"/>
      <c r="AB1" s="799"/>
      <c r="AC1" s="799"/>
      <c r="AD1" s="799"/>
      <c r="AE1" s="799"/>
      <c r="AF1" s="799"/>
      <c r="AG1" s="799"/>
      <c r="AH1" s="799"/>
      <c r="AI1" s="799"/>
      <c r="AJ1" s="799"/>
      <c r="AK1" s="799"/>
      <c r="AL1" s="799"/>
      <c r="AM1" s="799"/>
      <c r="AN1" s="799"/>
      <c r="AO1" s="799"/>
      <c r="AP1" s="799"/>
      <c r="AQ1" s="799"/>
      <c r="AR1" s="799"/>
      <c r="AS1" s="799"/>
      <c r="AT1" s="799"/>
      <c r="AU1" s="799"/>
      <c r="AV1" s="799"/>
      <c r="AW1" s="799"/>
      <c r="AX1" s="799"/>
      <c r="AY1" s="799"/>
      <c r="AZ1" s="799"/>
      <c r="BA1" s="799"/>
      <c r="BB1" s="799"/>
    </row>
    <row r="2" spans="1:54" x14ac:dyDescent="0.2">
      <c r="C2" s="799"/>
      <c r="D2" s="799"/>
      <c r="E2" s="799"/>
      <c r="F2" s="799"/>
      <c r="G2" s="799"/>
      <c r="H2" s="799"/>
      <c r="I2" s="799"/>
      <c r="J2" s="799"/>
      <c r="K2" s="799"/>
      <c r="L2" s="799"/>
      <c r="M2" s="799"/>
      <c r="N2" s="799"/>
      <c r="O2" s="799"/>
      <c r="P2" s="799"/>
      <c r="Q2" s="799"/>
      <c r="R2" s="799"/>
      <c r="S2" s="799"/>
      <c r="T2" s="799"/>
      <c r="U2" s="799"/>
      <c r="V2" s="799"/>
      <c r="W2" s="799"/>
      <c r="X2" s="799"/>
      <c r="Y2" s="799"/>
      <c r="Z2" s="799"/>
      <c r="AA2" s="799"/>
      <c r="AB2" s="799"/>
      <c r="AC2" s="799"/>
      <c r="AD2" s="799"/>
      <c r="AE2" s="799"/>
      <c r="AF2" s="799"/>
      <c r="AG2" s="799"/>
      <c r="AH2" s="799"/>
      <c r="AI2" s="799"/>
      <c r="AJ2" s="799"/>
      <c r="AK2" s="799"/>
      <c r="AL2" s="799"/>
      <c r="AM2" s="799"/>
      <c r="AN2" s="799"/>
      <c r="AO2" s="799"/>
      <c r="AP2" s="799"/>
      <c r="AQ2" s="799"/>
      <c r="AR2" s="799"/>
      <c r="AS2" s="799"/>
      <c r="AT2" s="799"/>
      <c r="AU2" s="799"/>
      <c r="AV2" s="799"/>
      <c r="AW2" s="799"/>
      <c r="AX2" s="799"/>
      <c r="AY2" s="799"/>
      <c r="AZ2" s="799"/>
      <c r="BA2" s="799"/>
      <c r="BB2" s="799"/>
    </row>
    <row r="3" spans="1:54" ht="23.25" x14ac:dyDescent="0.35">
      <c r="C3" s="43"/>
      <c r="U3" s="42"/>
      <c r="V3" s="42"/>
    </row>
    <row r="4" spans="1:54" ht="51" customHeight="1" x14ac:dyDescent="0.4">
      <c r="B4" s="513"/>
      <c r="C4" s="74" t="s">
        <v>51</v>
      </c>
      <c r="D4" s="73"/>
      <c r="F4" s="73"/>
      <c r="G4" s="781" t="s">
        <v>285</v>
      </c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1"/>
      <c r="AJ4" s="781"/>
      <c r="AK4" s="781"/>
      <c r="AL4" s="781"/>
      <c r="AM4" s="781"/>
      <c r="AN4" s="781"/>
      <c r="AO4" s="781"/>
      <c r="AP4" s="781"/>
      <c r="AQ4" s="781"/>
      <c r="AR4" s="781"/>
      <c r="AS4" s="781"/>
      <c r="AT4" s="781"/>
      <c r="AU4" s="73"/>
      <c r="AV4" s="73"/>
      <c r="AW4" s="73"/>
      <c r="AX4" s="73"/>
    </row>
    <row r="5" spans="1:54" ht="42" customHeight="1" x14ac:dyDescent="0.2">
      <c r="U5" s="15"/>
      <c r="V5" s="42"/>
    </row>
    <row r="6" spans="1:54" ht="81.75" customHeight="1" thickBot="1" x14ac:dyDescent="0.25">
      <c r="U6" s="15"/>
    </row>
    <row r="7" spans="1:54" s="219" customFormat="1" ht="55.5" customHeight="1" thickBot="1" x14ac:dyDescent="0.3">
      <c r="A7" s="743" t="s">
        <v>115</v>
      </c>
      <c r="B7" s="746"/>
      <c r="C7" s="735" t="s">
        <v>56</v>
      </c>
      <c r="D7" s="765" t="s">
        <v>167</v>
      </c>
      <c r="E7" s="766"/>
      <c r="F7" s="771" t="s">
        <v>103</v>
      </c>
      <c r="G7" s="772"/>
      <c r="H7" s="772"/>
      <c r="I7" s="772"/>
      <c r="J7" s="773"/>
      <c r="K7" s="729" t="s">
        <v>109</v>
      </c>
      <c r="L7" s="730"/>
      <c r="M7" s="730"/>
      <c r="N7" s="730"/>
      <c r="O7" s="730"/>
      <c r="P7" s="730"/>
      <c r="Q7" s="730"/>
      <c r="R7" s="749"/>
      <c r="S7" s="729" t="s">
        <v>110</v>
      </c>
      <c r="T7" s="730"/>
      <c r="U7" s="730"/>
      <c r="V7" s="730"/>
      <c r="W7" s="730"/>
      <c r="X7" s="730"/>
      <c r="Y7" s="730"/>
      <c r="Z7" s="749"/>
      <c r="AA7" s="729" t="s">
        <v>111</v>
      </c>
      <c r="AB7" s="730"/>
      <c r="AC7" s="730"/>
      <c r="AD7" s="730"/>
      <c r="AE7" s="730"/>
      <c r="AF7" s="730"/>
      <c r="AG7" s="730"/>
      <c r="AH7" s="749"/>
      <c r="AI7" s="729" t="s">
        <v>112</v>
      </c>
      <c r="AJ7" s="730"/>
      <c r="AK7" s="730"/>
      <c r="AL7" s="730"/>
      <c r="AM7" s="730"/>
      <c r="AN7" s="730"/>
      <c r="AO7" s="730"/>
      <c r="AP7" s="749"/>
      <c r="AQ7" s="729" t="s">
        <v>112</v>
      </c>
      <c r="AR7" s="730"/>
      <c r="AS7" s="730"/>
      <c r="AT7" s="730"/>
      <c r="AU7" s="730"/>
      <c r="AV7" s="730"/>
      <c r="AW7" s="730"/>
      <c r="AX7" s="749"/>
      <c r="AY7" s="729" t="s">
        <v>130</v>
      </c>
      <c r="AZ7" s="730"/>
      <c r="BA7" s="730"/>
      <c r="BB7" s="731"/>
    </row>
    <row r="8" spans="1:54" s="219" customFormat="1" ht="52.5" customHeight="1" thickBot="1" x14ac:dyDescent="0.3">
      <c r="A8" s="744"/>
      <c r="B8" s="747"/>
      <c r="C8" s="750"/>
      <c r="D8" s="767"/>
      <c r="E8" s="768"/>
      <c r="F8" s="774" t="s">
        <v>114</v>
      </c>
      <c r="G8" s="776" t="s">
        <v>104</v>
      </c>
      <c r="H8" s="777"/>
      <c r="I8" s="777"/>
      <c r="J8" s="758" t="s">
        <v>106</v>
      </c>
      <c r="K8" s="739" t="s">
        <v>122</v>
      </c>
      <c r="L8" s="739"/>
      <c r="M8" s="739"/>
      <c r="N8" s="740"/>
      <c r="O8" s="739" t="s">
        <v>126</v>
      </c>
      <c r="P8" s="739"/>
      <c r="Q8" s="739"/>
      <c r="R8" s="740"/>
      <c r="S8" s="739" t="s">
        <v>123</v>
      </c>
      <c r="T8" s="739"/>
      <c r="U8" s="739"/>
      <c r="V8" s="740"/>
      <c r="W8" s="739" t="s">
        <v>127</v>
      </c>
      <c r="X8" s="739"/>
      <c r="Y8" s="739"/>
      <c r="Z8" s="740"/>
      <c r="AA8" s="739" t="s">
        <v>124</v>
      </c>
      <c r="AB8" s="739"/>
      <c r="AC8" s="739"/>
      <c r="AD8" s="740"/>
      <c r="AE8" s="739" t="s">
        <v>128</v>
      </c>
      <c r="AF8" s="739"/>
      <c r="AG8" s="739"/>
      <c r="AH8" s="740"/>
      <c r="AI8" s="739" t="s">
        <v>125</v>
      </c>
      <c r="AJ8" s="739"/>
      <c r="AK8" s="739"/>
      <c r="AL8" s="740"/>
      <c r="AM8" s="739" t="s">
        <v>129</v>
      </c>
      <c r="AN8" s="739"/>
      <c r="AO8" s="739"/>
      <c r="AP8" s="740"/>
      <c r="AQ8" s="739" t="s">
        <v>252</v>
      </c>
      <c r="AR8" s="739"/>
      <c r="AS8" s="739"/>
      <c r="AT8" s="740"/>
      <c r="AU8" s="739" t="s">
        <v>253</v>
      </c>
      <c r="AV8" s="739"/>
      <c r="AW8" s="739"/>
      <c r="AX8" s="740"/>
      <c r="AY8" s="732"/>
      <c r="AZ8" s="733"/>
      <c r="BA8" s="733"/>
      <c r="BB8" s="734"/>
    </row>
    <row r="9" spans="1:54" s="219" customFormat="1" ht="32.25" customHeight="1" thickBot="1" x14ac:dyDescent="0.3">
      <c r="A9" s="744"/>
      <c r="B9" s="747"/>
      <c r="C9" s="750"/>
      <c r="D9" s="769"/>
      <c r="E9" s="770"/>
      <c r="F9" s="774"/>
      <c r="G9" s="737" t="s">
        <v>105</v>
      </c>
      <c r="H9" s="751" t="s">
        <v>113</v>
      </c>
      <c r="I9" s="737" t="s">
        <v>107</v>
      </c>
      <c r="J9" s="759"/>
      <c r="K9" s="737" t="s">
        <v>119</v>
      </c>
      <c r="L9" s="751" t="s">
        <v>120</v>
      </c>
      <c r="M9" s="737" t="s">
        <v>121</v>
      </c>
      <c r="N9" s="741" t="s">
        <v>108</v>
      </c>
      <c r="O9" s="737" t="s">
        <v>119</v>
      </c>
      <c r="P9" s="751" t="s">
        <v>120</v>
      </c>
      <c r="Q9" s="737" t="s">
        <v>121</v>
      </c>
      <c r="R9" s="741" t="s">
        <v>108</v>
      </c>
      <c r="S9" s="737" t="s">
        <v>119</v>
      </c>
      <c r="T9" s="751" t="s">
        <v>120</v>
      </c>
      <c r="U9" s="737" t="s">
        <v>121</v>
      </c>
      <c r="V9" s="741" t="s">
        <v>108</v>
      </c>
      <c r="W9" s="737" t="s">
        <v>119</v>
      </c>
      <c r="X9" s="751" t="s">
        <v>120</v>
      </c>
      <c r="Y9" s="737" t="s">
        <v>121</v>
      </c>
      <c r="Z9" s="741" t="s">
        <v>108</v>
      </c>
      <c r="AA9" s="737" t="s">
        <v>119</v>
      </c>
      <c r="AB9" s="751" t="s">
        <v>120</v>
      </c>
      <c r="AC9" s="737" t="s">
        <v>121</v>
      </c>
      <c r="AD9" s="741" t="s">
        <v>108</v>
      </c>
      <c r="AE9" s="737" t="s">
        <v>119</v>
      </c>
      <c r="AF9" s="751" t="s">
        <v>120</v>
      </c>
      <c r="AG9" s="737" t="s">
        <v>121</v>
      </c>
      <c r="AH9" s="741" t="s">
        <v>108</v>
      </c>
      <c r="AI9" s="737" t="s">
        <v>119</v>
      </c>
      <c r="AJ9" s="751" t="s">
        <v>120</v>
      </c>
      <c r="AK9" s="737" t="s">
        <v>121</v>
      </c>
      <c r="AL9" s="741" t="s">
        <v>108</v>
      </c>
      <c r="AM9" s="737" t="s">
        <v>119</v>
      </c>
      <c r="AN9" s="751" t="s">
        <v>120</v>
      </c>
      <c r="AO9" s="737" t="s">
        <v>121</v>
      </c>
      <c r="AP9" s="741" t="s">
        <v>108</v>
      </c>
      <c r="AQ9" s="737" t="s">
        <v>119</v>
      </c>
      <c r="AR9" s="751" t="s">
        <v>120</v>
      </c>
      <c r="AS9" s="737" t="s">
        <v>121</v>
      </c>
      <c r="AT9" s="741" t="s">
        <v>108</v>
      </c>
      <c r="AU9" s="737" t="s">
        <v>119</v>
      </c>
      <c r="AV9" s="751" t="s">
        <v>120</v>
      </c>
      <c r="AW9" s="737" t="s">
        <v>121</v>
      </c>
      <c r="AX9" s="741" t="s">
        <v>108</v>
      </c>
      <c r="AY9" s="750" t="s">
        <v>131</v>
      </c>
      <c r="AZ9" s="735" t="s">
        <v>132</v>
      </c>
      <c r="BA9" s="810" t="s">
        <v>139</v>
      </c>
      <c r="BB9" s="735" t="s">
        <v>140</v>
      </c>
    </row>
    <row r="10" spans="1:54" s="219" customFormat="1" ht="136.5" customHeight="1" thickBot="1" x14ac:dyDescent="0.3">
      <c r="A10" s="745"/>
      <c r="B10" s="748"/>
      <c r="C10" s="750"/>
      <c r="D10" s="489" t="s">
        <v>116</v>
      </c>
      <c r="E10" s="489" t="s">
        <v>117</v>
      </c>
      <c r="F10" s="775"/>
      <c r="G10" s="738"/>
      <c r="H10" s="752"/>
      <c r="I10" s="738"/>
      <c r="J10" s="760"/>
      <c r="K10" s="738"/>
      <c r="L10" s="752"/>
      <c r="M10" s="738"/>
      <c r="N10" s="742"/>
      <c r="O10" s="738"/>
      <c r="P10" s="752"/>
      <c r="Q10" s="738"/>
      <c r="R10" s="742"/>
      <c r="S10" s="738"/>
      <c r="T10" s="752"/>
      <c r="U10" s="738"/>
      <c r="V10" s="742"/>
      <c r="W10" s="738"/>
      <c r="X10" s="752"/>
      <c r="Y10" s="738"/>
      <c r="Z10" s="742"/>
      <c r="AA10" s="738"/>
      <c r="AB10" s="752"/>
      <c r="AC10" s="738"/>
      <c r="AD10" s="742"/>
      <c r="AE10" s="738"/>
      <c r="AF10" s="752"/>
      <c r="AG10" s="738"/>
      <c r="AH10" s="742"/>
      <c r="AI10" s="738"/>
      <c r="AJ10" s="752"/>
      <c r="AK10" s="738"/>
      <c r="AL10" s="742"/>
      <c r="AM10" s="738"/>
      <c r="AN10" s="752"/>
      <c r="AO10" s="738"/>
      <c r="AP10" s="742"/>
      <c r="AQ10" s="738"/>
      <c r="AR10" s="752"/>
      <c r="AS10" s="738"/>
      <c r="AT10" s="742"/>
      <c r="AU10" s="738"/>
      <c r="AV10" s="752"/>
      <c r="AW10" s="738"/>
      <c r="AX10" s="742"/>
      <c r="AY10" s="750"/>
      <c r="AZ10" s="736"/>
      <c r="BA10" s="810"/>
      <c r="BB10" s="750"/>
    </row>
    <row r="11" spans="1:54" s="37" customFormat="1" ht="23.25" customHeight="1" thickBot="1" x14ac:dyDescent="0.35">
      <c r="A11" s="574" t="s">
        <v>336</v>
      </c>
      <c r="B11" s="804" t="s">
        <v>141</v>
      </c>
      <c r="C11" s="805"/>
      <c r="D11" s="805"/>
      <c r="E11" s="805"/>
      <c r="F11" s="805"/>
      <c r="G11" s="805"/>
      <c r="H11" s="805"/>
      <c r="I11" s="805"/>
      <c r="J11" s="805"/>
      <c r="K11" s="805"/>
      <c r="L11" s="805"/>
      <c r="M11" s="805"/>
      <c r="N11" s="805"/>
      <c r="O11" s="805"/>
      <c r="P11" s="805"/>
      <c r="Q11" s="805"/>
      <c r="R11" s="805"/>
      <c r="S11" s="805"/>
      <c r="T11" s="805"/>
      <c r="U11" s="805"/>
      <c r="V11" s="805"/>
      <c r="W11" s="805"/>
      <c r="X11" s="805"/>
      <c r="Y11" s="805"/>
      <c r="Z11" s="805"/>
      <c r="AA11" s="805"/>
      <c r="AB11" s="805"/>
      <c r="AC11" s="805"/>
      <c r="AD11" s="805"/>
      <c r="AE11" s="805"/>
      <c r="AF11" s="805"/>
      <c r="AG11" s="805"/>
      <c r="AH11" s="805"/>
      <c r="AI11" s="805"/>
      <c r="AJ11" s="805"/>
      <c r="AK11" s="805"/>
      <c r="AL11" s="805"/>
      <c r="AM11" s="805"/>
      <c r="AN11" s="805"/>
      <c r="AO11" s="805"/>
      <c r="AP11" s="805"/>
      <c r="AQ11" s="805"/>
      <c r="AR11" s="805"/>
      <c r="AS11" s="805"/>
      <c r="AT11" s="805"/>
      <c r="AU11" s="805"/>
      <c r="AV11" s="805"/>
      <c r="AW11" s="805"/>
      <c r="AX11" s="805"/>
      <c r="AY11" s="805"/>
      <c r="AZ11" s="805"/>
      <c r="BA11" s="805"/>
      <c r="BB11" s="806"/>
    </row>
    <row r="12" spans="1:54" s="281" customFormat="1" ht="19.5" customHeight="1" thickBot="1" x14ac:dyDescent="0.4">
      <c r="A12" s="807" t="s">
        <v>165</v>
      </c>
      <c r="B12" s="808"/>
      <c r="C12" s="224"/>
      <c r="D12" s="79">
        <f>D13+D15</f>
        <v>2</v>
      </c>
      <c r="E12" s="77">
        <f t="shared" ref="E12:E18" si="0">D12*30</f>
        <v>60</v>
      </c>
      <c r="F12" s="413"/>
      <c r="G12" s="509"/>
      <c r="H12" s="509"/>
      <c r="I12" s="413"/>
      <c r="J12" s="414"/>
      <c r="K12" s="677">
        <f>SUM(K13:M19)</f>
        <v>0</v>
      </c>
      <c r="L12" s="677"/>
      <c r="M12" s="678"/>
      <c r="N12" s="384">
        <f>N13+N15</f>
        <v>0</v>
      </c>
      <c r="O12" s="676"/>
      <c r="P12" s="677"/>
      <c r="Q12" s="678"/>
      <c r="R12" s="384">
        <f>R13+R15</f>
        <v>2</v>
      </c>
      <c r="S12" s="676">
        <f>SUM(S13:U19)</f>
        <v>0</v>
      </c>
      <c r="T12" s="677"/>
      <c r="U12" s="678"/>
      <c r="V12" s="384">
        <f>V13+V15</f>
        <v>0</v>
      </c>
      <c r="W12" s="676">
        <f>SUM(W13:Y19)</f>
        <v>0</v>
      </c>
      <c r="X12" s="677"/>
      <c r="Y12" s="678"/>
      <c r="Z12" s="384">
        <f>Z13+Z15</f>
        <v>0</v>
      </c>
      <c r="AA12" s="676">
        <f>AA16+AC16</f>
        <v>0</v>
      </c>
      <c r="AB12" s="677"/>
      <c r="AC12" s="678"/>
      <c r="AD12" s="384">
        <f>AD13+AD15</f>
        <v>0</v>
      </c>
      <c r="AE12" s="676">
        <f>SUM(AE13:AG19)</f>
        <v>0</v>
      </c>
      <c r="AF12" s="677"/>
      <c r="AG12" s="678"/>
      <c r="AH12" s="384">
        <f>AH13+AH15</f>
        <v>0</v>
      </c>
      <c r="AI12" s="676"/>
      <c r="AJ12" s="677"/>
      <c r="AK12" s="678"/>
      <c r="AL12" s="224"/>
      <c r="AM12" s="676"/>
      <c r="AN12" s="677"/>
      <c r="AO12" s="678"/>
      <c r="AP12" s="224"/>
      <c r="AQ12" s="676"/>
      <c r="AR12" s="677"/>
      <c r="AS12" s="678"/>
      <c r="AT12" s="224"/>
      <c r="AU12" s="676"/>
      <c r="AV12" s="677"/>
      <c r="AW12" s="678"/>
      <c r="AX12" s="224"/>
      <c r="AY12" s="224"/>
      <c r="AZ12" s="415"/>
      <c r="BA12" s="416"/>
      <c r="BB12" s="416"/>
    </row>
    <row r="13" spans="1:54" s="254" customFormat="1" ht="20.25" customHeight="1" x14ac:dyDescent="0.35">
      <c r="A13" s="390"/>
      <c r="B13" s="391" t="s">
        <v>50</v>
      </c>
      <c r="C13" s="205"/>
      <c r="D13" s="392">
        <f>N13+R13+V13+Z13+AD13+AH13+AT13</f>
        <v>0</v>
      </c>
      <c r="E13" s="393">
        <f t="shared" si="0"/>
        <v>0</v>
      </c>
      <c r="F13" s="499"/>
      <c r="G13" s="361"/>
      <c r="H13" s="361"/>
      <c r="I13" s="499"/>
      <c r="J13" s="495"/>
      <c r="K13" s="499"/>
      <c r="L13" s="361"/>
      <c r="M13" s="492"/>
      <c r="N13" s="394">
        <f>SUM(N14)</f>
        <v>0</v>
      </c>
      <c r="O13" s="448"/>
      <c r="P13" s="361"/>
      <c r="Q13" s="449"/>
      <c r="R13" s="450"/>
      <c r="S13" s="499"/>
      <c r="T13" s="361"/>
      <c r="U13" s="492"/>
      <c r="V13" s="394">
        <f>SUM(V14)</f>
        <v>0</v>
      </c>
      <c r="W13" s="499"/>
      <c r="X13" s="361"/>
      <c r="Y13" s="492"/>
      <c r="Z13" s="394">
        <f>SUM(Z14)</f>
        <v>0</v>
      </c>
      <c r="AA13" s="499"/>
      <c r="AB13" s="361"/>
      <c r="AC13" s="492"/>
      <c r="AD13" s="394">
        <f>SUM(AD14)</f>
        <v>0</v>
      </c>
      <c r="AE13" s="491"/>
      <c r="AF13" s="361"/>
      <c r="AG13" s="492"/>
      <c r="AH13" s="394"/>
      <c r="AI13" s="491"/>
      <c r="AJ13" s="361"/>
      <c r="AK13" s="492"/>
      <c r="AL13" s="394">
        <f>SUM(AL14)</f>
        <v>0</v>
      </c>
      <c r="AM13" s="499"/>
      <c r="AN13" s="361"/>
      <c r="AO13" s="492"/>
      <c r="AP13" s="394">
        <f>SUM(AP14)</f>
        <v>0</v>
      </c>
      <c r="AQ13" s="491"/>
      <c r="AR13" s="361"/>
      <c r="AS13" s="492"/>
      <c r="AT13" s="394">
        <f>SUM(AT14)</f>
        <v>0</v>
      </c>
      <c r="AU13" s="499"/>
      <c r="AV13" s="361"/>
      <c r="AW13" s="492"/>
      <c r="AX13" s="394">
        <f>SUM(AX14)</f>
        <v>0</v>
      </c>
      <c r="AY13" s="395"/>
      <c r="AZ13" s="396"/>
      <c r="BA13" s="110"/>
      <c r="BB13" s="110"/>
    </row>
    <row r="14" spans="1:54" s="254" customFormat="1" ht="19.5" customHeight="1" x14ac:dyDescent="0.35">
      <c r="A14" s="278"/>
      <c r="B14" s="106"/>
      <c r="C14" s="46"/>
      <c r="D14" s="508"/>
      <c r="E14" s="256"/>
      <c r="F14" s="264"/>
      <c r="G14" s="374"/>
      <c r="H14" s="374"/>
      <c r="I14" s="264"/>
      <c r="J14" s="277"/>
      <c r="K14" s="264"/>
      <c r="L14" s="276"/>
      <c r="M14" s="265"/>
      <c r="N14" s="339"/>
      <c r="O14" s="102"/>
      <c r="P14" s="276"/>
      <c r="Q14" s="265"/>
      <c r="R14" s="334"/>
      <c r="S14" s="264"/>
      <c r="T14" s="276"/>
      <c r="U14" s="265"/>
      <c r="V14" s="339"/>
      <c r="W14" s="264"/>
      <c r="X14" s="276"/>
      <c r="Y14" s="265"/>
      <c r="Z14" s="339"/>
      <c r="AA14" s="264"/>
      <c r="AB14" s="276"/>
      <c r="AC14" s="265"/>
      <c r="AD14" s="263"/>
      <c r="AE14" s="272"/>
      <c r="AF14" s="276"/>
      <c r="AG14" s="274"/>
      <c r="AH14" s="339"/>
      <c r="AI14" s="272"/>
      <c r="AJ14" s="276"/>
      <c r="AK14" s="265"/>
      <c r="AL14" s="263"/>
      <c r="AM14" s="264"/>
      <c r="AN14" s="374"/>
      <c r="AO14" s="265"/>
      <c r="AP14" s="256"/>
      <c r="AQ14" s="272"/>
      <c r="AR14" s="276"/>
      <c r="AS14" s="265"/>
      <c r="AT14" s="263"/>
      <c r="AU14" s="264"/>
      <c r="AV14" s="374"/>
      <c r="AW14" s="265"/>
      <c r="AX14" s="256"/>
      <c r="AY14" s="271"/>
      <c r="AZ14" s="508"/>
      <c r="BA14" s="255"/>
      <c r="BB14" s="255"/>
    </row>
    <row r="15" spans="1:54" s="254" customFormat="1" ht="19.5" customHeight="1" x14ac:dyDescent="0.35">
      <c r="A15" s="278"/>
      <c r="B15" s="39" t="s">
        <v>166</v>
      </c>
      <c r="C15" s="253"/>
      <c r="D15" s="72">
        <f>N15+R15+V15+Z15+AD15+AH15+AT15</f>
        <v>2</v>
      </c>
      <c r="E15" s="92">
        <f t="shared" si="0"/>
        <v>60</v>
      </c>
      <c r="F15" s="264"/>
      <c r="G15" s="374"/>
      <c r="H15" s="374"/>
      <c r="I15" s="264"/>
      <c r="J15" s="277"/>
      <c r="K15" s="264"/>
      <c r="L15" s="276"/>
      <c r="M15" s="265"/>
      <c r="N15" s="339">
        <f>SUM(N16:N18)</f>
        <v>0</v>
      </c>
      <c r="O15" s="264"/>
      <c r="P15" s="276"/>
      <c r="Q15" s="265"/>
      <c r="R15" s="339">
        <f>SUM(R16:R18)</f>
        <v>2</v>
      </c>
      <c r="S15" s="264"/>
      <c r="T15" s="276"/>
      <c r="U15" s="265"/>
      <c r="V15" s="339"/>
      <c r="W15" s="264"/>
      <c r="X15" s="276"/>
      <c r="Y15" s="265"/>
      <c r="Z15" s="339">
        <f>SUM(Z16:Z18)</f>
        <v>0</v>
      </c>
      <c r="AA15" s="264"/>
      <c r="AB15" s="276"/>
      <c r="AC15" s="265"/>
      <c r="AD15" s="339"/>
      <c r="AE15" s="272"/>
      <c r="AF15" s="276"/>
      <c r="AG15" s="274"/>
      <c r="AH15" s="263"/>
      <c r="AI15" s="272"/>
      <c r="AJ15" s="276"/>
      <c r="AK15" s="265"/>
      <c r="AL15" s="263"/>
      <c r="AM15" s="264"/>
      <c r="AN15" s="374"/>
      <c r="AO15" s="265"/>
      <c r="AP15" s="256"/>
      <c r="AQ15" s="272"/>
      <c r="AR15" s="276"/>
      <c r="AS15" s="265"/>
      <c r="AT15" s="263"/>
      <c r="AU15" s="264"/>
      <c r="AV15" s="374"/>
      <c r="AW15" s="265"/>
      <c r="AX15" s="256"/>
      <c r="AY15" s="271"/>
      <c r="AZ15" s="508"/>
      <c r="BA15" s="255"/>
      <c r="BB15" s="255"/>
    </row>
    <row r="16" spans="1:54" s="254" customFormat="1" ht="21" customHeight="1" x14ac:dyDescent="0.3">
      <c r="A16" s="278" t="s">
        <v>330</v>
      </c>
      <c r="B16" s="571" t="s">
        <v>270</v>
      </c>
      <c r="C16" s="256" t="s">
        <v>331</v>
      </c>
      <c r="D16" s="64">
        <v>2</v>
      </c>
      <c r="E16" s="61">
        <f t="shared" si="0"/>
        <v>60</v>
      </c>
      <c r="F16" s="62">
        <f>G16+H16+I16</f>
        <v>6</v>
      </c>
      <c r="G16" s="242">
        <v>4</v>
      </c>
      <c r="H16" s="242"/>
      <c r="I16" s="62">
        <v>2</v>
      </c>
      <c r="J16" s="455">
        <f t="shared" ref="J16:J18" si="1">E16-F16</f>
        <v>54</v>
      </c>
      <c r="K16" s="55"/>
      <c r="L16" s="70"/>
      <c r="M16" s="57"/>
      <c r="N16" s="791"/>
      <c r="O16" s="55">
        <v>4</v>
      </c>
      <c r="P16" s="70"/>
      <c r="Q16" s="57">
        <v>2</v>
      </c>
      <c r="R16" s="791">
        <v>2</v>
      </c>
      <c r="S16" s="270"/>
      <c r="T16" s="280"/>
      <c r="U16" s="511"/>
      <c r="V16" s="791"/>
      <c r="W16" s="270"/>
      <c r="X16" s="280"/>
      <c r="Y16" s="511"/>
      <c r="Z16" s="791"/>
      <c r="AA16" s="270"/>
      <c r="AB16" s="280"/>
      <c r="AC16" s="511"/>
      <c r="AD16" s="791"/>
      <c r="AE16" s="272"/>
      <c r="AF16" s="276"/>
      <c r="AG16" s="274"/>
      <c r="AH16" s="263"/>
      <c r="AI16" s="272"/>
      <c r="AJ16" s="276"/>
      <c r="AK16" s="265"/>
      <c r="AL16" s="263"/>
      <c r="AM16" s="270"/>
      <c r="AN16" s="270"/>
      <c r="AO16" s="511"/>
      <c r="AP16" s="253"/>
      <c r="AQ16" s="272"/>
      <c r="AR16" s="276"/>
      <c r="AS16" s="265"/>
      <c r="AT16" s="263"/>
      <c r="AU16" s="270"/>
      <c r="AV16" s="270"/>
      <c r="AW16" s="511"/>
      <c r="AX16" s="253"/>
      <c r="AY16" s="809">
        <v>2</v>
      </c>
      <c r="AZ16" s="41"/>
      <c r="BA16" s="255"/>
      <c r="BB16" s="255"/>
    </row>
    <row r="17" spans="1:54" s="254" customFormat="1" ht="19.5" customHeight="1" x14ac:dyDescent="0.3">
      <c r="A17" s="278" t="s">
        <v>332</v>
      </c>
      <c r="B17" s="571" t="s">
        <v>271</v>
      </c>
      <c r="C17" s="256" t="s">
        <v>333</v>
      </c>
      <c r="D17" s="64">
        <v>2</v>
      </c>
      <c r="E17" s="61">
        <f t="shared" si="0"/>
        <v>60</v>
      </c>
      <c r="F17" s="62">
        <f t="shared" ref="F17:F18" si="2">G17+H17+I17</f>
        <v>6</v>
      </c>
      <c r="G17" s="242">
        <v>4</v>
      </c>
      <c r="H17" s="242"/>
      <c r="I17" s="62">
        <v>2</v>
      </c>
      <c r="J17" s="455">
        <f t="shared" si="1"/>
        <v>54</v>
      </c>
      <c r="K17" s="55"/>
      <c r="L17" s="70"/>
      <c r="M17" s="57"/>
      <c r="N17" s="792"/>
      <c r="O17" s="55">
        <v>4</v>
      </c>
      <c r="P17" s="70"/>
      <c r="Q17" s="57">
        <v>2</v>
      </c>
      <c r="R17" s="792"/>
      <c r="S17" s="270"/>
      <c r="T17" s="280"/>
      <c r="U17" s="511"/>
      <c r="V17" s="792"/>
      <c r="W17" s="270"/>
      <c r="X17" s="280"/>
      <c r="Y17" s="511"/>
      <c r="Z17" s="792"/>
      <c r="AA17" s="270"/>
      <c r="AB17" s="280"/>
      <c r="AC17" s="511"/>
      <c r="AD17" s="792"/>
      <c r="AE17" s="272"/>
      <c r="AF17" s="276"/>
      <c r="AG17" s="274"/>
      <c r="AH17" s="263"/>
      <c r="AI17" s="272"/>
      <c r="AJ17" s="276"/>
      <c r="AK17" s="265"/>
      <c r="AL17" s="263"/>
      <c r="AM17" s="270"/>
      <c r="AN17" s="270"/>
      <c r="AO17" s="511"/>
      <c r="AP17" s="253"/>
      <c r="AQ17" s="272"/>
      <c r="AR17" s="276"/>
      <c r="AS17" s="265"/>
      <c r="AT17" s="263"/>
      <c r="AU17" s="270"/>
      <c r="AV17" s="270"/>
      <c r="AW17" s="511"/>
      <c r="AX17" s="253"/>
      <c r="AY17" s="802"/>
      <c r="AZ17" s="41"/>
      <c r="BA17" s="255"/>
      <c r="BB17" s="255"/>
    </row>
    <row r="18" spans="1:54" s="254" customFormat="1" ht="18.75" customHeight="1" x14ac:dyDescent="0.3">
      <c r="A18" s="278" t="s">
        <v>334</v>
      </c>
      <c r="B18" s="255" t="s">
        <v>272</v>
      </c>
      <c r="C18" s="61" t="s">
        <v>335</v>
      </c>
      <c r="D18" s="64">
        <v>2</v>
      </c>
      <c r="E18" s="61">
        <f t="shared" si="0"/>
        <v>60</v>
      </c>
      <c r="F18" s="62">
        <f t="shared" si="2"/>
        <v>6</v>
      </c>
      <c r="G18" s="242">
        <v>4</v>
      </c>
      <c r="H18" s="242"/>
      <c r="I18" s="62">
        <v>2</v>
      </c>
      <c r="J18" s="455">
        <f t="shared" si="1"/>
        <v>54</v>
      </c>
      <c r="K18" s="55"/>
      <c r="L18" s="70"/>
      <c r="M18" s="57"/>
      <c r="N18" s="792"/>
      <c r="O18" s="55">
        <v>4</v>
      </c>
      <c r="P18" s="70"/>
      <c r="Q18" s="57">
        <v>2</v>
      </c>
      <c r="R18" s="792"/>
      <c r="S18" s="270"/>
      <c r="T18" s="280"/>
      <c r="U18" s="511"/>
      <c r="V18" s="792"/>
      <c r="W18" s="270"/>
      <c r="X18" s="280"/>
      <c r="Y18" s="511"/>
      <c r="Z18" s="792"/>
      <c r="AA18" s="270"/>
      <c r="AB18" s="280"/>
      <c r="AC18" s="511"/>
      <c r="AD18" s="792"/>
      <c r="AE18" s="272"/>
      <c r="AF18" s="276"/>
      <c r="AG18" s="274"/>
      <c r="AH18" s="263"/>
      <c r="AI18" s="272"/>
      <c r="AJ18" s="276"/>
      <c r="AK18" s="265"/>
      <c r="AL18" s="263"/>
      <c r="AM18" s="270"/>
      <c r="AN18" s="270"/>
      <c r="AO18" s="511"/>
      <c r="AP18" s="253"/>
      <c r="AQ18" s="272"/>
      <c r="AR18" s="276"/>
      <c r="AS18" s="265"/>
      <c r="AT18" s="263"/>
      <c r="AU18" s="270"/>
      <c r="AV18" s="270"/>
      <c r="AW18" s="511"/>
      <c r="AX18" s="253"/>
      <c r="AY18" s="802"/>
      <c r="AZ18" s="41"/>
      <c r="BA18" s="255"/>
      <c r="BB18" s="255"/>
    </row>
    <row r="19" spans="1:54" s="254" customFormat="1" ht="19.5" customHeight="1" thickBot="1" x14ac:dyDescent="0.4">
      <c r="A19" s="397"/>
      <c r="B19" s="398"/>
      <c r="C19" s="399"/>
      <c r="D19" s="135"/>
      <c r="E19" s="88"/>
      <c r="F19" s="500"/>
      <c r="G19" s="362"/>
      <c r="H19" s="362"/>
      <c r="I19" s="500"/>
      <c r="J19" s="496"/>
      <c r="K19" s="400"/>
      <c r="L19" s="400"/>
      <c r="M19" s="502"/>
      <c r="N19" s="451"/>
      <c r="O19" s="452"/>
      <c r="P19" s="401"/>
      <c r="Q19" s="494"/>
      <c r="R19" s="453"/>
      <c r="S19" s="402"/>
      <c r="T19" s="400"/>
      <c r="U19" s="501"/>
      <c r="V19" s="403"/>
      <c r="W19" s="402"/>
      <c r="X19" s="400"/>
      <c r="Y19" s="501"/>
      <c r="Z19" s="403"/>
      <c r="AA19" s="402"/>
      <c r="AB19" s="400"/>
      <c r="AC19" s="501"/>
      <c r="AD19" s="404"/>
      <c r="AE19" s="349"/>
      <c r="AF19" s="401"/>
      <c r="AG19" s="405"/>
      <c r="AH19" s="406"/>
      <c r="AI19" s="349"/>
      <c r="AJ19" s="401"/>
      <c r="AK19" s="494"/>
      <c r="AL19" s="406"/>
      <c r="AM19" s="402"/>
      <c r="AN19" s="402"/>
      <c r="AO19" s="501"/>
      <c r="AP19" s="399"/>
      <c r="AQ19" s="349"/>
      <c r="AR19" s="401"/>
      <c r="AS19" s="494"/>
      <c r="AT19" s="406"/>
      <c r="AU19" s="402"/>
      <c r="AV19" s="402"/>
      <c r="AW19" s="501"/>
      <c r="AX19" s="399"/>
      <c r="AY19" s="404"/>
      <c r="AZ19" s="407"/>
      <c r="BA19" s="87"/>
      <c r="BB19" s="87"/>
    </row>
    <row r="20" spans="1:54" s="37" customFormat="1" ht="21.75" customHeight="1" x14ac:dyDescent="0.3">
      <c r="A20" s="575" t="s">
        <v>337</v>
      </c>
      <c r="B20" s="782" t="s">
        <v>147</v>
      </c>
      <c r="C20" s="783"/>
      <c r="D20" s="783"/>
      <c r="E20" s="783"/>
      <c r="F20" s="783"/>
      <c r="G20" s="783"/>
      <c r="H20" s="783"/>
      <c r="I20" s="783"/>
      <c r="J20" s="783"/>
      <c r="K20" s="783"/>
      <c r="L20" s="783"/>
      <c r="M20" s="783"/>
      <c r="N20" s="783"/>
      <c r="O20" s="783"/>
      <c r="P20" s="783"/>
      <c r="Q20" s="783"/>
      <c r="R20" s="783"/>
      <c r="S20" s="783"/>
      <c r="T20" s="783"/>
      <c r="U20" s="783"/>
      <c r="V20" s="783"/>
      <c r="W20" s="783"/>
      <c r="X20" s="783"/>
      <c r="Y20" s="783"/>
      <c r="Z20" s="783"/>
      <c r="AA20" s="783"/>
      <c r="AB20" s="783"/>
      <c r="AC20" s="783"/>
      <c r="AD20" s="783"/>
      <c r="AE20" s="783"/>
      <c r="AF20" s="783"/>
      <c r="AG20" s="783"/>
      <c r="AH20" s="783"/>
      <c r="AI20" s="783"/>
      <c r="AJ20" s="783"/>
      <c r="AK20" s="783"/>
      <c r="AL20" s="783"/>
      <c r="AM20" s="783"/>
      <c r="AN20" s="783"/>
      <c r="AO20" s="783"/>
      <c r="AP20" s="783"/>
      <c r="AQ20" s="783"/>
      <c r="AR20" s="783"/>
      <c r="AS20" s="783"/>
      <c r="AT20" s="783"/>
      <c r="AU20" s="783"/>
      <c r="AV20" s="783"/>
      <c r="AW20" s="783"/>
      <c r="AX20" s="783"/>
      <c r="AY20" s="783"/>
      <c r="AZ20" s="783"/>
      <c r="BA20" s="783"/>
      <c r="BB20" s="784"/>
    </row>
    <row r="21" spans="1:54" s="281" customFormat="1" ht="19.5" customHeight="1" x14ac:dyDescent="0.35">
      <c r="A21" s="722" t="s">
        <v>165</v>
      </c>
      <c r="B21" s="723"/>
      <c r="C21" s="256"/>
      <c r="D21" s="72">
        <f>N21+R21+V21+Z21+AD21+AH21+AT21</f>
        <v>13</v>
      </c>
      <c r="E21" s="256"/>
      <c r="F21" s="264"/>
      <c r="G21" s="374"/>
      <c r="H21" s="374"/>
      <c r="I21" s="374"/>
      <c r="J21" s="265"/>
      <c r="K21" s="788"/>
      <c r="L21" s="789"/>
      <c r="M21" s="790"/>
      <c r="N21" s="454"/>
      <c r="O21" s="788"/>
      <c r="P21" s="789"/>
      <c r="Q21" s="790"/>
      <c r="R21" s="337">
        <f>R22+R25</f>
        <v>0</v>
      </c>
      <c r="S21" s="788"/>
      <c r="T21" s="789"/>
      <c r="U21" s="790"/>
      <c r="V21" s="337">
        <f>V22+V25</f>
        <v>9</v>
      </c>
      <c r="W21" s="788">
        <f>W22+W25</f>
        <v>0</v>
      </c>
      <c r="X21" s="789"/>
      <c r="Y21" s="790"/>
      <c r="Z21" s="337">
        <f>Z22+Z25</f>
        <v>0</v>
      </c>
      <c r="AA21" s="788">
        <f>AA22+AA25</f>
        <v>0</v>
      </c>
      <c r="AB21" s="789"/>
      <c r="AC21" s="790"/>
      <c r="AD21" s="337">
        <f>AD22+AD25</f>
        <v>4</v>
      </c>
      <c r="AE21" s="788">
        <f>AE24+AF24</f>
        <v>0</v>
      </c>
      <c r="AF21" s="789"/>
      <c r="AG21" s="790"/>
      <c r="AH21" s="337">
        <f>AH22+AH25</f>
        <v>0</v>
      </c>
      <c r="AI21" s="788"/>
      <c r="AJ21" s="789"/>
      <c r="AK21" s="790"/>
      <c r="AL21" s="256"/>
      <c r="AM21" s="788"/>
      <c r="AN21" s="789"/>
      <c r="AO21" s="790"/>
      <c r="AP21" s="256"/>
      <c r="AQ21" s="788"/>
      <c r="AR21" s="789"/>
      <c r="AS21" s="790"/>
      <c r="AT21" s="256"/>
      <c r="AU21" s="788"/>
      <c r="AV21" s="789"/>
      <c r="AW21" s="790"/>
      <c r="AX21" s="256"/>
      <c r="AY21" s="256"/>
      <c r="AZ21" s="508"/>
      <c r="BA21" s="255"/>
      <c r="BB21" s="255"/>
    </row>
    <row r="22" spans="1:54" s="254" customFormat="1" ht="20.25" customHeight="1" x14ac:dyDescent="0.35">
      <c r="A22" s="278"/>
      <c r="B22" s="39" t="s">
        <v>50</v>
      </c>
      <c r="C22" s="256"/>
      <c r="D22" s="72">
        <f>N22+R22+V22+Z22+AD22+AH22+AT22</f>
        <v>8</v>
      </c>
      <c r="E22" s="256"/>
      <c r="F22" s="264"/>
      <c r="G22" s="374"/>
      <c r="H22" s="374"/>
      <c r="I22" s="374"/>
      <c r="J22" s="265"/>
      <c r="K22" s="272"/>
      <c r="L22" s="374"/>
      <c r="M22" s="273"/>
      <c r="N22" s="336">
        <f>SUM(N23:N24)</f>
        <v>0</v>
      </c>
      <c r="O22" s="102"/>
      <c r="P22" s="374"/>
      <c r="Q22" s="274"/>
      <c r="R22" s="336">
        <f>SUM(R23:R24)</f>
        <v>0</v>
      </c>
      <c r="S22" s="264"/>
      <c r="T22" s="374"/>
      <c r="U22" s="265"/>
      <c r="V22" s="336">
        <f>SUM(V23:V24)</f>
        <v>4</v>
      </c>
      <c r="W22" s="788"/>
      <c r="X22" s="789"/>
      <c r="Y22" s="790"/>
      <c r="Z22" s="336">
        <f>SUM(Z23:Z24)</f>
        <v>0</v>
      </c>
      <c r="AA22" s="788">
        <f>AA23+AC23</f>
        <v>0</v>
      </c>
      <c r="AB22" s="789"/>
      <c r="AC22" s="790"/>
      <c r="AD22" s="336">
        <f>SUM(AD23:AD24)</f>
        <v>4</v>
      </c>
      <c r="AE22" s="788"/>
      <c r="AF22" s="789"/>
      <c r="AG22" s="790"/>
      <c r="AH22" s="336">
        <f>SUM(AH23:AH24)</f>
        <v>0</v>
      </c>
      <c r="AI22" s="788"/>
      <c r="AJ22" s="789"/>
      <c r="AK22" s="790"/>
      <c r="AL22" s="336">
        <f>SUM(AL23:AL24)</f>
        <v>0</v>
      </c>
      <c r="AM22" s="788"/>
      <c r="AN22" s="789"/>
      <c r="AO22" s="790"/>
      <c r="AP22" s="336">
        <f>SUM(AP23:AP24)</f>
        <v>0</v>
      </c>
      <c r="AQ22" s="788"/>
      <c r="AR22" s="789"/>
      <c r="AS22" s="790"/>
      <c r="AT22" s="336">
        <f>SUM(AT23:AT24)</f>
        <v>0</v>
      </c>
      <c r="AU22" s="788"/>
      <c r="AV22" s="789"/>
      <c r="AW22" s="790"/>
      <c r="AX22" s="336">
        <f>SUM(AX23:AX24)</f>
        <v>0</v>
      </c>
      <c r="AY22" s="263"/>
      <c r="AZ22" s="514"/>
      <c r="BA22" s="255"/>
      <c r="BB22" s="255"/>
    </row>
    <row r="23" spans="1:54" s="254" customFormat="1" ht="36.75" customHeight="1" x14ac:dyDescent="0.3">
      <c r="A23" s="561" t="s">
        <v>338</v>
      </c>
      <c r="B23" s="44" t="s">
        <v>216</v>
      </c>
      <c r="C23" s="46" t="s">
        <v>206</v>
      </c>
      <c r="D23" s="64">
        <v>4</v>
      </c>
      <c r="E23" s="61">
        <f>D23*30</f>
        <v>120</v>
      </c>
      <c r="F23" s="62">
        <f>G23+H23+I23</f>
        <v>14</v>
      </c>
      <c r="G23" s="242">
        <v>8</v>
      </c>
      <c r="H23" s="242"/>
      <c r="I23" s="242">
        <v>6</v>
      </c>
      <c r="J23" s="60">
        <f>E23-F23</f>
        <v>106</v>
      </c>
      <c r="K23" s="65"/>
      <c r="L23" s="66"/>
      <c r="M23" s="455"/>
      <c r="N23" s="456"/>
      <c r="O23" s="457"/>
      <c r="P23" s="66"/>
      <c r="Q23" s="60"/>
      <c r="R23" s="458"/>
      <c r="S23" s="62">
        <v>8</v>
      </c>
      <c r="T23" s="66"/>
      <c r="U23" s="60">
        <v>6</v>
      </c>
      <c r="V23" s="63">
        <f>D23</f>
        <v>4</v>
      </c>
      <c r="W23" s="62"/>
      <c r="X23" s="66"/>
      <c r="Y23" s="60"/>
      <c r="Z23" s="63"/>
      <c r="AA23" s="62"/>
      <c r="AB23" s="66"/>
      <c r="AC23" s="60"/>
      <c r="AD23" s="63"/>
      <c r="AE23" s="65"/>
      <c r="AF23" s="66"/>
      <c r="AG23" s="58"/>
      <c r="AH23" s="56"/>
      <c r="AI23" s="65"/>
      <c r="AJ23" s="66"/>
      <c r="AK23" s="60"/>
      <c r="AL23" s="56"/>
      <c r="AM23" s="62"/>
      <c r="AN23" s="242"/>
      <c r="AO23" s="60"/>
      <c r="AP23" s="61"/>
      <c r="AQ23" s="65"/>
      <c r="AR23" s="66"/>
      <c r="AS23" s="60"/>
      <c r="AT23" s="56"/>
      <c r="AU23" s="62"/>
      <c r="AV23" s="242"/>
      <c r="AW23" s="60"/>
      <c r="AX23" s="61"/>
      <c r="AY23" s="505">
        <v>3</v>
      </c>
      <c r="AZ23" s="64"/>
      <c r="BA23" s="67"/>
      <c r="BB23" s="255"/>
    </row>
    <row r="24" spans="1:54" s="254" customFormat="1" ht="40.5" customHeight="1" x14ac:dyDescent="0.3">
      <c r="A24" s="561" t="s">
        <v>339</v>
      </c>
      <c r="B24" s="275" t="s">
        <v>178</v>
      </c>
      <c r="C24" s="46" t="s">
        <v>206</v>
      </c>
      <c r="D24" s="64">
        <v>4</v>
      </c>
      <c r="E24" s="61">
        <f t="shared" ref="E24:E27" si="3">D24*30</f>
        <v>120</v>
      </c>
      <c r="F24" s="62">
        <f>G24+H24+I24</f>
        <v>12</v>
      </c>
      <c r="G24" s="242">
        <v>8</v>
      </c>
      <c r="H24" s="242">
        <v>4</v>
      </c>
      <c r="I24" s="242"/>
      <c r="J24" s="60">
        <f t="shared" ref="J24:J27" si="4">E24-F24</f>
        <v>108</v>
      </c>
      <c r="K24" s="65"/>
      <c r="L24" s="66"/>
      <c r="M24" s="455"/>
      <c r="N24" s="456"/>
      <c r="O24" s="457"/>
      <c r="P24" s="66"/>
      <c r="Q24" s="60"/>
      <c r="R24" s="458"/>
      <c r="S24" s="62"/>
      <c r="T24" s="66"/>
      <c r="U24" s="60"/>
      <c r="V24" s="63"/>
      <c r="W24" s="62"/>
      <c r="X24" s="66"/>
      <c r="Y24" s="60"/>
      <c r="Z24" s="63"/>
      <c r="AA24" s="62">
        <v>8</v>
      </c>
      <c r="AB24" s="66">
        <v>4</v>
      </c>
      <c r="AC24" s="60"/>
      <c r="AD24" s="63">
        <v>4</v>
      </c>
      <c r="AE24" s="62"/>
      <c r="AF24" s="66"/>
      <c r="AG24" s="60"/>
      <c r="AH24" s="63"/>
      <c r="AI24" s="65"/>
      <c r="AJ24" s="66"/>
      <c r="AK24" s="60"/>
      <c r="AL24" s="56"/>
      <c r="AM24" s="62"/>
      <c r="AN24" s="242"/>
      <c r="AO24" s="60"/>
      <c r="AP24" s="61"/>
      <c r="AQ24" s="65"/>
      <c r="AR24" s="66"/>
      <c r="AS24" s="60"/>
      <c r="AT24" s="56"/>
      <c r="AU24" s="62"/>
      <c r="AV24" s="242"/>
      <c r="AW24" s="60"/>
      <c r="AX24" s="61"/>
      <c r="AY24" s="505">
        <v>5</v>
      </c>
      <c r="AZ24" s="64"/>
      <c r="BA24" s="67"/>
      <c r="BB24" s="255"/>
    </row>
    <row r="25" spans="1:54" s="254" customFormat="1" ht="19.5" customHeight="1" x14ac:dyDescent="0.35">
      <c r="A25" s="278"/>
      <c r="B25" s="39" t="s">
        <v>166</v>
      </c>
      <c r="C25" s="253"/>
      <c r="D25" s="72">
        <f>N25+R25+V25+Z25+AD25+AH25+AT25</f>
        <v>5</v>
      </c>
      <c r="E25" s="256"/>
      <c r="F25" s="264"/>
      <c r="G25" s="374"/>
      <c r="H25" s="374"/>
      <c r="I25" s="374"/>
      <c r="J25" s="265"/>
      <c r="K25" s="795"/>
      <c r="L25" s="796"/>
      <c r="M25" s="797"/>
      <c r="N25" s="336"/>
      <c r="O25" s="795"/>
      <c r="P25" s="796"/>
      <c r="Q25" s="797"/>
      <c r="R25" s="339"/>
      <c r="S25" s="795"/>
      <c r="T25" s="796"/>
      <c r="U25" s="797"/>
      <c r="V25" s="339">
        <f>V26</f>
        <v>5</v>
      </c>
      <c r="W25" s="795">
        <f>W26+X26</f>
        <v>0</v>
      </c>
      <c r="X25" s="796"/>
      <c r="Y25" s="797"/>
      <c r="Z25" s="339">
        <f>Z26</f>
        <v>0</v>
      </c>
      <c r="AA25" s="795"/>
      <c r="AB25" s="796"/>
      <c r="AC25" s="797"/>
      <c r="AD25" s="263"/>
      <c r="AE25" s="795"/>
      <c r="AF25" s="796"/>
      <c r="AG25" s="797"/>
      <c r="AH25" s="263"/>
      <c r="AI25" s="795"/>
      <c r="AJ25" s="796"/>
      <c r="AK25" s="797"/>
      <c r="AL25" s="263"/>
      <c r="AM25" s="795"/>
      <c r="AN25" s="796"/>
      <c r="AO25" s="797"/>
      <c r="AP25" s="256"/>
      <c r="AQ25" s="795"/>
      <c r="AR25" s="796"/>
      <c r="AS25" s="797"/>
      <c r="AT25" s="263"/>
      <c r="AU25" s="795"/>
      <c r="AV25" s="796"/>
      <c r="AW25" s="797"/>
      <c r="AX25" s="256"/>
      <c r="AY25" s="271"/>
      <c r="AZ25" s="508"/>
      <c r="BA25" s="255"/>
      <c r="BB25" s="255"/>
    </row>
    <row r="26" spans="1:54" s="281" customFormat="1" ht="61.5" customHeight="1" x14ac:dyDescent="0.3">
      <c r="A26" s="561" t="s">
        <v>43</v>
      </c>
      <c r="B26" s="44" t="s">
        <v>179</v>
      </c>
      <c r="C26" s="46" t="s">
        <v>206</v>
      </c>
      <c r="D26" s="59">
        <v>5</v>
      </c>
      <c r="E26" s="61">
        <f t="shared" si="3"/>
        <v>150</v>
      </c>
      <c r="F26" s="62">
        <f>G27+H26+I26</f>
        <v>16</v>
      </c>
      <c r="G26" s="68">
        <v>8</v>
      </c>
      <c r="H26" s="242">
        <v>8</v>
      </c>
      <c r="I26" s="242"/>
      <c r="J26" s="60">
        <f t="shared" si="4"/>
        <v>134</v>
      </c>
      <c r="K26" s="243"/>
      <c r="L26" s="242"/>
      <c r="M26" s="459"/>
      <c r="N26" s="460"/>
      <c r="O26" s="62"/>
      <c r="P26" s="242"/>
      <c r="Q26" s="58"/>
      <c r="R26" s="793"/>
      <c r="S26" s="62">
        <v>8</v>
      </c>
      <c r="T26" s="242">
        <v>8</v>
      </c>
      <c r="U26" s="58"/>
      <c r="V26" s="793">
        <v>5</v>
      </c>
      <c r="W26" s="62"/>
      <c r="X26" s="242"/>
      <c r="Y26" s="58"/>
      <c r="Z26" s="793"/>
      <c r="AA26" s="62"/>
      <c r="AB26" s="242"/>
      <c r="AC26" s="60"/>
      <c r="AD26" s="61"/>
      <c r="AE26" s="243"/>
      <c r="AF26" s="242"/>
      <c r="AG26" s="60"/>
      <c r="AH26" s="61"/>
      <c r="AI26" s="243"/>
      <c r="AJ26" s="242"/>
      <c r="AK26" s="60"/>
      <c r="AL26" s="61"/>
      <c r="AM26" s="62"/>
      <c r="AN26" s="242"/>
      <c r="AO26" s="60"/>
      <c r="AP26" s="61"/>
      <c r="AQ26" s="243"/>
      <c r="AR26" s="242"/>
      <c r="AS26" s="60"/>
      <c r="AT26" s="61"/>
      <c r="AU26" s="62"/>
      <c r="AV26" s="242"/>
      <c r="AW26" s="60"/>
      <c r="AX26" s="61"/>
      <c r="AY26" s="811">
        <v>3</v>
      </c>
      <c r="AZ26" s="64"/>
      <c r="BA26" s="67"/>
      <c r="BB26" s="67"/>
    </row>
    <row r="27" spans="1:54" s="254" customFormat="1" ht="39" customHeight="1" x14ac:dyDescent="0.3">
      <c r="A27" s="561" t="s">
        <v>181</v>
      </c>
      <c r="B27" s="44" t="s">
        <v>180</v>
      </c>
      <c r="C27" s="46" t="s">
        <v>206</v>
      </c>
      <c r="D27" s="59">
        <v>5</v>
      </c>
      <c r="E27" s="61">
        <f t="shared" si="3"/>
        <v>150</v>
      </c>
      <c r="F27" s="62">
        <f>G27+H27+I27</f>
        <v>16</v>
      </c>
      <c r="G27" s="242">
        <v>8</v>
      </c>
      <c r="H27" s="242">
        <v>8</v>
      </c>
      <c r="I27" s="242"/>
      <c r="J27" s="60">
        <f t="shared" si="4"/>
        <v>134</v>
      </c>
      <c r="K27" s="461"/>
      <c r="L27" s="70"/>
      <c r="M27" s="462"/>
      <c r="N27" s="463"/>
      <c r="O27" s="62"/>
      <c r="P27" s="242"/>
      <c r="Q27" s="58"/>
      <c r="R27" s="794"/>
      <c r="S27" s="62">
        <v>8</v>
      </c>
      <c r="T27" s="242">
        <v>8</v>
      </c>
      <c r="U27" s="58"/>
      <c r="V27" s="794"/>
      <c r="W27" s="62"/>
      <c r="X27" s="242"/>
      <c r="Y27" s="58"/>
      <c r="Z27" s="794"/>
      <c r="AA27" s="55"/>
      <c r="AB27" s="70"/>
      <c r="AC27" s="57"/>
      <c r="AD27" s="505"/>
      <c r="AE27" s="65"/>
      <c r="AF27" s="66"/>
      <c r="AG27" s="58"/>
      <c r="AH27" s="56"/>
      <c r="AI27" s="65"/>
      <c r="AJ27" s="66"/>
      <c r="AK27" s="60"/>
      <c r="AL27" s="56"/>
      <c r="AM27" s="55"/>
      <c r="AN27" s="55"/>
      <c r="AO27" s="57"/>
      <c r="AP27" s="507"/>
      <c r="AQ27" s="65"/>
      <c r="AR27" s="66"/>
      <c r="AS27" s="60"/>
      <c r="AT27" s="56"/>
      <c r="AU27" s="55"/>
      <c r="AV27" s="55"/>
      <c r="AW27" s="57"/>
      <c r="AX27" s="507"/>
      <c r="AY27" s="812"/>
      <c r="AZ27" s="71"/>
      <c r="BA27" s="67"/>
      <c r="BB27" s="67"/>
    </row>
    <row r="28" spans="1:54" s="37" customFormat="1" ht="23.25" customHeight="1" thickBot="1" x14ac:dyDescent="0.35">
      <c r="A28" s="576" t="s">
        <v>340</v>
      </c>
      <c r="B28" s="813" t="s">
        <v>57</v>
      </c>
      <c r="C28" s="814"/>
      <c r="D28" s="814"/>
      <c r="E28" s="814"/>
      <c r="F28" s="814"/>
      <c r="G28" s="814"/>
      <c r="H28" s="814"/>
      <c r="I28" s="814"/>
      <c r="J28" s="814"/>
      <c r="K28" s="814"/>
      <c r="L28" s="814"/>
      <c r="M28" s="814"/>
      <c r="N28" s="814"/>
      <c r="O28" s="814"/>
      <c r="P28" s="814"/>
      <c r="Q28" s="814"/>
      <c r="R28" s="814"/>
      <c r="S28" s="814"/>
      <c r="T28" s="814"/>
      <c r="U28" s="814"/>
      <c r="V28" s="814"/>
      <c r="W28" s="814"/>
      <c r="X28" s="814"/>
      <c r="Y28" s="814"/>
      <c r="Z28" s="814"/>
      <c r="AA28" s="814"/>
      <c r="AB28" s="814"/>
      <c r="AC28" s="814"/>
      <c r="AD28" s="814"/>
      <c r="AE28" s="814"/>
      <c r="AF28" s="814"/>
      <c r="AG28" s="814"/>
      <c r="AH28" s="814"/>
      <c r="AI28" s="814"/>
      <c r="AJ28" s="814"/>
      <c r="AK28" s="814"/>
      <c r="AL28" s="814"/>
      <c r="AM28" s="814"/>
      <c r="AN28" s="814"/>
      <c r="AO28" s="814"/>
      <c r="AP28" s="814"/>
      <c r="AQ28" s="814"/>
      <c r="AR28" s="814"/>
      <c r="AS28" s="814"/>
      <c r="AT28" s="814"/>
      <c r="AU28" s="814"/>
      <c r="AV28" s="814"/>
      <c r="AW28" s="814"/>
      <c r="AX28" s="814"/>
      <c r="AY28" s="814"/>
      <c r="AZ28" s="814"/>
      <c r="BA28" s="814"/>
      <c r="BB28" s="815"/>
    </row>
    <row r="29" spans="1:54" s="281" customFormat="1" ht="19.5" customHeight="1" thickBot="1" x14ac:dyDescent="0.4">
      <c r="A29" s="807" t="s">
        <v>165</v>
      </c>
      <c r="B29" s="808"/>
      <c r="C29" s="224"/>
      <c r="D29" s="490">
        <f>N29+R29+V29+Z29+AD29+AH29+AT29+AL29+AP29</f>
        <v>102</v>
      </c>
      <c r="E29" s="224"/>
      <c r="F29" s="413"/>
      <c r="G29" s="509"/>
      <c r="H29" s="509"/>
      <c r="I29" s="509"/>
      <c r="J29" s="440"/>
      <c r="K29" s="798">
        <f>K47</f>
        <v>0</v>
      </c>
      <c r="L29" s="798"/>
      <c r="M29" s="798"/>
      <c r="N29" s="464">
        <f>N30+N47</f>
        <v>0</v>
      </c>
      <c r="O29" s="676"/>
      <c r="P29" s="677"/>
      <c r="Q29" s="678"/>
      <c r="R29" s="465"/>
      <c r="S29" s="676"/>
      <c r="T29" s="677"/>
      <c r="U29" s="678"/>
      <c r="V29" s="384"/>
      <c r="W29" s="676"/>
      <c r="X29" s="677"/>
      <c r="Y29" s="678"/>
      <c r="Z29" s="384">
        <f>Z30+Z47</f>
        <v>9</v>
      </c>
      <c r="AA29" s="798">
        <f>AA30+AA47</f>
        <v>30</v>
      </c>
      <c r="AB29" s="798"/>
      <c r="AC29" s="798"/>
      <c r="AD29" s="384">
        <f>AD30+AD47</f>
        <v>13</v>
      </c>
      <c r="AE29" s="676">
        <f>AE30+AE47</f>
        <v>24</v>
      </c>
      <c r="AF29" s="677"/>
      <c r="AG29" s="678"/>
      <c r="AH29" s="384">
        <f>AH30+AH47</f>
        <v>21</v>
      </c>
      <c r="AI29" s="676">
        <f>AI30+AI47</f>
        <v>44</v>
      </c>
      <c r="AJ29" s="677"/>
      <c r="AK29" s="677"/>
      <c r="AL29" s="384">
        <f>AL30+AL47</f>
        <v>17</v>
      </c>
      <c r="AM29" s="676">
        <f>AM30+AM47</f>
        <v>40</v>
      </c>
      <c r="AN29" s="677"/>
      <c r="AO29" s="678"/>
      <c r="AP29" s="384">
        <f>AP30+AP47</f>
        <v>24</v>
      </c>
      <c r="AQ29" s="676">
        <f>AQ30+AQ47</f>
        <v>28</v>
      </c>
      <c r="AR29" s="677"/>
      <c r="AS29" s="678"/>
      <c r="AT29" s="384">
        <f>AT30+AT47</f>
        <v>18</v>
      </c>
      <c r="AU29" s="676">
        <f>SUM(AU30:AW47)</f>
        <v>0</v>
      </c>
      <c r="AV29" s="677"/>
      <c r="AW29" s="678"/>
      <c r="AX29" s="224"/>
      <c r="AY29" s="224"/>
      <c r="AZ29" s="415"/>
      <c r="BA29" s="416"/>
      <c r="BB29" s="416"/>
    </row>
    <row r="30" spans="1:54" s="254" customFormat="1" ht="20.25" customHeight="1" x14ac:dyDescent="0.35">
      <c r="A30" s="417"/>
      <c r="B30" s="445" t="s">
        <v>50</v>
      </c>
      <c r="C30" s="253"/>
      <c r="D30" s="446">
        <f>N30+R30+V30+Z30+AD30+AH30+AT30+AL30+AP30</f>
        <v>72</v>
      </c>
      <c r="E30" s="253"/>
      <c r="F30" s="270"/>
      <c r="G30" s="333"/>
      <c r="H30" s="333"/>
      <c r="I30" s="333"/>
      <c r="J30" s="149"/>
      <c r="K30" s="785">
        <f ca="1">SUM(K30:M46)</f>
        <v>0</v>
      </c>
      <c r="L30" s="786"/>
      <c r="M30" s="787"/>
      <c r="N30" s="40"/>
      <c r="O30" s="785"/>
      <c r="P30" s="786"/>
      <c r="Q30" s="787"/>
      <c r="R30" s="466"/>
      <c r="S30" s="785"/>
      <c r="T30" s="786"/>
      <c r="U30" s="787"/>
      <c r="V30" s="447"/>
      <c r="W30" s="785">
        <f ca="1">SUM(W30:Y46)</f>
        <v>0</v>
      </c>
      <c r="X30" s="786"/>
      <c r="Y30" s="787"/>
      <c r="Z30" s="447">
        <f>SUM(Z32:Z46)</f>
        <v>9</v>
      </c>
      <c r="AA30" s="785">
        <f>AA41+AB41+AC41</f>
        <v>0</v>
      </c>
      <c r="AB30" s="786"/>
      <c r="AC30" s="787"/>
      <c r="AD30" s="447">
        <f>SUM(AD31:AD46)</f>
        <v>4</v>
      </c>
      <c r="AE30" s="785">
        <f>AE31+AF31+AE32+AG32+AE38+AG38</f>
        <v>24</v>
      </c>
      <c r="AF30" s="786"/>
      <c r="AG30" s="787"/>
      <c r="AH30" s="447">
        <f>SUM(AH31:AH46)</f>
        <v>21</v>
      </c>
      <c r="AI30" s="785">
        <f>AI42+AJ42+AK42+AI43+AJ43+AK43+AI45+AJ45+AK45+AI31+AJ31</f>
        <v>32</v>
      </c>
      <c r="AJ30" s="786"/>
      <c r="AK30" s="786"/>
      <c r="AL30" s="447">
        <f>SUM(AL31:AL46)</f>
        <v>13</v>
      </c>
      <c r="AM30" s="785">
        <f>AM33+AN33+AO33+AM35+AN35+AO35+AM39+AN39</f>
        <v>28</v>
      </c>
      <c r="AN30" s="786"/>
      <c r="AO30" s="787"/>
      <c r="AP30" s="447">
        <f>SUM(AP32:AP46)</f>
        <v>20</v>
      </c>
      <c r="AQ30" s="785">
        <f>AQ36+AR36+AQ46+AS46</f>
        <v>14</v>
      </c>
      <c r="AR30" s="786"/>
      <c r="AS30" s="787"/>
      <c r="AT30" s="447">
        <f>SUM(AT32:AT46)</f>
        <v>5</v>
      </c>
      <c r="AU30" s="270"/>
      <c r="AV30" s="333"/>
      <c r="AW30" s="149"/>
      <c r="AX30" s="253"/>
      <c r="AY30" s="271"/>
      <c r="AZ30" s="510"/>
      <c r="BA30" s="84"/>
      <c r="BB30" s="84"/>
    </row>
    <row r="31" spans="1:54" s="254" customFormat="1" ht="23.45" customHeight="1" x14ac:dyDescent="0.35">
      <c r="A31" s="561" t="s">
        <v>341</v>
      </c>
      <c r="B31" s="275" t="s">
        <v>220</v>
      </c>
      <c r="C31" s="61" t="s">
        <v>223</v>
      </c>
      <c r="D31" s="64">
        <v>8</v>
      </c>
      <c r="E31" s="61">
        <f>D31*30</f>
        <v>240</v>
      </c>
      <c r="F31" s="62">
        <f>G31+H31+I31</f>
        <v>24</v>
      </c>
      <c r="G31" s="242">
        <v>16</v>
      </c>
      <c r="H31" s="242">
        <v>8</v>
      </c>
      <c r="I31" s="242">
        <f t="shared" ref="I31" si="5">16*(AC31+AG31)</f>
        <v>0</v>
      </c>
      <c r="J31" s="60">
        <f>E31-F31</f>
        <v>216</v>
      </c>
      <c r="K31" s="272"/>
      <c r="L31" s="276"/>
      <c r="M31" s="277"/>
      <c r="N31" s="336"/>
      <c r="O31" s="102"/>
      <c r="P31" s="276"/>
      <c r="Q31" s="265"/>
      <c r="R31" s="334"/>
      <c r="S31" s="264"/>
      <c r="T31" s="276"/>
      <c r="U31" s="265"/>
      <c r="V31" s="339"/>
      <c r="W31" s="264"/>
      <c r="X31" s="276"/>
      <c r="Y31" s="265"/>
      <c r="Z31" s="339"/>
      <c r="AA31" s="264"/>
      <c r="AB31" s="276"/>
      <c r="AC31" s="265"/>
      <c r="AD31" s="339"/>
      <c r="AE31" s="65">
        <v>8</v>
      </c>
      <c r="AF31" s="66">
        <v>4</v>
      </c>
      <c r="AG31" s="58"/>
      <c r="AH31" s="63">
        <v>4</v>
      </c>
      <c r="AI31" s="65">
        <v>8</v>
      </c>
      <c r="AJ31" s="66">
        <v>4</v>
      </c>
      <c r="AK31" s="58"/>
      <c r="AL31" s="63">
        <v>4</v>
      </c>
      <c r="AM31" s="264"/>
      <c r="AN31" s="374"/>
      <c r="AO31" s="265"/>
      <c r="AP31" s="256"/>
      <c r="AQ31" s="65"/>
      <c r="AR31" s="66"/>
      <c r="AS31" s="58"/>
      <c r="AT31" s="63"/>
      <c r="AU31" s="264"/>
      <c r="AV31" s="374"/>
      <c r="AW31" s="265"/>
      <c r="AX31" s="256"/>
      <c r="AY31" s="271">
        <v>6.7</v>
      </c>
      <c r="AZ31" s="508"/>
      <c r="BA31" s="61">
        <v>7</v>
      </c>
      <c r="BB31" s="255"/>
    </row>
    <row r="32" spans="1:54" s="254" customFormat="1" ht="21.6" customHeight="1" x14ac:dyDescent="0.35">
      <c r="A32" s="561" t="s">
        <v>342</v>
      </c>
      <c r="B32" s="44" t="s">
        <v>183</v>
      </c>
      <c r="C32" s="61" t="s">
        <v>219</v>
      </c>
      <c r="D32" s="64">
        <v>4</v>
      </c>
      <c r="E32" s="61">
        <f>D32*30</f>
        <v>120</v>
      </c>
      <c r="F32" s="62">
        <f>G32+H32+I32</f>
        <v>12</v>
      </c>
      <c r="G32" s="242">
        <v>8</v>
      </c>
      <c r="H32" s="242">
        <v>4</v>
      </c>
      <c r="I32" s="242"/>
      <c r="J32" s="60">
        <f>E32-F32</f>
        <v>108</v>
      </c>
      <c r="K32" s="272"/>
      <c r="L32" s="276"/>
      <c r="M32" s="277"/>
      <c r="N32" s="336"/>
      <c r="O32" s="102"/>
      <c r="P32" s="276"/>
      <c r="Q32" s="265"/>
      <c r="R32" s="334"/>
      <c r="S32" s="264"/>
      <c r="T32" s="276"/>
      <c r="U32" s="265"/>
      <c r="V32" s="339"/>
      <c r="W32" s="243"/>
      <c r="X32" s="242"/>
      <c r="Y32" s="242"/>
      <c r="Z32" s="63"/>
      <c r="AA32" s="243">
        <v>8</v>
      </c>
      <c r="AB32" s="242"/>
      <c r="AC32" s="242">
        <v>4</v>
      </c>
      <c r="AD32" s="63">
        <v>4</v>
      </c>
      <c r="AE32" s="243"/>
      <c r="AF32" s="242"/>
      <c r="AG32" s="242"/>
      <c r="AH32" s="63"/>
      <c r="AI32" s="272"/>
      <c r="AJ32" s="276"/>
      <c r="AK32" s="265"/>
      <c r="AL32" s="263"/>
      <c r="AM32" s="264"/>
      <c r="AN32" s="374"/>
      <c r="AO32" s="265"/>
      <c r="AP32" s="256"/>
      <c r="AQ32" s="272"/>
      <c r="AR32" s="276"/>
      <c r="AS32" s="265"/>
      <c r="AT32" s="263"/>
      <c r="AU32" s="264"/>
      <c r="AV32" s="374"/>
      <c r="AW32" s="265"/>
      <c r="AX32" s="256"/>
      <c r="AY32" s="271">
        <v>5</v>
      </c>
      <c r="AZ32" s="508"/>
      <c r="BA32" s="255"/>
      <c r="BB32" s="255"/>
    </row>
    <row r="33" spans="1:54" s="254" customFormat="1" ht="39.75" customHeight="1" x14ac:dyDescent="0.35">
      <c r="A33" s="561" t="s">
        <v>343</v>
      </c>
      <c r="B33" s="44" t="s">
        <v>182</v>
      </c>
      <c r="C33" s="46" t="s">
        <v>206</v>
      </c>
      <c r="D33" s="64">
        <v>4</v>
      </c>
      <c r="E33" s="61">
        <f t="shared" ref="E33:E61" si="6">D33*30</f>
        <v>120</v>
      </c>
      <c r="F33" s="62">
        <f>G33+H33+I33</f>
        <v>16</v>
      </c>
      <c r="G33" s="242">
        <v>8</v>
      </c>
      <c r="H33" s="242">
        <v>4</v>
      </c>
      <c r="I33" s="242">
        <v>4</v>
      </c>
      <c r="J33" s="60">
        <f t="shared" ref="J33:J50" si="7">E33-F33</f>
        <v>104</v>
      </c>
      <c r="K33" s="272"/>
      <c r="L33" s="276"/>
      <c r="M33" s="277"/>
      <c r="N33" s="336"/>
      <c r="O33" s="102"/>
      <c r="P33" s="276"/>
      <c r="Q33" s="265"/>
      <c r="R33" s="334"/>
      <c r="S33" s="264"/>
      <c r="T33" s="276"/>
      <c r="U33" s="265"/>
      <c r="V33" s="339"/>
      <c r="W33" s="264"/>
      <c r="X33" s="276"/>
      <c r="Y33" s="265"/>
      <c r="Z33" s="339"/>
      <c r="AA33" s="264"/>
      <c r="AB33" s="276"/>
      <c r="AC33" s="265"/>
      <c r="AD33" s="263"/>
      <c r="AE33" s="272"/>
      <c r="AF33" s="276"/>
      <c r="AG33" s="274"/>
      <c r="AH33" s="263"/>
      <c r="AI33" s="243">
        <v>8</v>
      </c>
      <c r="AJ33" s="242">
        <v>4</v>
      </c>
      <c r="AK33" s="60">
        <v>4</v>
      </c>
      <c r="AL33" s="63">
        <v>4</v>
      </c>
      <c r="AM33" s="243"/>
      <c r="AN33" s="242"/>
      <c r="AO33" s="242"/>
      <c r="AP33" s="63"/>
      <c r="AQ33" s="243"/>
      <c r="AR33" s="242"/>
      <c r="AS33" s="242"/>
      <c r="AT33" s="63"/>
      <c r="AU33" s="264"/>
      <c r="AV33" s="374"/>
      <c r="AW33" s="265"/>
      <c r="AX33" s="256"/>
      <c r="AY33" s="271">
        <v>7</v>
      </c>
      <c r="AZ33" s="508"/>
      <c r="BA33" s="255"/>
      <c r="BB33" s="255"/>
    </row>
    <row r="34" spans="1:54" s="254" customFormat="1" ht="72.95" customHeight="1" x14ac:dyDescent="0.3">
      <c r="A34" s="561" t="s">
        <v>344</v>
      </c>
      <c r="B34" s="275" t="s">
        <v>273</v>
      </c>
      <c r="C34" s="46" t="s">
        <v>223</v>
      </c>
      <c r="D34" s="64">
        <v>4</v>
      </c>
      <c r="E34" s="61">
        <f t="shared" si="6"/>
        <v>120</v>
      </c>
      <c r="F34" s="62">
        <f>G34+H34+I34</f>
        <v>12</v>
      </c>
      <c r="G34" s="242">
        <v>8</v>
      </c>
      <c r="H34" s="242">
        <v>4</v>
      </c>
      <c r="I34" s="242"/>
      <c r="J34" s="60">
        <f t="shared" si="7"/>
        <v>108</v>
      </c>
      <c r="K34" s="65"/>
      <c r="L34" s="66"/>
      <c r="M34" s="455"/>
      <c r="N34" s="456"/>
      <c r="O34" s="457"/>
      <c r="P34" s="66"/>
      <c r="Q34" s="60"/>
      <c r="R34" s="458"/>
      <c r="S34" s="62"/>
      <c r="T34" s="66"/>
      <c r="U34" s="60"/>
      <c r="V34" s="63"/>
      <c r="W34" s="62"/>
      <c r="X34" s="66"/>
      <c r="Y34" s="60"/>
      <c r="Z34" s="63"/>
      <c r="AA34" s="62"/>
      <c r="AB34" s="242"/>
      <c r="AC34" s="242"/>
      <c r="AD34" s="63"/>
      <c r="AE34" s="62">
        <v>8</v>
      </c>
      <c r="AF34" s="242">
        <v>4</v>
      </c>
      <c r="AG34" s="242"/>
      <c r="AH34" s="63">
        <v>4</v>
      </c>
      <c r="AI34" s="62"/>
      <c r="AJ34" s="242"/>
      <c r="AK34" s="60"/>
      <c r="AL34" s="63"/>
      <c r="AM34" s="243"/>
      <c r="AN34" s="242"/>
      <c r="AO34" s="242"/>
      <c r="AP34" s="63"/>
      <c r="AQ34" s="243"/>
      <c r="AR34" s="242"/>
      <c r="AS34" s="242"/>
      <c r="AT34" s="63"/>
      <c r="AU34" s="62"/>
      <c r="AV34" s="242"/>
      <c r="AW34" s="60"/>
      <c r="AX34" s="61"/>
      <c r="AY34" s="505">
        <v>5</v>
      </c>
      <c r="AZ34" s="64"/>
      <c r="BA34" s="67"/>
      <c r="BB34" s="67"/>
    </row>
    <row r="35" spans="1:54" s="254" customFormat="1" ht="42" customHeight="1" x14ac:dyDescent="0.35">
      <c r="A35" s="561" t="s">
        <v>345</v>
      </c>
      <c r="B35" s="44" t="s">
        <v>184</v>
      </c>
      <c r="C35" s="46" t="s">
        <v>206</v>
      </c>
      <c r="D35" s="64">
        <v>4</v>
      </c>
      <c r="E35" s="61">
        <f t="shared" si="6"/>
        <v>120</v>
      </c>
      <c r="F35" s="62">
        <f t="shared" ref="F35:F40" si="8">G35+H35+I35</f>
        <v>16</v>
      </c>
      <c r="G35" s="242">
        <v>8</v>
      </c>
      <c r="H35" s="242">
        <v>4</v>
      </c>
      <c r="I35" s="242">
        <v>4</v>
      </c>
      <c r="J35" s="60">
        <f t="shared" si="7"/>
        <v>104</v>
      </c>
      <c r="K35" s="272"/>
      <c r="L35" s="276"/>
      <c r="M35" s="277"/>
      <c r="N35" s="336"/>
      <c r="O35" s="102"/>
      <c r="P35" s="276"/>
      <c r="Q35" s="265"/>
      <c r="R35" s="334"/>
      <c r="S35" s="264"/>
      <c r="T35" s="276"/>
      <c r="U35" s="265"/>
      <c r="V35" s="339"/>
      <c r="W35" s="264"/>
      <c r="X35" s="276"/>
      <c r="Y35" s="265"/>
      <c r="Z35" s="339"/>
      <c r="AA35" s="264"/>
      <c r="AB35" s="276"/>
      <c r="AC35" s="265"/>
      <c r="AD35" s="263"/>
      <c r="AE35" s="272"/>
      <c r="AF35" s="276"/>
      <c r="AG35" s="274"/>
      <c r="AH35" s="263"/>
      <c r="AI35" s="243"/>
      <c r="AJ35" s="242"/>
      <c r="AK35" s="60"/>
      <c r="AL35" s="63"/>
      <c r="AM35" s="243">
        <v>8</v>
      </c>
      <c r="AN35" s="242">
        <v>4</v>
      </c>
      <c r="AO35" s="242">
        <v>4</v>
      </c>
      <c r="AP35" s="63">
        <v>4</v>
      </c>
      <c r="AQ35" s="243"/>
      <c r="AR35" s="242"/>
      <c r="AS35" s="242"/>
      <c r="AT35" s="63"/>
      <c r="AU35" s="264"/>
      <c r="AV35" s="374"/>
      <c r="AW35" s="265"/>
      <c r="AX35" s="256"/>
      <c r="AY35" s="271">
        <v>8</v>
      </c>
      <c r="AZ35" s="508"/>
      <c r="BA35" s="255"/>
      <c r="BB35" s="255"/>
    </row>
    <row r="36" spans="1:54" s="254" customFormat="1" ht="36.75" customHeight="1" x14ac:dyDescent="0.35">
      <c r="A36" s="561" t="s">
        <v>346</v>
      </c>
      <c r="B36" s="44" t="s">
        <v>185</v>
      </c>
      <c r="C36" s="46" t="s">
        <v>197</v>
      </c>
      <c r="D36" s="64">
        <v>4</v>
      </c>
      <c r="E36" s="61">
        <f t="shared" si="6"/>
        <v>120</v>
      </c>
      <c r="F36" s="62">
        <f t="shared" si="8"/>
        <v>14</v>
      </c>
      <c r="G36" s="242">
        <v>8</v>
      </c>
      <c r="H36" s="242">
        <v>6</v>
      </c>
      <c r="I36" s="242"/>
      <c r="J36" s="60">
        <f t="shared" si="7"/>
        <v>106</v>
      </c>
      <c r="K36" s="272"/>
      <c r="L36" s="276"/>
      <c r="M36" s="277"/>
      <c r="N36" s="336"/>
      <c r="O36" s="102"/>
      <c r="P36" s="276"/>
      <c r="Q36" s="265"/>
      <c r="R36" s="334"/>
      <c r="S36" s="264"/>
      <c r="T36" s="276"/>
      <c r="U36" s="265"/>
      <c r="V36" s="339"/>
      <c r="W36" s="264"/>
      <c r="X36" s="276"/>
      <c r="Y36" s="265"/>
      <c r="Z36" s="339"/>
      <c r="AA36" s="264"/>
      <c r="AB36" s="276"/>
      <c r="AC36" s="265"/>
      <c r="AD36" s="263"/>
      <c r="AE36" s="272"/>
      <c r="AF36" s="276"/>
      <c r="AG36" s="274"/>
      <c r="AH36" s="263"/>
      <c r="AI36" s="243"/>
      <c r="AJ36" s="242"/>
      <c r="AK36" s="60"/>
      <c r="AL36" s="63"/>
      <c r="AM36" s="243">
        <v>8</v>
      </c>
      <c r="AN36" s="242">
        <v>6</v>
      </c>
      <c r="AO36" s="242"/>
      <c r="AP36" s="63">
        <v>4</v>
      </c>
      <c r="AQ36" s="243"/>
      <c r="AR36" s="242"/>
      <c r="AS36" s="242"/>
      <c r="AT36" s="63"/>
      <c r="AU36" s="264"/>
      <c r="AV36" s="374"/>
      <c r="AW36" s="265"/>
      <c r="AX36" s="256"/>
      <c r="AY36" s="271">
        <v>8</v>
      </c>
      <c r="AZ36" s="508"/>
      <c r="BA36" s="255"/>
      <c r="BB36" s="255"/>
    </row>
    <row r="37" spans="1:54" s="254" customFormat="1" ht="24.75" customHeight="1" x14ac:dyDescent="0.35">
      <c r="A37" s="577" t="s">
        <v>347</v>
      </c>
      <c r="B37" s="275" t="s">
        <v>174</v>
      </c>
      <c r="C37" s="46"/>
      <c r="D37" s="64">
        <v>4</v>
      </c>
      <c r="E37" s="61">
        <f t="shared" si="6"/>
        <v>120</v>
      </c>
      <c r="F37" s="62">
        <f t="shared" si="8"/>
        <v>14</v>
      </c>
      <c r="G37" s="242">
        <v>8</v>
      </c>
      <c r="H37" s="242"/>
      <c r="I37" s="242">
        <v>6</v>
      </c>
      <c r="J37" s="60">
        <f t="shared" si="7"/>
        <v>106</v>
      </c>
      <c r="K37" s="272"/>
      <c r="L37" s="276"/>
      <c r="M37" s="277"/>
      <c r="N37" s="336"/>
      <c r="O37" s="102"/>
      <c r="P37" s="276"/>
      <c r="Q37" s="265"/>
      <c r="R37" s="334"/>
      <c r="S37" s="264"/>
      <c r="T37" s="276"/>
      <c r="U37" s="265"/>
      <c r="V37" s="339"/>
      <c r="W37" s="264"/>
      <c r="X37" s="276"/>
      <c r="Y37" s="265"/>
      <c r="Z37" s="339"/>
      <c r="AA37" s="264"/>
      <c r="AB37" s="276"/>
      <c r="AC37" s="265"/>
      <c r="AD37" s="263"/>
      <c r="AE37" s="272"/>
      <c r="AF37" s="276"/>
      <c r="AG37" s="274"/>
      <c r="AH37" s="263"/>
      <c r="AI37" s="243"/>
      <c r="AJ37" s="242"/>
      <c r="AK37" s="60"/>
      <c r="AL37" s="63"/>
      <c r="AM37" s="269">
        <v>8</v>
      </c>
      <c r="AN37" s="374"/>
      <c r="AO37" s="265">
        <v>6</v>
      </c>
      <c r="AP37" s="63">
        <v>4</v>
      </c>
      <c r="AQ37" s="269"/>
      <c r="AR37" s="374"/>
      <c r="AS37" s="265"/>
      <c r="AT37" s="63"/>
      <c r="AU37" s="264"/>
      <c r="AV37" s="374"/>
      <c r="AW37" s="265"/>
      <c r="AX37" s="256"/>
      <c r="AY37" s="271">
        <v>8</v>
      </c>
      <c r="AZ37" s="508"/>
      <c r="BA37" s="255"/>
      <c r="BB37" s="255"/>
    </row>
    <row r="38" spans="1:54" s="254" customFormat="1" ht="24" customHeight="1" x14ac:dyDescent="0.35">
      <c r="A38" s="561" t="s">
        <v>348</v>
      </c>
      <c r="B38" s="44" t="s">
        <v>213</v>
      </c>
      <c r="C38" s="46" t="s">
        <v>194</v>
      </c>
      <c r="D38" s="64">
        <v>4</v>
      </c>
      <c r="E38" s="61">
        <f t="shared" si="6"/>
        <v>120</v>
      </c>
      <c r="F38" s="62">
        <f t="shared" si="8"/>
        <v>12</v>
      </c>
      <c r="G38" s="242">
        <v>8</v>
      </c>
      <c r="H38" s="242"/>
      <c r="I38" s="242">
        <v>4</v>
      </c>
      <c r="J38" s="60">
        <f t="shared" si="7"/>
        <v>108</v>
      </c>
      <c r="K38" s="272"/>
      <c r="L38" s="276"/>
      <c r="M38" s="277"/>
      <c r="N38" s="336"/>
      <c r="O38" s="102"/>
      <c r="P38" s="276"/>
      <c r="Q38" s="265"/>
      <c r="R38" s="334"/>
      <c r="S38" s="264"/>
      <c r="T38" s="276"/>
      <c r="U38" s="265"/>
      <c r="V38" s="339"/>
      <c r="W38" s="264"/>
      <c r="X38" s="276"/>
      <c r="Y38" s="265"/>
      <c r="Z38" s="339"/>
      <c r="AA38" s="243"/>
      <c r="AB38" s="242"/>
      <c r="AC38" s="60"/>
      <c r="AD38" s="63"/>
      <c r="AE38" s="243">
        <v>8</v>
      </c>
      <c r="AF38" s="242"/>
      <c r="AG38" s="60">
        <v>4</v>
      </c>
      <c r="AH38" s="63">
        <v>4</v>
      </c>
      <c r="AI38" s="272"/>
      <c r="AJ38" s="276"/>
      <c r="AK38" s="265"/>
      <c r="AL38" s="263"/>
      <c r="AM38" s="243"/>
      <c r="AN38" s="242"/>
      <c r="AO38" s="60"/>
      <c r="AP38" s="63"/>
      <c r="AQ38" s="272"/>
      <c r="AR38" s="276"/>
      <c r="AS38" s="265"/>
      <c r="AT38" s="263"/>
      <c r="AU38" s="264"/>
      <c r="AV38" s="374"/>
      <c r="AW38" s="265"/>
      <c r="AX38" s="256"/>
      <c r="AY38" s="271">
        <v>6</v>
      </c>
      <c r="AZ38" s="508"/>
      <c r="BA38" s="255"/>
      <c r="BB38" s="255"/>
    </row>
    <row r="39" spans="1:54" s="254" customFormat="1" ht="39.75" customHeight="1" x14ac:dyDescent="0.35">
      <c r="A39" s="561" t="s">
        <v>349</v>
      </c>
      <c r="B39" s="44" t="s">
        <v>176</v>
      </c>
      <c r="C39" s="46" t="s">
        <v>194</v>
      </c>
      <c r="D39" s="64">
        <v>4</v>
      </c>
      <c r="E39" s="61">
        <f t="shared" si="6"/>
        <v>120</v>
      </c>
      <c r="F39" s="62">
        <f t="shared" si="8"/>
        <v>12</v>
      </c>
      <c r="G39" s="242">
        <v>8</v>
      </c>
      <c r="H39" s="242">
        <v>4</v>
      </c>
      <c r="I39" s="242"/>
      <c r="J39" s="60">
        <f t="shared" si="7"/>
        <v>108</v>
      </c>
      <c r="K39" s="272"/>
      <c r="L39" s="276"/>
      <c r="M39" s="277"/>
      <c r="N39" s="336"/>
      <c r="O39" s="102"/>
      <c r="P39" s="276"/>
      <c r="Q39" s="265"/>
      <c r="R39" s="334"/>
      <c r="S39" s="264"/>
      <c r="T39" s="276"/>
      <c r="U39" s="265"/>
      <c r="V39" s="339"/>
      <c r="W39" s="264"/>
      <c r="X39" s="276"/>
      <c r="Y39" s="265"/>
      <c r="Z39" s="339"/>
      <c r="AA39" s="264"/>
      <c r="AB39" s="276"/>
      <c r="AC39" s="265"/>
      <c r="AD39" s="263"/>
      <c r="AE39" s="243"/>
      <c r="AF39" s="242"/>
      <c r="AG39" s="242"/>
      <c r="AH39" s="63"/>
      <c r="AI39" s="272"/>
      <c r="AJ39" s="276"/>
      <c r="AK39" s="265"/>
      <c r="AL39" s="263"/>
      <c r="AM39" s="243">
        <v>8</v>
      </c>
      <c r="AN39" s="242">
        <v>4</v>
      </c>
      <c r="AO39" s="60"/>
      <c r="AP39" s="63">
        <v>4</v>
      </c>
      <c r="AQ39" s="272"/>
      <c r="AR39" s="276"/>
      <c r="AS39" s="265"/>
      <c r="AT39" s="263"/>
      <c r="AU39" s="264"/>
      <c r="AV39" s="374"/>
      <c r="AW39" s="265"/>
      <c r="AX39" s="256"/>
      <c r="AY39" s="271">
        <v>8</v>
      </c>
      <c r="AZ39" s="508"/>
      <c r="BA39" s="508"/>
      <c r="BB39" s="263"/>
    </row>
    <row r="40" spans="1:54" s="544" customFormat="1" ht="39.75" customHeight="1" x14ac:dyDescent="0.2">
      <c r="A40" s="577" t="s">
        <v>350</v>
      </c>
      <c r="B40" s="534" t="s">
        <v>274</v>
      </c>
      <c r="C40" s="46" t="s">
        <v>279</v>
      </c>
      <c r="D40" s="64">
        <v>4</v>
      </c>
      <c r="E40" s="61">
        <f t="shared" si="6"/>
        <v>120</v>
      </c>
      <c r="F40" s="62">
        <f t="shared" si="8"/>
        <v>14</v>
      </c>
      <c r="G40" s="242">
        <v>8</v>
      </c>
      <c r="H40" s="242">
        <v>6</v>
      </c>
      <c r="I40" s="242"/>
      <c r="J40" s="60">
        <f t="shared" si="7"/>
        <v>106</v>
      </c>
      <c r="K40" s="536"/>
      <c r="L40" s="537"/>
      <c r="M40" s="538"/>
      <c r="N40" s="539"/>
      <c r="O40" s="540"/>
      <c r="P40" s="537"/>
      <c r="Q40" s="531"/>
      <c r="R40" s="541"/>
      <c r="S40" s="533"/>
      <c r="T40" s="537"/>
      <c r="U40" s="531"/>
      <c r="V40" s="532"/>
      <c r="W40" s="533">
        <v>8</v>
      </c>
      <c r="X40" s="530">
        <v>6</v>
      </c>
      <c r="Y40" s="531"/>
      <c r="Z40" s="532">
        <v>4</v>
      </c>
      <c r="AA40" s="533"/>
      <c r="AB40" s="537"/>
      <c r="AC40" s="531"/>
      <c r="AD40" s="542"/>
      <c r="AE40" s="529"/>
      <c r="AF40" s="530"/>
      <c r="AG40" s="531"/>
      <c r="AH40" s="532"/>
      <c r="AI40" s="536"/>
      <c r="AJ40" s="537"/>
      <c r="AK40" s="531"/>
      <c r="AL40" s="542"/>
      <c r="AM40" s="533"/>
      <c r="AN40" s="530"/>
      <c r="AO40" s="531"/>
      <c r="AP40" s="532"/>
      <c r="AQ40" s="536"/>
      <c r="AR40" s="537"/>
      <c r="AS40" s="531"/>
      <c r="AT40" s="542"/>
      <c r="AU40" s="533"/>
      <c r="AV40" s="530"/>
      <c r="AW40" s="531"/>
      <c r="AX40" s="67"/>
      <c r="AY40" s="543">
        <v>4</v>
      </c>
      <c r="AZ40" s="535"/>
      <c r="BA40" s="535"/>
      <c r="BB40" s="542"/>
    </row>
    <row r="41" spans="1:54" s="254" customFormat="1" ht="26.25" customHeight="1" x14ac:dyDescent="0.35">
      <c r="A41" s="577" t="s">
        <v>351</v>
      </c>
      <c r="B41" s="44" t="s">
        <v>186</v>
      </c>
      <c r="C41" s="46" t="s">
        <v>206</v>
      </c>
      <c r="D41" s="64">
        <v>5</v>
      </c>
      <c r="E41" s="61">
        <f t="shared" si="6"/>
        <v>150</v>
      </c>
      <c r="F41" s="62">
        <f>G41+H41+I41</f>
        <v>18</v>
      </c>
      <c r="G41" s="242">
        <v>8</v>
      </c>
      <c r="H41" s="242">
        <v>6</v>
      </c>
      <c r="I41" s="242">
        <v>4</v>
      </c>
      <c r="J41" s="60">
        <f>E41-F41</f>
        <v>132</v>
      </c>
      <c r="K41" s="272"/>
      <c r="L41" s="276"/>
      <c r="M41" s="277"/>
      <c r="N41" s="336"/>
      <c r="O41" s="102"/>
      <c r="P41" s="276"/>
      <c r="Q41" s="265"/>
      <c r="R41" s="334"/>
      <c r="S41" s="264"/>
      <c r="T41" s="276"/>
      <c r="U41" s="265"/>
      <c r="V41" s="339"/>
      <c r="W41" s="243">
        <v>8</v>
      </c>
      <c r="X41" s="242">
        <v>6</v>
      </c>
      <c r="Y41" s="242">
        <v>4</v>
      </c>
      <c r="Z41" s="63">
        <v>5</v>
      </c>
      <c r="AA41" s="243"/>
      <c r="AB41" s="242"/>
      <c r="AC41" s="242"/>
      <c r="AD41" s="63"/>
      <c r="AE41" s="272"/>
      <c r="AF41" s="276"/>
      <c r="AG41" s="274"/>
      <c r="AH41" s="263"/>
      <c r="AI41" s="272"/>
      <c r="AJ41" s="276"/>
      <c r="AK41" s="265"/>
      <c r="AL41" s="263"/>
      <c r="AM41" s="264"/>
      <c r="AN41" s="374"/>
      <c r="AO41" s="265"/>
      <c r="AP41" s="256"/>
      <c r="AQ41" s="272"/>
      <c r="AR41" s="276"/>
      <c r="AS41" s="265"/>
      <c r="AT41" s="263"/>
      <c r="AU41" s="264"/>
      <c r="AV41" s="374"/>
      <c r="AW41" s="265"/>
      <c r="AX41" s="256"/>
      <c r="AY41" s="271">
        <v>4</v>
      </c>
      <c r="AZ41" s="508"/>
      <c r="BA41" s="255"/>
      <c r="BB41" s="255"/>
    </row>
    <row r="42" spans="1:54" s="254" customFormat="1" ht="39.75" customHeight="1" x14ac:dyDescent="0.35">
      <c r="A42" s="577" t="s">
        <v>352</v>
      </c>
      <c r="B42" s="44" t="s">
        <v>187</v>
      </c>
      <c r="C42" s="46" t="s">
        <v>206</v>
      </c>
      <c r="D42" s="64">
        <v>4</v>
      </c>
      <c r="E42" s="61">
        <f t="shared" si="6"/>
        <v>120</v>
      </c>
      <c r="F42" s="62">
        <f>G42+H42+I42</f>
        <v>16</v>
      </c>
      <c r="G42" s="242">
        <v>8</v>
      </c>
      <c r="H42" s="242">
        <v>4</v>
      </c>
      <c r="I42" s="242">
        <v>4</v>
      </c>
      <c r="J42" s="60">
        <f t="shared" si="7"/>
        <v>104</v>
      </c>
      <c r="K42" s="272"/>
      <c r="L42" s="276"/>
      <c r="M42" s="277"/>
      <c r="N42" s="336"/>
      <c r="O42" s="102"/>
      <c r="P42" s="276"/>
      <c r="Q42" s="265"/>
      <c r="R42" s="334"/>
      <c r="S42" s="264"/>
      <c r="T42" s="276"/>
      <c r="U42" s="265"/>
      <c r="V42" s="339"/>
      <c r="W42" s="264"/>
      <c r="X42" s="276"/>
      <c r="Y42" s="265"/>
      <c r="Z42" s="339"/>
      <c r="AA42" s="243"/>
      <c r="AB42" s="242"/>
      <c r="AC42" s="60"/>
      <c r="AD42" s="63"/>
      <c r="AE42" s="243">
        <v>8</v>
      </c>
      <c r="AF42" s="242">
        <v>4</v>
      </c>
      <c r="AG42" s="242">
        <v>4</v>
      </c>
      <c r="AH42" s="63">
        <v>4</v>
      </c>
      <c r="AI42" s="243"/>
      <c r="AJ42" s="242"/>
      <c r="AK42" s="60"/>
      <c r="AL42" s="63"/>
      <c r="AM42" s="264"/>
      <c r="AN42" s="374"/>
      <c r="AO42" s="265"/>
      <c r="AP42" s="256"/>
      <c r="AQ42" s="272"/>
      <c r="AR42" s="276"/>
      <c r="AS42" s="265"/>
      <c r="AT42" s="263"/>
      <c r="AU42" s="264"/>
      <c r="AV42" s="374"/>
      <c r="AW42" s="265"/>
      <c r="AX42" s="256"/>
      <c r="AY42" s="505">
        <v>6</v>
      </c>
      <c r="AZ42" s="508"/>
      <c r="BA42" s="255"/>
      <c r="BB42" s="255"/>
    </row>
    <row r="43" spans="1:54" s="254" customFormat="1" ht="38.25" customHeight="1" x14ac:dyDescent="0.35">
      <c r="A43" s="577" t="s">
        <v>353</v>
      </c>
      <c r="B43" s="545" t="s">
        <v>291</v>
      </c>
      <c r="C43" s="46" t="s">
        <v>194</v>
      </c>
      <c r="D43" s="64">
        <v>5</v>
      </c>
      <c r="E43" s="61">
        <f t="shared" si="6"/>
        <v>150</v>
      </c>
      <c r="F43" s="62">
        <f t="shared" ref="F43:F61" si="9">G43+H43+I43</f>
        <v>20</v>
      </c>
      <c r="G43" s="242">
        <v>8</v>
      </c>
      <c r="H43" s="242">
        <v>6</v>
      </c>
      <c r="I43" s="242">
        <v>6</v>
      </c>
      <c r="J43" s="60">
        <f t="shared" si="7"/>
        <v>130</v>
      </c>
      <c r="K43" s="272"/>
      <c r="L43" s="276"/>
      <c r="M43" s="277"/>
      <c r="N43" s="336"/>
      <c r="O43" s="102"/>
      <c r="P43" s="276"/>
      <c r="Q43" s="265"/>
      <c r="R43" s="334"/>
      <c r="S43" s="264"/>
      <c r="T43" s="276"/>
      <c r="U43" s="265"/>
      <c r="V43" s="339"/>
      <c r="W43" s="264"/>
      <c r="X43" s="276"/>
      <c r="Y43" s="265"/>
      <c r="Z43" s="339"/>
      <c r="AA43" s="243"/>
      <c r="AB43" s="242"/>
      <c r="AC43" s="60"/>
      <c r="AD43" s="63"/>
      <c r="AE43" s="243"/>
      <c r="AF43" s="242"/>
      <c r="AG43" s="242"/>
      <c r="AH43" s="63"/>
      <c r="AI43" s="243">
        <v>8</v>
      </c>
      <c r="AJ43" s="242">
        <v>6</v>
      </c>
      <c r="AK43" s="60">
        <v>6</v>
      </c>
      <c r="AL43" s="63">
        <v>5</v>
      </c>
      <c r="AM43" s="264"/>
      <c r="AN43" s="374"/>
      <c r="AO43" s="265"/>
      <c r="AP43" s="256"/>
      <c r="AQ43" s="272"/>
      <c r="AR43" s="276"/>
      <c r="AS43" s="265"/>
      <c r="AT43" s="263"/>
      <c r="AU43" s="264"/>
      <c r="AV43" s="374"/>
      <c r="AW43" s="265"/>
      <c r="AX43" s="256"/>
      <c r="AY43" s="523">
        <v>7</v>
      </c>
      <c r="AZ43" s="508"/>
      <c r="BA43" s="61">
        <v>7</v>
      </c>
      <c r="BB43" s="255"/>
    </row>
    <row r="44" spans="1:54" s="254" customFormat="1" ht="38.25" customHeight="1" x14ac:dyDescent="0.35">
      <c r="A44" s="561" t="s">
        <v>354</v>
      </c>
      <c r="B44" s="467" t="s">
        <v>177</v>
      </c>
      <c r="C44" s="468" t="s">
        <v>198</v>
      </c>
      <c r="D44" s="469">
        <v>4</v>
      </c>
      <c r="E44" s="61">
        <f t="shared" si="6"/>
        <v>120</v>
      </c>
      <c r="F44" s="62">
        <f t="shared" si="9"/>
        <v>12</v>
      </c>
      <c r="G44" s="242">
        <v>8</v>
      </c>
      <c r="H44" s="242"/>
      <c r="I44" s="242">
        <v>4</v>
      </c>
      <c r="J44" s="60">
        <f t="shared" si="7"/>
        <v>108</v>
      </c>
      <c r="K44" s="272"/>
      <c r="L44" s="276"/>
      <c r="M44" s="277"/>
      <c r="N44" s="336"/>
      <c r="O44" s="102"/>
      <c r="P44" s="276"/>
      <c r="Q44" s="265"/>
      <c r="R44" s="334"/>
      <c r="S44" s="264"/>
      <c r="T44" s="276"/>
      <c r="U44" s="265"/>
      <c r="V44" s="339"/>
      <c r="W44" s="264"/>
      <c r="X44" s="276"/>
      <c r="Y44" s="265"/>
      <c r="Z44" s="339" t="s">
        <v>1</v>
      </c>
      <c r="AA44" s="62"/>
      <c r="AB44" s="242"/>
      <c r="AC44" s="60"/>
      <c r="AD44" s="63"/>
      <c r="AE44" s="243"/>
      <c r="AF44" s="242"/>
      <c r="AG44" s="60"/>
      <c r="AH44" s="504"/>
      <c r="AI44" s="243"/>
      <c r="AJ44" s="242"/>
      <c r="AK44" s="60"/>
      <c r="AL44" s="63"/>
      <c r="AM44" s="269">
        <v>8</v>
      </c>
      <c r="AN44" s="374"/>
      <c r="AO44" s="265">
        <v>4</v>
      </c>
      <c r="AP44" s="63">
        <v>4</v>
      </c>
      <c r="AQ44" s="272"/>
      <c r="AR44" s="276"/>
      <c r="AS44" s="265"/>
      <c r="AT44" s="263"/>
      <c r="AU44" s="264"/>
      <c r="AV44" s="374"/>
      <c r="AW44" s="265"/>
      <c r="AX44" s="256"/>
      <c r="AY44" s="523">
        <v>8</v>
      </c>
      <c r="AZ44" s="508"/>
      <c r="BA44" s="61"/>
      <c r="BB44" s="255"/>
    </row>
    <row r="45" spans="1:54" s="254" customFormat="1" ht="41.25" customHeight="1" x14ac:dyDescent="0.35">
      <c r="A45" s="561" t="s">
        <v>355</v>
      </c>
      <c r="B45" s="44" t="s">
        <v>395</v>
      </c>
      <c r="C45" s="46" t="s">
        <v>194</v>
      </c>
      <c r="D45" s="64">
        <v>5</v>
      </c>
      <c r="E45" s="61">
        <f t="shared" si="6"/>
        <v>150</v>
      </c>
      <c r="F45" s="62">
        <f t="shared" si="9"/>
        <v>16</v>
      </c>
      <c r="G45" s="242">
        <v>8</v>
      </c>
      <c r="H45" s="242">
        <v>4</v>
      </c>
      <c r="I45" s="242">
        <v>4</v>
      </c>
      <c r="J45" s="60">
        <f t="shared" si="7"/>
        <v>134</v>
      </c>
      <c r="K45" s="272"/>
      <c r="L45" s="276"/>
      <c r="M45" s="277"/>
      <c r="N45" s="336"/>
      <c r="O45" s="102"/>
      <c r="P45" s="276"/>
      <c r="Q45" s="265"/>
      <c r="R45" s="334"/>
      <c r="S45" s="264"/>
      <c r="T45" s="276"/>
      <c r="U45" s="265"/>
      <c r="V45" s="339"/>
      <c r="W45" s="264"/>
      <c r="X45" s="276"/>
      <c r="Y45" s="265"/>
      <c r="Z45" s="339"/>
      <c r="AA45" s="264"/>
      <c r="AB45" s="276"/>
      <c r="AC45" s="265"/>
      <c r="AD45" s="263"/>
      <c r="AE45" s="245">
        <v>8</v>
      </c>
      <c r="AF45" s="244">
        <v>4</v>
      </c>
      <c r="AG45" s="424">
        <v>4</v>
      </c>
      <c r="AH45" s="425">
        <v>5</v>
      </c>
      <c r="AI45" s="245"/>
      <c r="AJ45" s="244"/>
      <c r="AK45" s="424"/>
      <c r="AL45" s="425"/>
      <c r="AM45" s="264"/>
      <c r="AN45" s="374"/>
      <c r="AO45" s="265"/>
      <c r="AP45" s="256"/>
      <c r="AQ45" s="272"/>
      <c r="AR45" s="276"/>
      <c r="AS45" s="265"/>
      <c r="AT45" s="263"/>
      <c r="AU45" s="264"/>
      <c r="AV45" s="374"/>
      <c r="AW45" s="265"/>
      <c r="AX45" s="256"/>
      <c r="AY45" s="523">
        <v>6</v>
      </c>
      <c r="AZ45" s="508"/>
      <c r="BA45" s="61">
        <v>6</v>
      </c>
      <c r="BB45" s="255"/>
    </row>
    <row r="46" spans="1:54" s="254" customFormat="1" ht="43.5" customHeight="1" thickBot="1" x14ac:dyDescent="0.4">
      <c r="A46" s="561" t="s">
        <v>356</v>
      </c>
      <c r="B46" s="44" t="s">
        <v>292</v>
      </c>
      <c r="C46" s="46" t="s">
        <v>194</v>
      </c>
      <c r="D46" s="546">
        <v>5</v>
      </c>
      <c r="E46" s="525">
        <f t="shared" si="6"/>
        <v>150</v>
      </c>
      <c r="F46" s="547">
        <f t="shared" si="9"/>
        <v>20</v>
      </c>
      <c r="G46" s="435">
        <v>8</v>
      </c>
      <c r="H46" s="435">
        <v>6</v>
      </c>
      <c r="I46" s="435">
        <v>6</v>
      </c>
      <c r="J46" s="443">
        <f t="shared" si="7"/>
        <v>130</v>
      </c>
      <c r="K46" s="343"/>
      <c r="L46" s="411"/>
      <c r="M46" s="409"/>
      <c r="N46" s="412"/>
      <c r="O46" s="470"/>
      <c r="P46" s="411"/>
      <c r="Q46" s="389"/>
      <c r="R46" s="471"/>
      <c r="S46" s="388"/>
      <c r="T46" s="411"/>
      <c r="U46" s="389"/>
      <c r="V46" s="433"/>
      <c r="W46" s="388"/>
      <c r="X46" s="411"/>
      <c r="Y46" s="389"/>
      <c r="Z46" s="433"/>
      <c r="AA46" s="388"/>
      <c r="AB46" s="411"/>
      <c r="AC46" s="389"/>
      <c r="AD46" s="139"/>
      <c r="AE46" s="343"/>
      <c r="AF46" s="411"/>
      <c r="AG46" s="410"/>
      <c r="AH46" s="139"/>
      <c r="AI46" s="434"/>
      <c r="AJ46" s="435"/>
      <c r="AK46" s="443"/>
      <c r="AL46" s="444"/>
      <c r="AM46" s="388"/>
      <c r="AN46" s="344"/>
      <c r="AO46" s="389"/>
      <c r="AP46" s="387"/>
      <c r="AQ46" s="434">
        <v>8</v>
      </c>
      <c r="AR46" s="435">
        <v>6</v>
      </c>
      <c r="AS46" s="435">
        <v>6</v>
      </c>
      <c r="AT46" s="506">
        <v>5</v>
      </c>
      <c r="AU46" s="388"/>
      <c r="AV46" s="344"/>
      <c r="AW46" s="389"/>
      <c r="AX46" s="387"/>
      <c r="AY46" s="527">
        <v>9</v>
      </c>
      <c r="AZ46" s="146"/>
      <c r="BA46" s="525">
        <v>9</v>
      </c>
      <c r="BB46" s="437"/>
    </row>
    <row r="47" spans="1:54" s="254" customFormat="1" ht="19.5" customHeight="1" thickBot="1" x14ac:dyDescent="0.4">
      <c r="A47" s="438"/>
      <c r="B47" s="439" t="s">
        <v>166</v>
      </c>
      <c r="C47" s="560" t="s">
        <v>206</v>
      </c>
      <c r="D47" s="548">
        <f>N47+R47+V47+Z47+AD47+AH47+AT47+AL47+AP47</f>
        <v>30</v>
      </c>
      <c r="E47" s="549"/>
      <c r="F47" s="550"/>
      <c r="G47" s="551"/>
      <c r="H47" s="551"/>
      <c r="I47" s="551"/>
      <c r="J47" s="552"/>
      <c r="K47" s="676"/>
      <c r="L47" s="677"/>
      <c r="M47" s="678"/>
      <c r="N47" s="472"/>
      <c r="O47" s="676"/>
      <c r="P47" s="677"/>
      <c r="Q47" s="678"/>
      <c r="R47" s="472"/>
      <c r="S47" s="676"/>
      <c r="T47" s="677"/>
      <c r="U47" s="678"/>
      <c r="V47" s="441"/>
      <c r="W47" s="676"/>
      <c r="X47" s="677"/>
      <c r="Y47" s="678"/>
      <c r="Z47" s="441">
        <f>Z48</f>
        <v>0</v>
      </c>
      <c r="AA47" s="676">
        <f>AA50+AC50+AA54+AC54+AA56+AB56+AA48+AB48+AB50</f>
        <v>30</v>
      </c>
      <c r="AB47" s="677"/>
      <c r="AC47" s="678"/>
      <c r="AD47" s="441">
        <f>AD48+AD50</f>
        <v>9</v>
      </c>
      <c r="AE47" s="676">
        <f>AE52+AG52+AE54+AG54+AE56+AF56+AE48+AF48</f>
        <v>0</v>
      </c>
      <c r="AF47" s="677"/>
      <c r="AG47" s="677"/>
      <c r="AH47" s="441">
        <f>SUM(AH48:AH61)</f>
        <v>0</v>
      </c>
      <c r="AI47" s="676">
        <f>AI52+AK52+AI54+AK54+AI56+AJ56</f>
        <v>12</v>
      </c>
      <c r="AJ47" s="677"/>
      <c r="AK47" s="678"/>
      <c r="AL47" s="441">
        <f>SUM(AL48:AL61)</f>
        <v>4</v>
      </c>
      <c r="AM47" s="676">
        <f>AM52+AO52+AM54+AO54+AM56+AN56</f>
        <v>12</v>
      </c>
      <c r="AN47" s="677"/>
      <c r="AO47" s="678"/>
      <c r="AP47" s="441">
        <f>SUM(AP48:AP61)</f>
        <v>4</v>
      </c>
      <c r="AQ47" s="676">
        <f>AQ60+AR60+AS60</f>
        <v>14</v>
      </c>
      <c r="AR47" s="677"/>
      <c r="AS47" s="678"/>
      <c r="AT47" s="441">
        <f>SUM(AT53:AT61)</f>
        <v>13</v>
      </c>
      <c r="AU47" s="676"/>
      <c r="AV47" s="677"/>
      <c r="AW47" s="678"/>
      <c r="AX47" s="441">
        <f>SUM(AX48:AX61)</f>
        <v>0</v>
      </c>
      <c r="AY47" s="442"/>
      <c r="AZ47" s="415"/>
      <c r="BA47" s="416"/>
      <c r="BB47" s="416"/>
    </row>
    <row r="48" spans="1:54" s="254" customFormat="1" ht="19.5" customHeight="1" x14ac:dyDescent="0.35">
      <c r="A48" s="561" t="s">
        <v>357</v>
      </c>
      <c r="B48" s="275" t="s">
        <v>293</v>
      </c>
      <c r="C48" s="46" t="s">
        <v>194</v>
      </c>
      <c r="D48" s="71">
        <v>5</v>
      </c>
      <c r="E48" s="526">
        <f>D48*30</f>
        <v>150</v>
      </c>
      <c r="F48" s="55">
        <f t="shared" si="9"/>
        <v>14</v>
      </c>
      <c r="G48" s="553">
        <v>8</v>
      </c>
      <c r="H48" s="553">
        <v>6</v>
      </c>
      <c r="I48" s="553"/>
      <c r="J48" s="554">
        <f t="shared" si="7"/>
        <v>136</v>
      </c>
      <c r="K48" s="99"/>
      <c r="L48" s="136"/>
      <c r="M48" s="149"/>
      <c r="N48" s="466"/>
      <c r="O48" s="280"/>
      <c r="P48" s="136"/>
      <c r="Q48" s="149"/>
      <c r="R48" s="466"/>
      <c r="S48" s="270"/>
      <c r="T48" s="136"/>
      <c r="U48" s="149"/>
      <c r="V48" s="515"/>
      <c r="W48" s="270"/>
      <c r="X48" s="136"/>
      <c r="Y48" s="149"/>
      <c r="Z48" s="792"/>
      <c r="AA48" s="270">
        <v>8</v>
      </c>
      <c r="AB48" s="136">
        <v>6</v>
      </c>
      <c r="AC48" s="149"/>
      <c r="AD48" s="801">
        <v>5</v>
      </c>
      <c r="AE48" s="270"/>
      <c r="AF48" s="136"/>
      <c r="AG48" s="149"/>
      <c r="AH48" s="792"/>
      <c r="AI48" s="279"/>
      <c r="AJ48" s="136"/>
      <c r="AK48" s="149"/>
      <c r="AL48" s="271"/>
      <c r="AM48" s="270"/>
      <c r="AN48" s="333"/>
      <c r="AO48" s="149"/>
      <c r="AP48" s="253"/>
      <c r="AQ48" s="279"/>
      <c r="AR48" s="136"/>
      <c r="AS48" s="149"/>
      <c r="AT48" s="271"/>
      <c r="AU48" s="270"/>
      <c r="AV48" s="333"/>
      <c r="AW48" s="149"/>
      <c r="AX48" s="253"/>
      <c r="AY48" s="802">
        <v>6</v>
      </c>
      <c r="AZ48" s="41"/>
      <c r="BA48" s="84"/>
      <c r="BB48" s="84"/>
    </row>
    <row r="49" spans="1:61" s="254" customFormat="1" ht="19.5" customHeight="1" x14ac:dyDescent="0.35">
      <c r="A49" s="561" t="s">
        <v>358</v>
      </c>
      <c r="B49" s="275" t="s">
        <v>294</v>
      </c>
      <c r="C49" s="46" t="s">
        <v>194</v>
      </c>
      <c r="D49" s="64">
        <v>5</v>
      </c>
      <c r="E49" s="61">
        <f>D49*30</f>
        <v>150</v>
      </c>
      <c r="F49" s="62">
        <f t="shared" si="9"/>
        <v>14</v>
      </c>
      <c r="G49" s="242">
        <v>8</v>
      </c>
      <c r="H49" s="242">
        <v>6</v>
      </c>
      <c r="I49" s="242"/>
      <c r="J49" s="60">
        <f t="shared" si="7"/>
        <v>136</v>
      </c>
      <c r="K49" s="269"/>
      <c r="L49" s="276"/>
      <c r="M49" s="265"/>
      <c r="N49" s="334"/>
      <c r="O49" s="102"/>
      <c r="P49" s="276"/>
      <c r="Q49" s="265"/>
      <c r="R49" s="334"/>
      <c r="S49" s="264"/>
      <c r="T49" s="276"/>
      <c r="U49" s="265"/>
      <c r="V49" s="339"/>
      <c r="W49" s="264"/>
      <c r="X49" s="276"/>
      <c r="Y49" s="265"/>
      <c r="Z49" s="800"/>
      <c r="AA49" s="264">
        <v>8</v>
      </c>
      <c r="AB49" s="276">
        <v>6</v>
      </c>
      <c r="AC49" s="265"/>
      <c r="AD49" s="800"/>
      <c r="AE49" s="264"/>
      <c r="AF49" s="276"/>
      <c r="AG49" s="265"/>
      <c r="AH49" s="800"/>
      <c r="AI49" s="272"/>
      <c r="AJ49" s="276"/>
      <c r="AK49" s="265"/>
      <c r="AL49" s="263"/>
      <c r="AM49" s="264"/>
      <c r="AN49" s="374"/>
      <c r="AO49" s="265"/>
      <c r="AP49" s="256"/>
      <c r="AQ49" s="272"/>
      <c r="AR49" s="276"/>
      <c r="AS49" s="265"/>
      <c r="AT49" s="263"/>
      <c r="AU49" s="264"/>
      <c r="AV49" s="374"/>
      <c r="AW49" s="265"/>
      <c r="AX49" s="256"/>
      <c r="AY49" s="803"/>
      <c r="AZ49" s="508"/>
      <c r="BA49" s="255"/>
      <c r="BB49" s="255"/>
    </row>
    <row r="50" spans="1:61" s="254" customFormat="1" ht="57.75" customHeight="1" x14ac:dyDescent="0.35">
      <c r="A50" s="561" t="s">
        <v>359</v>
      </c>
      <c r="B50" s="44" t="s">
        <v>188</v>
      </c>
      <c r="C50" s="46" t="s">
        <v>206</v>
      </c>
      <c r="D50" s="64">
        <v>4</v>
      </c>
      <c r="E50" s="61">
        <f t="shared" si="6"/>
        <v>120</v>
      </c>
      <c r="F50" s="62">
        <f t="shared" si="9"/>
        <v>16</v>
      </c>
      <c r="G50" s="242">
        <v>8</v>
      </c>
      <c r="H50" s="242">
        <v>4</v>
      </c>
      <c r="I50" s="242">
        <v>4</v>
      </c>
      <c r="J50" s="60">
        <f t="shared" si="7"/>
        <v>104</v>
      </c>
      <c r="K50" s="269"/>
      <c r="L50" s="276"/>
      <c r="M50" s="265"/>
      <c r="N50" s="334"/>
      <c r="O50" s="102"/>
      <c r="P50" s="276"/>
      <c r="Q50" s="265"/>
      <c r="R50" s="334"/>
      <c r="S50" s="264"/>
      <c r="T50" s="276"/>
      <c r="U50" s="265"/>
      <c r="V50" s="339"/>
      <c r="W50" s="264"/>
      <c r="X50" s="276"/>
      <c r="Y50" s="265"/>
      <c r="Z50" s="56"/>
      <c r="AA50" s="62">
        <v>8</v>
      </c>
      <c r="AB50" s="66">
        <v>4</v>
      </c>
      <c r="AC50" s="60">
        <v>4</v>
      </c>
      <c r="AD50" s="791">
        <v>4</v>
      </c>
      <c r="AE50" s="264"/>
      <c r="AF50" s="276"/>
      <c r="AG50" s="265"/>
      <c r="AH50" s="791"/>
      <c r="AI50" s="65"/>
      <c r="AJ50" s="66"/>
      <c r="AK50" s="60"/>
      <c r="AL50" s="56"/>
      <c r="AM50" s="62"/>
      <c r="AN50" s="242"/>
      <c r="AO50" s="60"/>
      <c r="AP50" s="61"/>
      <c r="AQ50" s="65"/>
      <c r="AR50" s="66"/>
      <c r="AS50" s="60"/>
      <c r="AT50" s="56"/>
      <c r="AU50" s="62"/>
      <c r="AV50" s="242"/>
      <c r="AW50" s="60"/>
      <c r="AX50" s="61"/>
      <c r="AY50" s="809">
        <v>5</v>
      </c>
      <c r="AZ50" s="508"/>
      <c r="BA50" s="255"/>
      <c r="BB50" s="255"/>
    </row>
    <row r="51" spans="1:61" s="281" customFormat="1" ht="42" customHeight="1" thickBot="1" x14ac:dyDescent="0.4">
      <c r="A51" s="561" t="s">
        <v>360</v>
      </c>
      <c r="B51" s="44" t="s">
        <v>189</v>
      </c>
      <c r="C51" s="46" t="s">
        <v>206</v>
      </c>
      <c r="D51" s="59">
        <v>4</v>
      </c>
      <c r="E51" s="61">
        <f t="shared" si="6"/>
        <v>120</v>
      </c>
      <c r="F51" s="62">
        <f t="shared" si="9"/>
        <v>16</v>
      </c>
      <c r="G51" s="242">
        <v>8</v>
      </c>
      <c r="H51" s="242">
        <v>4</v>
      </c>
      <c r="I51" s="242">
        <v>4</v>
      </c>
      <c r="J51" s="60">
        <f>E51-F51</f>
        <v>104</v>
      </c>
      <c r="K51" s="269"/>
      <c r="L51" s="374"/>
      <c r="M51" s="273"/>
      <c r="N51" s="454"/>
      <c r="O51" s="264"/>
      <c r="P51" s="374"/>
      <c r="Q51" s="274"/>
      <c r="R51" s="340"/>
      <c r="S51" s="264"/>
      <c r="T51" s="374"/>
      <c r="U51" s="274"/>
      <c r="V51" s="337"/>
      <c r="W51" s="264"/>
      <c r="X51" s="374"/>
      <c r="Y51" s="274"/>
      <c r="Z51" s="69"/>
      <c r="AA51" s="62">
        <v>8</v>
      </c>
      <c r="AB51" s="66">
        <v>4</v>
      </c>
      <c r="AC51" s="60">
        <v>4</v>
      </c>
      <c r="AD51" s="800"/>
      <c r="AE51" s="264"/>
      <c r="AF51" s="276"/>
      <c r="AG51" s="265"/>
      <c r="AH51" s="800"/>
      <c r="AI51" s="243"/>
      <c r="AJ51" s="242"/>
      <c r="AK51" s="60"/>
      <c r="AL51" s="61"/>
      <c r="AM51" s="62"/>
      <c r="AN51" s="242"/>
      <c r="AO51" s="60"/>
      <c r="AP51" s="61"/>
      <c r="AQ51" s="243"/>
      <c r="AR51" s="242"/>
      <c r="AS51" s="60"/>
      <c r="AT51" s="61"/>
      <c r="AU51" s="62"/>
      <c r="AV51" s="242"/>
      <c r="AW51" s="60"/>
      <c r="AX51" s="61"/>
      <c r="AY51" s="803"/>
      <c r="AZ51" s="508"/>
      <c r="BA51" s="87"/>
      <c r="BB51" s="87"/>
    </row>
    <row r="52" spans="1:61" s="281" customFormat="1" ht="60.75" customHeight="1" thickBot="1" x14ac:dyDescent="0.4">
      <c r="A52" s="561" t="s">
        <v>361</v>
      </c>
      <c r="B52" s="45" t="s">
        <v>295</v>
      </c>
      <c r="C52" s="46" t="s">
        <v>194</v>
      </c>
      <c r="D52" s="59">
        <v>4</v>
      </c>
      <c r="E52" s="61">
        <f t="shared" si="6"/>
        <v>120</v>
      </c>
      <c r="F52" s="62">
        <f t="shared" si="9"/>
        <v>12</v>
      </c>
      <c r="G52" s="242">
        <v>8</v>
      </c>
      <c r="H52" s="242"/>
      <c r="I52" s="242">
        <v>4</v>
      </c>
      <c r="J52" s="60">
        <f>E52-F52</f>
        <v>108</v>
      </c>
      <c r="K52" s="269"/>
      <c r="L52" s="374"/>
      <c r="M52" s="273"/>
      <c r="N52" s="454"/>
      <c r="O52" s="264"/>
      <c r="P52" s="374"/>
      <c r="Q52" s="274"/>
      <c r="R52" s="340"/>
      <c r="S52" s="264"/>
      <c r="T52" s="374"/>
      <c r="U52" s="274"/>
      <c r="V52" s="337"/>
      <c r="W52" s="264"/>
      <c r="X52" s="374"/>
      <c r="Y52" s="274"/>
      <c r="Z52" s="69"/>
      <c r="AA52" s="65"/>
      <c r="AB52" s="66"/>
      <c r="AC52" s="60"/>
      <c r="AD52" s="56"/>
      <c r="AE52" s="65"/>
      <c r="AF52" s="66"/>
      <c r="AG52" s="60"/>
      <c r="AH52" s="791"/>
      <c r="AI52" s="62">
        <v>8</v>
      </c>
      <c r="AJ52" s="66"/>
      <c r="AK52" s="60">
        <v>4</v>
      </c>
      <c r="AL52" s="791">
        <v>4</v>
      </c>
      <c r="AM52" s="264"/>
      <c r="AN52" s="276"/>
      <c r="AO52" s="265"/>
      <c r="AP52" s="791"/>
      <c r="AQ52" s="243"/>
      <c r="AR52" s="242"/>
      <c r="AS52" s="60"/>
      <c r="AT52" s="61"/>
      <c r="AU52" s="62"/>
      <c r="AV52" s="242"/>
      <c r="AW52" s="60"/>
      <c r="AX52" s="61"/>
      <c r="AY52" s="809">
        <v>7</v>
      </c>
      <c r="AZ52" s="508"/>
      <c r="BA52" s="87"/>
      <c r="BB52" s="87"/>
    </row>
    <row r="53" spans="1:61" s="281" customFormat="1" ht="59.25" customHeight="1" thickBot="1" x14ac:dyDescent="0.4">
      <c r="A53" s="561" t="s">
        <v>362</v>
      </c>
      <c r="B53" s="45" t="s">
        <v>296</v>
      </c>
      <c r="C53" s="46" t="s">
        <v>194</v>
      </c>
      <c r="D53" s="59">
        <v>4</v>
      </c>
      <c r="E53" s="61">
        <f t="shared" si="6"/>
        <v>120</v>
      </c>
      <c r="F53" s="62">
        <f t="shared" si="9"/>
        <v>12</v>
      </c>
      <c r="G53" s="242">
        <v>8</v>
      </c>
      <c r="H53" s="242"/>
      <c r="I53" s="242">
        <v>4</v>
      </c>
      <c r="J53" s="60">
        <f t="shared" ref="J53:J61" si="10">E53-F53</f>
        <v>108</v>
      </c>
      <c r="K53" s="269"/>
      <c r="L53" s="374"/>
      <c r="M53" s="273"/>
      <c r="N53" s="454"/>
      <c r="O53" s="264"/>
      <c r="P53" s="374"/>
      <c r="Q53" s="274"/>
      <c r="R53" s="340"/>
      <c r="S53" s="264"/>
      <c r="T53" s="374"/>
      <c r="U53" s="274"/>
      <c r="V53" s="337"/>
      <c r="W53" s="264"/>
      <c r="X53" s="374"/>
      <c r="Y53" s="274"/>
      <c r="Z53" s="69"/>
      <c r="AA53" s="65"/>
      <c r="AB53" s="66"/>
      <c r="AC53" s="60"/>
      <c r="AD53" s="56"/>
      <c r="AE53" s="65"/>
      <c r="AF53" s="66"/>
      <c r="AG53" s="60"/>
      <c r="AH53" s="800"/>
      <c r="AI53" s="62">
        <v>8</v>
      </c>
      <c r="AJ53" s="66"/>
      <c r="AK53" s="60">
        <v>4</v>
      </c>
      <c r="AL53" s="800"/>
      <c r="AM53" s="264"/>
      <c r="AN53" s="276"/>
      <c r="AO53" s="265"/>
      <c r="AP53" s="800"/>
      <c r="AQ53" s="243"/>
      <c r="AR53" s="242"/>
      <c r="AS53" s="60"/>
      <c r="AT53" s="61"/>
      <c r="AU53" s="62"/>
      <c r="AV53" s="242"/>
      <c r="AW53" s="60"/>
      <c r="AX53" s="61"/>
      <c r="AY53" s="803">
        <v>6</v>
      </c>
      <c r="AZ53" s="508"/>
      <c r="BA53" s="87"/>
      <c r="BB53" s="87"/>
    </row>
    <row r="54" spans="1:61" s="281" customFormat="1" ht="24" customHeight="1" thickBot="1" x14ac:dyDescent="0.4">
      <c r="A54" s="561" t="s">
        <v>363</v>
      </c>
      <c r="B54" s="45" t="s">
        <v>297</v>
      </c>
      <c r="C54" s="46" t="s">
        <v>194</v>
      </c>
      <c r="D54" s="59">
        <v>4</v>
      </c>
      <c r="E54" s="61">
        <f t="shared" si="6"/>
        <v>120</v>
      </c>
      <c r="F54" s="62">
        <f t="shared" si="9"/>
        <v>12</v>
      </c>
      <c r="G54" s="242">
        <v>8</v>
      </c>
      <c r="H54" s="242"/>
      <c r="I54" s="242">
        <v>4</v>
      </c>
      <c r="J54" s="60">
        <f t="shared" si="10"/>
        <v>108</v>
      </c>
      <c r="K54" s="269"/>
      <c r="L54" s="374"/>
      <c r="M54" s="273"/>
      <c r="N54" s="454"/>
      <c r="O54" s="264"/>
      <c r="P54" s="374"/>
      <c r="Q54" s="274"/>
      <c r="R54" s="340"/>
      <c r="S54" s="264"/>
      <c r="T54" s="374"/>
      <c r="U54" s="274"/>
      <c r="V54" s="337"/>
      <c r="W54" s="264"/>
      <c r="X54" s="374"/>
      <c r="Y54" s="274"/>
      <c r="Z54" s="69"/>
      <c r="AA54" s="62"/>
      <c r="AB54" s="242"/>
      <c r="AC54" s="60"/>
      <c r="AD54" s="61"/>
      <c r="AE54" s="65"/>
      <c r="AF54" s="66"/>
      <c r="AG54" s="60"/>
      <c r="AH54" s="56"/>
      <c r="AI54" s="65"/>
      <c r="AJ54" s="66"/>
      <c r="AK54" s="60"/>
      <c r="AL54" s="791"/>
      <c r="AM54" s="264">
        <v>8</v>
      </c>
      <c r="AN54" s="276"/>
      <c r="AO54" s="265">
        <v>4</v>
      </c>
      <c r="AP54" s="791">
        <v>4</v>
      </c>
      <c r="AQ54" s="65"/>
      <c r="AR54" s="66"/>
      <c r="AS54" s="60"/>
      <c r="AT54" s="791"/>
      <c r="AU54" s="62"/>
      <c r="AV54" s="242"/>
      <c r="AW54" s="60"/>
      <c r="AX54" s="61"/>
      <c r="AY54" s="809">
        <v>8</v>
      </c>
      <c r="AZ54" s="508"/>
      <c r="BA54" s="87"/>
      <c r="BB54" s="87"/>
    </row>
    <row r="55" spans="1:61" s="281" customFormat="1" ht="22.5" customHeight="1" thickBot="1" x14ac:dyDescent="0.4">
      <c r="A55" s="561" t="s">
        <v>364</v>
      </c>
      <c r="B55" s="45" t="s">
        <v>298</v>
      </c>
      <c r="C55" s="46" t="s">
        <v>194</v>
      </c>
      <c r="D55" s="59">
        <v>4</v>
      </c>
      <c r="E55" s="61">
        <f t="shared" si="6"/>
        <v>120</v>
      </c>
      <c r="F55" s="62">
        <f t="shared" si="9"/>
        <v>12</v>
      </c>
      <c r="G55" s="242">
        <v>8</v>
      </c>
      <c r="H55" s="242"/>
      <c r="I55" s="242">
        <v>4</v>
      </c>
      <c r="J55" s="60">
        <f t="shared" si="10"/>
        <v>108</v>
      </c>
      <c r="K55" s="269"/>
      <c r="L55" s="374"/>
      <c r="M55" s="273"/>
      <c r="N55" s="454"/>
      <c r="O55" s="264"/>
      <c r="P55" s="374"/>
      <c r="Q55" s="274"/>
      <c r="R55" s="340"/>
      <c r="S55" s="264"/>
      <c r="T55" s="374"/>
      <c r="U55" s="274"/>
      <c r="V55" s="337"/>
      <c r="W55" s="264"/>
      <c r="X55" s="374"/>
      <c r="Y55" s="274"/>
      <c r="Z55" s="337"/>
      <c r="AA55" s="264"/>
      <c r="AB55" s="374"/>
      <c r="AC55" s="265"/>
      <c r="AD55" s="256"/>
      <c r="AE55" s="272"/>
      <c r="AF55" s="276"/>
      <c r="AG55" s="265"/>
      <c r="AH55" s="263"/>
      <c r="AI55" s="65"/>
      <c r="AJ55" s="66"/>
      <c r="AK55" s="60"/>
      <c r="AL55" s="800"/>
      <c r="AM55" s="264">
        <v>8</v>
      </c>
      <c r="AN55" s="276"/>
      <c r="AO55" s="265">
        <v>4</v>
      </c>
      <c r="AP55" s="800"/>
      <c r="AQ55" s="65"/>
      <c r="AR55" s="66"/>
      <c r="AS55" s="60"/>
      <c r="AT55" s="800"/>
      <c r="AU55" s="264"/>
      <c r="AV55" s="374"/>
      <c r="AW55" s="265"/>
      <c r="AX55" s="256" t="s">
        <v>1</v>
      </c>
      <c r="AY55" s="803">
        <v>7</v>
      </c>
      <c r="AZ55" s="508"/>
      <c r="BA55" s="87"/>
      <c r="BB55" s="87"/>
    </row>
    <row r="56" spans="1:61" s="281" customFormat="1" ht="24" customHeight="1" thickBot="1" x14ac:dyDescent="0.4">
      <c r="A56" s="561" t="s">
        <v>365</v>
      </c>
      <c r="B56" s="45" t="s">
        <v>396</v>
      </c>
      <c r="C56" s="46" t="s">
        <v>194</v>
      </c>
      <c r="D56" s="59">
        <v>4</v>
      </c>
      <c r="E56" s="61">
        <f t="shared" si="6"/>
        <v>120</v>
      </c>
      <c r="F56" s="62">
        <f t="shared" si="9"/>
        <v>12</v>
      </c>
      <c r="G56" s="242">
        <v>8</v>
      </c>
      <c r="H56" s="242">
        <v>4</v>
      </c>
      <c r="I56" s="242"/>
      <c r="J56" s="60">
        <f t="shared" si="10"/>
        <v>108</v>
      </c>
      <c r="K56" s="269"/>
      <c r="L56" s="374"/>
      <c r="M56" s="273"/>
      <c r="N56" s="454"/>
      <c r="O56" s="264"/>
      <c r="P56" s="374"/>
      <c r="Q56" s="274"/>
      <c r="R56" s="340"/>
      <c r="S56" s="264"/>
      <c r="T56" s="374"/>
      <c r="U56" s="274"/>
      <c r="V56" s="337"/>
      <c r="W56" s="264"/>
      <c r="X56" s="374"/>
      <c r="Y56" s="274"/>
      <c r="Z56" s="337"/>
      <c r="AA56" s="264"/>
      <c r="AB56" s="374"/>
      <c r="AC56" s="265"/>
      <c r="AD56" s="256"/>
      <c r="AE56" s="272"/>
      <c r="AF56" s="276"/>
      <c r="AG56" s="265"/>
      <c r="AH56" s="263"/>
      <c r="AI56" s="65"/>
      <c r="AJ56" s="66"/>
      <c r="AK56" s="60"/>
      <c r="AL56" s="791"/>
      <c r="AM56" s="264"/>
      <c r="AN56" s="276"/>
      <c r="AO56" s="265"/>
      <c r="AP56" s="791"/>
      <c r="AQ56" s="264">
        <v>8</v>
      </c>
      <c r="AR56" s="276">
        <v>4</v>
      </c>
      <c r="AS56" s="265"/>
      <c r="AT56" s="791">
        <v>4</v>
      </c>
      <c r="AU56" s="264"/>
      <c r="AV56" s="374"/>
      <c r="AW56" s="265"/>
      <c r="AX56" s="256"/>
      <c r="AY56" s="809">
        <v>9</v>
      </c>
      <c r="AZ56" s="508"/>
      <c r="BA56" s="87"/>
      <c r="BB56" s="87"/>
    </row>
    <row r="57" spans="1:61" s="281" customFormat="1" ht="24.75" customHeight="1" thickBot="1" x14ac:dyDescent="0.4">
      <c r="A57" s="561" t="s">
        <v>366</v>
      </c>
      <c r="B57" s="45" t="s">
        <v>299</v>
      </c>
      <c r="C57" s="46" t="s">
        <v>194</v>
      </c>
      <c r="D57" s="59">
        <v>4</v>
      </c>
      <c r="E57" s="61">
        <f t="shared" si="6"/>
        <v>120</v>
      </c>
      <c r="F57" s="62">
        <f t="shared" si="9"/>
        <v>12</v>
      </c>
      <c r="G57" s="242">
        <v>8</v>
      </c>
      <c r="H57" s="242">
        <v>4</v>
      </c>
      <c r="I57" s="242"/>
      <c r="J57" s="60">
        <f t="shared" si="10"/>
        <v>108</v>
      </c>
      <c r="K57" s="269"/>
      <c r="L57" s="374"/>
      <c r="M57" s="273"/>
      <c r="N57" s="454"/>
      <c r="O57" s="264"/>
      <c r="P57" s="374"/>
      <c r="Q57" s="274"/>
      <c r="R57" s="340"/>
      <c r="S57" s="264"/>
      <c r="T57" s="374"/>
      <c r="U57" s="274"/>
      <c r="V57" s="337"/>
      <c r="W57" s="264"/>
      <c r="X57" s="374"/>
      <c r="Y57" s="274"/>
      <c r="Z57" s="337"/>
      <c r="AA57" s="264"/>
      <c r="AB57" s="374"/>
      <c r="AC57" s="265"/>
      <c r="AD57" s="256"/>
      <c r="AE57" s="269"/>
      <c r="AF57" s="374"/>
      <c r="AG57" s="265"/>
      <c r="AH57" s="256"/>
      <c r="AI57" s="65"/>
      <c r="AJ57" s="66"/>
      <c r="AK57" s="60"/>
      <c r="AL57" s="800"/>
      <c r="AM57" s="264"/>
      <c r="AN57" s="276"/>
      <c r="AO57" s="265"/>
      <c r="AP57" s="800"/>
      <c r="AQ57" s="264">
        <v>8</v>
      </c>
      <c r="AR57" s="276">
        <v>4</v>
      </c>
      <c r="AS57" s="265"/>
      <c r="AT57" s="800"/>
      <c r="AU57" s="264"/>
      <c r="AV57" s="374"/>
      <c r="AW57" s="265"/>
      <c r="AX57" s="256"/>
      <c r="AY57" s="803"/>
      <c r="AZ57" s="508"/>
      <c r="BA57" s="87"/>
      <c r="BB57" s="87"/>
    </row>
    <row r="58" spans="1:61" s="281" customFormat="1" ht="42" customHeight="1" thickBot="1" x14ac:dyDescent="0.4">
      <c r="A58" s="561" t="s">
        <v>367</v>
      </c>
      <c r="B58" s="45" t="s">
        <v>300</v>
      </c>
      <c r="C58" s="46" t="s">
        <v>194</v>
      </c>
      <c r="D58" s="59">
        <v>4</v>
      </c>
      <c r="E58" s="61">
        <f t="shared" ref="E58:E59" si="11">D58*30</f>
        <v>120</v>
      </c>
      <c r="F58" s="62">
        <f t="shared" ref="F58:F59" si="12">G58+H58+I58</f>
        <v>18</v>
      </c>
      <c r="G58" s="242">
        <v>8</v>
      </c>
      <c r="H58" s="242">
        <v>6</v>
      </c>
      <c r="I58" s="242">
        <v>4</v>
      </c>
      <c r="J58" s="60">
        <f t="shared" ref="J58:J59" si="13">E58-F58</f>
        <v>102</v>
      </c>
      <c r="K58" s="269"/>
      <c r="L58" s="374"/>
      <c r="M58" s="273"/>
      <c r="N58" s="454"/>
      <c r="O58" s="264"/>
      <c r="P58" s="374"/>
      <c r="Q58" s="274"/>
      <c r="R58" s="340"/>
      <c r="S58" s="264"/>
      <c r="T58" s="374"/>
      <c r="U58" s="274"/>
      <c r="V58" s="337"/>
      <c r="W58" s="264"/>
      <c r="X58" s="374"/>
      <c r="Y58" s="274"/>
      <c r="Z58" s="337"/>
      <c r="AA58" s="264"/>
      <c r="AB58" s="374"/>
      <c r="AC58" s="265"/>
      <c r="AD58" s="256"/>
      <c r="AE58" s="269"/>
      <c r="AF58" s="374"/>
      <c r="AG58" s="265"/>
      <c r="AH58" s="256"/>
      <c r="AI58" s="65"/>
      <c r="AJ58" s="66"/>
      <c r="AK58" s="60"/>
      <c r="AL58" s="791"/>
      <c r="AM58" s="264"/>
      <c r="AN58" s="374"/>
      <c r="AO58" s="265"/>
      <c r="AP58" s="256"/>
      <c r="AQ58" s="248">
        <v>8</v>
      </c>
      <c r="AR58" s="246">
        <v>6</v>
      </c>
      <c r="AS58" s="247">
        <v>4</v>
      </c>
      <c r="AT58" s="823">
        <v>4</v>
      </c>
      <c r="AU58" s="264"/>
      <c r="AV58" s="374"/>
      <c r="AW58" s="265"/>
      <c r="AX58" s="256"/>
      <c r="AY58" s="809">
        <v>9</v>
      </c>
      <c r="AZ58" s="508"/>
      <c r="BA58" s="87"/>
      <c r="BB58" s="87"/>
    </row>
    <row r="59" spans="1:61" s="281" customFormat="1" ht="42" customHeight="1" thickBot="1" x14ac:dyDescent="0.4">
      <c r="A59" s="561" t="s">
        <v>368</v>
      </c>
      <c r="B59" s="45" t="s">
        <v>301</v>
      </c>
      <c r="C59" s="46" t="s">
        <v>194</v>
      </c>
      <c r="D59" s="555">
        <v>4</v>
      </c>
      <c r="E59" s="556">
        <f t="shared" si="11"/>
        <v>120</v>
      </c>
      <c r="F59" s="557">
        <f t="shared" si="12"/>
        <v>18</v>
      </c>
      <c r="G59" s="558">
        <v>8</v>
      </c>
      <c r="H59" s="558">
        <v>6</v>
      </c>
      <c r="I59" s="558">
        <v>4</v>
      </c>
      <c r="J59" s="429">
        <f t="shared" si="13"/>
        <v>102</v>
      </c>
      <c r="K59" s="493"/>
      <c r="L59" s="362"/>
      <c r="M59" s="350"/>
      <c r="N59" s="473"/>
      <c r="O59" s="500"/>
      <c r="P59" s="362"/>
      <c r="Q59" s="405"/>
      <c r="R59" s="474"/>
      <c r="S59" s="500"/>
      <c r="T59" s="362"/>
      <c r="U59" s="405"/>
      <c r="V59" s="426"/>
      <c r="W59" s="500"/>
      <c r="X59" s="362"/>
      <c r="Y59" s="405"/>
      <c r="Z59" s="426"/>
      <c r="AA59" s="500"/>
      <c r="AB59" s="362"/>
      <c r="AC59" s="494"/>
      <c r="AD59" s="88"/>
      <c r="AE59" s="493"/>
      <c r="AF59" s="362"/>
      <c r="AG59" s="494"/>
      <c r="AH59" s="88"/>
      <c r="AI59" s="427"/>
      <c r="AJ59" s="428"/>
      <c r="AK59" s="429"/>
      <c r="AL59" s="822"/>
      <c r="AM59" s="500"/>
      <c r="AN59" s="362"/>
      <c r="AO59" s="494"/>
      <c r="AP59" s="88"/>
      <c r="AQ59" s="430">
        <v>8</v>
      </c>
      <c r="AR59" s="431">
        <v>6</v>
      </c>
      <c r="AS59" s="432">
        <v>4</v>
      </c>
      <c r="AT59" s="824"/>
      <c r="AU59" s="500"/>
      <c r="AV59" s="362"/>
      <c r="AW59" s="494"/>
      <c r="AX59" s="88"/>
      <c r="AY59" s="825"/>
      <c r="AZ59" s="135"/>
      <c r="BA59" s="87"/>
      <c r="BB59" s="87"/>
    </row>
    <row r="60" spans="1:61" s="605" customFormat="1" ht="63" customHeight="1" thickBot="1" x14ac:dyDescent="0.4">
      <c r="A60" s="633" t="s">
        <v>369</v>
      </c>
      <c r="B60" s="631" t="s">
        <v>391</v>
      </c>
      <c r="C60" s="582" t="s">
        <v>194</v>
      </c>
      <c r="D60" s="583">
        <v>5</v>
      </c>
      <c r="E60" s="584">
        <f t="shared" si="6"/>
        <v>150</v>
      </c>
      <c r="F60" s="585">
        <f t="shared" si="9"/>
        <v>14</v>
      </c>
      <c r="G60" s="586">
        <v>8</v>
      </c>
      <c r="H60" s="586"/>
      <c r="I60" s="586">
        <v>6</v>
      </c>
      <c r="J60" s="587">
        <f t="shared" si="10"/>
        <v>136</v>
      </c>
      <c r="K60" s="588"/>
      <c r="L60" s="589"/>
      <c r="M60" s="590"/>
      <c r="N60" s="591"/>
      <c r="O60" s="592"/>
      <c r="P60" s="589"/>
      <c r="Q60" s="593"/>
      <c r="R60" s="594"/>
      <c r="S60" s="592"/>
      <c r="T60" s="589"/>
      <c r="U60" s="593"/>
      <c r="V60" s="595"/>
      <c r="W60" s="592"/>
      <c r="X60" s="589"/>
      <c r="Y60" s="593"/>
      <c r="Z60" s="595"/>
      <c r="AA60" s="592"/>
      <c r="AB60" s="589"/>
      <c r="AC60" s="596"/>
      <c r="AD60" s="597"/>
      <c r="AE60" s="588"/>
      <c r="AF60" s="589"/>
      <c r="AG60" s="596"/>
      <c r="AH60" s="597"/>
      <c r="AI60" s="598"/>
      <c r="AJ60" s="599"/>
      <c r="AK60" s="587"/>
      <c r="AL60" s="816"/>
      <c r="AM60" s="592"/>
      <c r="AN60" s="589"/>
      <c r="AO60" s="596"/>
      <c r="AP60" s="597"/>
      <c r="AQ60" s="600">
        <v>8</v>
      </c>
      <c r="AR60" s="601"/>
      <c r="AS60" s="602">
        <v>6</v>
      </c>
      <c r="AT60" s="818">
        <v>5</v>
      </c>
      <c r="AU60" s="592"/>
      <c r="AV60" s="589"/>
      <c r="AW60" s="596"/>
      <c r="AX60" s="597"/>
      <c r="AY60" s="820">
        <v>9</v>
      </c>
      <c r="AZ60" s="630"/>
      <c r="BA60" s="604"/>
      <c r="BB60" s="604"/>
    </row>
    <row r="61" spans="1:61" s="605" customFormat="1" ht="59.25" customHeight="1" thickBot="1" x14ac:dyDescent="0.4">
      <c r="A61" s="633" t="s">
        <v>370</v>
      </c>
      <c r="B61" s="634" t="s">
        <v>392</v>
      </c>
      <c r="C61" s="582" t="s">
        <v>194</v>
      </c>
      <c r="D61" s="606">
        <v>5</v>
      </c>
      <c r="E61" s="607">
        <f t="shared" si="6"/>
        <v>150</v>
      </c>
      <c r="F61" s="608">
        <f t="shared" si="9"/>
        <v>14</v>
      </c>
      <c r="G61" s="609">
        <v>8</v>
      </c>
      <c r="H61" s="609"/>
      <c r="I61" s="609">
        <v>6</v>
      </c>
      <c r="J61" s="610">
        <f t="shared" si="10"/>
        <v>136</v>
      </c>
      <c r="K61" s="611"/>
      <c r="L61" s="612"/>
      <c r="M61" s="613"/>
      <c r="N61" s="614"/>
      <c r="O61" s="615"/>
      <c r="P61" s="612"/>
      <c r="Q61" s="616"/>
      <c r="R61" s="617"/>
      <c r="S61" s="615"/>
      <c r="T61" s="612"/>
      <c r="U61" s="616"/>
      <c r="V61" s="618"/>
      <c r="W61" s="615"/>
      <c r="X61" s="612"/>
      <c r="Y61" s="616"/>
      <c r="Z61" s="618"/>
      <c r="AA61" s="615"/>
      <c r="AB61" s="612"/>
      <c r="AC61" s="619"/>
      <c r="AD61" s="620"/>
      <c r="AE61" s="611"/>
      <c r="AF61" s="612"/>
      <c r="AG61" s="619"/>
      <c r="AH61" s="620"/>
      <c r="AI61" s="621"/>
      <c r="AJ61" s="622"/>
      <c r="AK61" s="610"/>
      <c r="AL61" s="817"/>
      <c r="AM61" s="615"/>
      <c r="AN61" s="612"/>
      <c r="AO61" s="619"/>
      <c r="AP61" s="620"/>
      <c r="AQ61" s="623">
        <v>8</v>
      </c>
      <c r="AR61" s="624"/>
      <c r="AS61" s="625">
        <v>6</v>
      </c>
      <c r="AT61" s="819"/>
      <c r="AU61" s="615"/>
      <c r="AV61" s="612"/>
      <c r="AW61" s="619"/>
      <c r="AX61" s="620"/>
      <c r="AY61" s="821"/>
      <c r="AZ61" s="632"/>
      <c r="BA61" s="604"/>
      <c r="BB61" s="604"/>
    </row>
    <row r="63" spans="1:61" ht="33.75" customHeight="1" x14ac:dyDescent="0.2"/>
    <row r="64" spans="1:61" s="257" customFormat="1" ht="20.25" x14ac:dyDescent="0.3">
      <c r="A64" s="90"/>
      <c r="B64" s="240" t="s">
        <v>302</v>
      </c>
      <c r="D64" s="90"/>
      <c r="E64" s="90" t="s">
        <v>221</v>
      </c>
      <c r="F64" s="91"/>
      <c r="G64" s="91"/>
      <c r="I64" s="91"/>
      <c r="J64" s="91"/>
      <c r="K64" s="91"/>
      <c r="L64" s="91"/>
      <c r="N64" s="91"/>
      <c r="O64" s="475"/>
      <c r="P64" s="90"/>
      <c r="Q64" s="91"/>
      <c r="R64" s="91"/>
      <c r="S64" s="90"/>
      <c r="T64" s="91"/>
      <c r="U64" s="91"/>
      <c r="V64" s="91"/>
      <c r="Y64" s="90" t="s">
        <v>305</v>
      </c>
      <c r="AK64" s="258"/>
      <c r="AS64" s="258"/>
      <c r="BF64" s="89"/>
      <c r="BG64" s="89"/>
      <c r="BH64" s="89"/>
      <c r="BI64" s="89"/>
    </row>
    <row r="65" spans="1:61" s="257" customFormat="1" ht="20.25" x14ac:dyDescent="0.3">
      <c r="A65" s="90"/>
      <c r="B65" s="90" t="s">
        <v>303</v>
      </c>
      <c r="D65" s="90"/>
      <c r="E65" s="90" t="s">
        <v>205</v>
      </c>
      <c r="F65" s="91"/>
      <c r="G65" s="91"/>
      <c r="I65" s="91"/>
      <c r="J65" s="91"/>
      <c r="K65" s="91"/>
      <c r="L65" s="91"/>
      <c r="N65" s="91"/>
      <c r="O65" s="475"/>
      <c r="P65" s="90"/>
      <c r="Q65" s="91"/>
      <c r="R65" s="91"/>
      <c r="S65" s="90"/>
      <c r="T65" s="91"/>
      <c r="U65" s="91"/>
      <c r="V65" s="91"/>
      <c r="Y65" s="90" t="s">
        <v>204</v>
      </c>
      <c r="AK65" s="258"/>
      <c r="AS65" s="258"/>
      <c r="BF65" s="89"/>
      <c r="BG65" s="89"/>
      <c r="BH65" s="89"/>
      <c r="BI65" s="89"/>
    </row>
    <row r="66" spans="1:61" s="257" customFormat="1" ht="20.25" x14ac:dyDescent="0.3">
      <c r="A66" s="90"/>
      <c r="B66" s="90" t="s">
        <v>304</v>
      </c>
      <c r="D66" s="90"/>
      <c r="E66" s="90" t="s">
        <v>202</v>
      </c>
      <c r="F66" s="91"/>
      <c r="G66" s="91"/>
      <c r="I66" s="91"/>
      <c r="J66" s="91"/>
      <c r="K66" s="91"/>
      <c r="L66" s="91"/>
      <c r="N66" s="91"/>
      <c r="O66" s="475"/>
      <c r="P66" s="90"/>
      <c r="Q66" s="91"/>
      <c r="R66" s="91"/>
      <c r="S66" s="90"/>
      <c r="T66" s="91"/>
      <c r="U66" s="91"/>
      <c r="V66" s="91"/>
      <c r="Y66" s="90" t="s">
        <v>283</v>
      </c>
      <c r="AK66" s="258"/>
      <c r="AS66" s="258"/>
      <c r="BF66" s="89"/>
      <c r="BG66" s="89"/>
      <c r="BH66" s="89"/>
      <c r="BI66" s="89"/>
    </row>
    <row r="72" spans="1:61" x14ac:dyDescent="0.2">
      <c r="D72" s="328">
        <f>SUM(D48:D71)</f>
        <v>60</v>
      </c>
    </row>
  </sheetData>
  <dataConsolidate/>
  <mergeCells count="180">
    <mergeCell ref="AH48:AH49"/>
    <mergeCell ref="AL56:AL57"/>
    <mergeCell ref="AP56:AP57"/>
    <mergeCell ref="AT56:AT57"/>
    <mergeCell ref="AY56:AY57"/>
    <mergeCell ref="AL60:AL61"/>
    <mergeCell ref="AT60:AT61"/>
    <mergeCell ref="AY60:AY61"/>
    <mergeCell ref="AH52:AH53"/>
    <mergeCell ref="AP52:AP53"/>
    <mergeCell ref="AY52:AY53"/>
    <mergeCell ref="AL54:AL55"/>
    <mergeCell ref="AP54:AP55"/>
    <mergeCell ref="AT54:AT55"/>
    <mergeCell ref="AY54:AY55"/>
    <mergeCell ref="AL52:AL53"/>
    <mergeCell ref="AL58:AL59"/>
    <mergeCell ref="AT58:AT59"/>
    <mergeCell ref="AY58:AY59"/>
    <mergeCell ref="AD50:AD51"/>
    <mergeCell ref="AH50:AH51"/>
    <mergeCell ref="AY50:AY51"/>
    <mergeCell ref="A21:B21"/>
    <mergeCell ref="V26:V27"/>
    <mergeCell ref="Z26:Z27"/>
    <mergeCell ref="AY26:AY27"/>
    <mergeCell ref="B28:BB28"/>
    <mergeCell ref="A29:B29"/>
    <mergeCell ref="S25:U25"/>
    <mergeCell ref="W25:Y25"/>
    <mergeCell ref="AA25:AC25"/>
    <mergeCell ref="AE25:AG25"/>
    <mergeCell ref="AI25:AK25"/>
    <mergeCell ref="AM25:AO25"/>
    <mergeCell ref="AQ25:AS25"/>
    <mergeCell ref="AU25:AW25"/>
    <mergeCell ref="K29:M29"/>
    <mergeCell ref="AA30:AC30"/>
    <mergeCell ref="AM47:AO47"/>
    <mergeCell ref="AQ47:AS47"/>
    <mergeCell ref="AU47:AW47"/>
    <mergeCell ref="O29:Q29"/>
    <mergeCell ref="S29:U29"/>
    <mergeCell ref="Z48:Z49"/>
    <mergeCell ref="AD48:AD49"/>
    <mergeCell ref="AY48:AY49"/>
    <mergeCell ref="Y9:Y10"/>
    <mergeCell ref="Z9:Z10"/>
    <mergeCell ref="AA9:AA10"/>
    <mergeCell ref="AB9:AB10"/>
    <mergeCell ref="AC9:AC10"/>
    <mergeCell ref="AD9:AD10"/>
    <mergeCell ref="B11:BB11"/>
    <mergeCell ref="A12:B12"/>
    <mergeCell ref="V16:V18"/>
    <mergeCell ref="AD16:AD18"/>
    <mergeCell ref="AY16:AY18"/>
    <mergeCell ref="AW9:AW10"/>
    <mergeCell ref="AX9:AX10"/>
    <mergeCell ref="AY9:AY10"/>
    <mergeCell ref="AZ9:AZ10"/>
    <mergeCell ref="BA9:BA10"/>
    <mergeCell ref="BB9:BB10"/>
    <mergeCell ref="AQ9:AQ10"/>
    <mergeCell ref="AR9:AR10"/>
    <mergeCell ref="AS9:AS10"/>
    <mergeCell ref="AT9:AT10"/>
    <mergeCell ref="AU9:AU10"/>
    <mergeCell ref="AV9:AV10"/>
    <mergeCell ref="AU8:AX8"/>
    <mergeCell ref="G9:G10"/>
    <mergeCell ref="H9:H10"/>
    <mergeCell ref="I9:I10"/>
    <mergeCell ref="K9:K10"/>
    <mergeCell ref="L9:L10"/>
    <mergeCell ref="S9:S10"/>
    <mergeCell ref="T9:T10"/>
    <mergeCell ref="U9:U10"/>
    <mergeCell ref="V9:V10"/>
    <mergeCell ref="W9:W10"/>
    <mergeCell ref="X9:X10"/>
    <mergeCell ref="M9:M10"/>
    <mergeCell ref="N9:N10"/>
    <mergeCell ref="O9:O10"/>
    <mergeCell ref="P9:P10"/>
    <mergeCell ref="Q9:Q10"/>
    <mergeCell ref="R9:R10"/>
    <mergeCell ref="AE9:AE10"/>
    <mergeCell ref="AF9:AF10"/>
    <mergeCell ref="AG9:AG10"/>
    <mergeCell ref="AH9:AH10"/>
    <mergeCell ref="N16:N18"/>
    <mergeCell ref="R16:R18"/>
    <mergeCell ref="C1:BB2"/>
    <mergeCell ref="A7:A10"/>
    <mergeCell ref="B7:B10"/>
    <mergeCell ref="C7:C10"/>
    <mergeCell ref="D7:E9"/>
    <mergeCell ref="F7:J7"/>
    <mergeCell ref="K7:R7"/>
    <mergeCell ref="S7:Z7"/>
    <mergeCell ref="AA7:AH7"/>
    <mergeCell ref="AI7:AP7"/>
    <mergeCell ref="AQ7:AX7"/>
    <mergeCell ref="AY7:BB8"/>
    <mergeCell ref="F8:F10"/>
    <mergeCell ref="G8:I8"/>
    <mergeCell ref="J8:J10"/>
    <mergeCell ref="K8:N8"/>
    <mergeCell ref="O8:R8"/>
    <mergeCell ref="S8:V8"/>
    <mergeCell ref="W8:Z8"/>
    <mergeCell ref="AA8:AD8"/>
    <mergeCell ref="AE8:AH8"/>
    <mergeCell ref="AI8:AL8"/>
    <mergeCell ref="AQ8:AT8"/>
    <mergeCell ref="K12:M12"/>
    <mergeCell ref="O12:Q12"/>
    <mergeCell ref="S12:U12"/>
    <mergeCell ref="W12:Y12"/>
    <mergeCell ref="AA12:AC12"/>
    <mergeCell ref="AE12:AG12"/>
    <mergeCell ref="AI12:AK12"/>
    <mergeCell ref="AM12:AO12"/>
    <mergeCell ref="AQ12:AS12"/>
    <mergeCell ref="AJ9:AJ10"/>
    <mergeCell ref="AM9:AM10"/>
    <mergeCell ref="AN9:AN10"/>
    <mergeCell ref="AO9:AO10"/>
    <mergeCell ref="AP9:AP10"/>
    <mergeCell ref="AI9:AI10"/>
    <mergeCell ref="AL9:AL10"/>
    <mergeCell ref="AM8:AP8"/>
    <mergeCell ref="AK9:AK10"/>
    <mergeCell ref="O21:Q21"/>
    <mergeCell ref="K47:M47"/>
    <mergeCell ref="O47:Q47"/>
    <mergeCell ref="S47:U47"/>
    <mergeCell ref="W47:Y47"/>
    <mergeCell ref="AA47:AC47"/>
    <mergeCell ref="AE47:AG47"/>
    <mergeCell ref="AI47:AK47"/>
    <mergeCell ref="K25:M25"/>
    <mergeCell ref="O25:Q25"/>
    <mergeCell ref="O30:Q30"/>
    <mergeCell ref="S30:U30"/>
    <mergeCell ref="W30:Y30"/>
    <mergeCell ref="W29:Y29"/>
    <mergeCell ref="AA29:AC29"/>
    <mergeCell ref="AE29:AG29"/>
    <mergeCell ref="AI29:AK29"/>
    <mergeCell ref="K30:M30"/>
    <mergeCell ref="S21:U21"/>
    <mergeCell ref="W22:Y22"/>
    <mergeCell ref="AA21:AC21"/>
    <mergeCell ref="AE21:AG21"/>
    <mergeCell ref="G4:AT4"/>
    <mergeCell ref="AU12:AW12"/>
    <mergeCell ref="B20:BB20"/>
    <mergeCell ref="AI30:AK30"/>
    <mergeCell ref="AM30:AO30"/>
    <mergeCell ref="AQ30:AS30"/>
    <mergeCell ref="AI21:AK21"/>
    <mergeCell ref="AM21:AO21"/>
    <mergeCell ref="AQ21:AS21"/>
    <mergeCell ref="AU21:AW21"/>
    <mergeCell ref="W21:Y21"/>
    <mergeCell ref="AA22:AC22"/>
    <mergeCell ref="AE22:AG22"/>
    <mergeCell ref="AI22:AK22"/>
    <mergeCell ref="AM22:AO22"/>
    <mergeCell ref="AQ22:AS22"/>
    <mergeCell ref="AU22:AW22"/>
    <mergeCell ref="AE30:AG30"/>
    <mergeCell ref="Z16:Z18"/>
    <mergeCell ref="R26:R27"/>
    <mergeCell ref="AM29:AO29"/>
    <mergeCell ref="AQ29:AS29"/>
    <mergeCell ref="AU29:AW29"/>
    <mergeCell ref="K21:M21"/>
  </mergeCells>
  <printOptions horizontalCentered="1" verticalCentered="1" gridLinesSet="0"/>
  <pageMargins left="0" right="0" top="0.59055118110236227" bottom="0" header="0.19685039370078741" footer="0"/>
  <pageSetup paperSize="9" scale="36" fitToWidth="420" fitToHeight="297" orientation="landscape" blackAndWhite="1" r:id="rId1"/>
  <headerFooter alignWithMargins="0">
    <oddFooter>&amp;R&amp;P</oddFooter>
  </headerFooter>
  <rowBreaks count="1" manualBreakCount="1">
    <brk id="41" max="5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I72"/>
  <sheetViews>
    <sheetView showGridLines="0" showZeros="0" view="pageBreakPreview" topLeftCell="A49" zoomScale="85" zoomScaleNormal="50" zoomScaleSheetLayoutView="85" workbookViewId="0">
      <selection activeCell="C58" sqref="C58"/>
    </sheetView>
  </sheetViews>
  <sheetFormatPr defaultColWidth="8.7109375" defaultRowHeight="12.75" x14ac:dyDescent="0.2"/>
  <cols>
    <col min="1" max="1" width="12.42578125" style="328" customWidth="1"/>
    <col min="2" max="2" width="105.42578125" style="328" customWidth="1"/>
    <col min="3" max="3" width="18.85546875" style="328" customWidth="1"/>
    <col min="4" max="4" width="7.7109375" style="328" customWidth="1"/>
    <col min="5" max="5" width="8.42578125" style="328" customWidth="1"/>
    <col min="6" max="6" width="7.42578125" style="328" customWidth="1"/>
    <col min="7" max="7" width="6.85546875" style="328" customWidth="1"/>
    <col min="8" max="8" width="6.42578125" style="328" customWidth="1"/>
    <col min="9" max="9" width="8.28515625" style="328" customWidth="1"/>
    <col min="10" max="10" width="6.7109375" style="328" customWidth="1"/>
    <col min="11" max="13" width="4.42578125" style="328" customWidth="1"/>
    <col min="14" max="14" width="5.5703125" style="328" customWidth="1"/>
    <col min="15" max="16" width="4.140625" style="328" customWidth="1"/>
    <col min="17" max="17" width="4.7109375" style="328" customWidth="1"/>
    <col min="18" max="18" width="5.28515625" style="328" customWidth="1"/>
    <col min="19" max="21" width="4.28515625" style="328" customWidth="1"/>
    <col min="22" max="22" width="5.7109375" style="328" customWidth="1"/>
    <col min="23" max="25" width="4.7109375" style="328" customWidth="1"/>
    <col min="26" max="26" width="5.7109375" style="328" customWidth="1"/>
    <col min="27" max="29" width="4.42578125" style="328" customWidth="1"/>
    <col min="30" max="30" width="6.140625" style="328" customWidth="1"/>
    <col min="31" max="33" width="4.28515625" style="328" customWidth="1"/>
    <col min="34" max="34" width="5.42578125" style="328" customWidth="1"/>
    <col min="35" max="37" width="4.140625" style="328" customWidth="1"/>
    <col min="38" max="38" width="5.7109375" style="328" customWidth="1"/>
    <col min="39" max="41" width="4.42578125" style="328" customWidth="1"/>
    <col min="42" max="42" width="5" style="328" customWidth="1"/>
    <col min="43" max="45" width="4.140625" style="328" customWidth="1"/>
    <col min="46" max="46" width="5" style="328" customWidth="1"/>
    <col min="47" max="49" width="4.42578125" style="328" customWidth="1"/>
    <col min="50" max="50" width="5" style="328" customWidth="1"/>
    <col min="51" max="52" width="6" style="328" customWidth="1"/>
    <col min="53" max="53" width="4.7109375" style="328" customWidth="1"/>
    <col min="54" max="54" width="5.5703125" style="328" customWidth="1"/>
    <col min="55" max="16384" width="8.7109375" style="328"/>
  </cols>
  <sheetData>
    <row r="1" spans="1:54" x14ac:dyDescent="0.2">
      <c r="C1" s="799" t="s">
        <v>288</v>
      </c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799"/>
      <c r="S1" s="799"/>
      <c r="T1" s="799"/>
      <c r="U1" s="799"/>
      <c r="V1" s="799"/>
      <c r="W1" s="799"/>
      <c r="X1" s="799"/>
      <c r="Y1" s="799"/>
      <c r="Z1" s="799"/>
      <c r="AA1" s="799"/>
      <c r="AB1" s="799"/>
      <c r="AC1" s="799"/>
      <c r="AD1" s="799"/>
      <c r="AE1" s="799"/>
      <c r="AF1" s="799"/>
      <c r="AG1" s="799"/>
      <c r="AH1" s="799"/>
      <c r="AI1" s="799"/>
      <c r="AJ1" s="799"/>
      <c r="AK1" s="799"/>
      <c r="AL1" s="799"/>
      <c r="AM1" s="799"/>
      <c r="AN1" s="799"/>
      <c r="AO1" s="799"/>
      <c r="AP1" s="799"/>
      <c r="AQ1" s="799"/>
      <c r="AR1" s="799"/>
      <c r="AS1" s="799"/>
      <c r="AT1" s="799"/>
      <c r="AU1" s="799"/>
      <c r="AV1" s="799"/>
      <c r="AW1" s="799"/>
      <c r="AX1" s="799"/>
      <c r="AY1" s="799"/>
      <c r="AZ1" s="799"/>
      <c r="BA1" s="799"/>
      <c r="BB1" s="799"/>
    </row>
    <row r="2" spans="1:54" x14ac:dyDescent="0.2">
      <c r="C2" s="799"/>
      <c r="D2" s="799"/>
      <c r="E2" s="799"/>
      <c r="F2" s="799"/>
      <c r="G2" s="799"/>
      <c r="H2" s="799"/>
      <c r="I2" s="799"/>
      <c r="J2" s="799"/>
      <c r="K2" s="799"/>
      <c r="L2" s="799"/>
      <c r="M2" s="799"/>
      <c r="N2" s="799"/>
      <c r="O2" s="799"/>
      <c r="P2" s="799"/>
      <c r="Q2" s="799"/>
      <c r="R2" s="799"/>
      <c r="S2" s="799"/>
      <c r="T2" s="799"/>
      <c r="U2" s="799"/>
      <c r="V2" s="799"/>
      <c r="W2" s="799"/>
      <c r="X2" s="799"/>
      <c r="Y2" s="799"/>
      <c r="Z2" s="799"/>
      <c r="AA2" s="799"/>
      <c r="AB2" s="799"/>
      <c r="AC2" s="799"/>
      <c r="AD2" s="799"/>
      <c r="AE2" s="799"/>
      <c r="AF2" s="799"/>
      <c r="AG2" s="799"/>
      <c r="AH2" s="799"/>
      <c r="AI2" s="799"/>
      <c r="AJ2" s="799"/>
      <c r="AK2" s="799"/>
      <c r="AL2" s="799"/>
      <c r="AM2" s="799"/>
      <c r="AN2" s="799"/>
      <c r="AO2" s="799"/>
      <c r="AP2" s="799"/>
      <c r="AQ2" s="799"/>
      <c r="AR2" s="799"/>
      <c r="AS2" s="799"/>
      <c r="AT2" s="799"/>
      <c r="AU2" s="799"/>
      <c r="AV2" s="799"/>
      <c r="AW2" s="799"/>
      <c r="AX2" s="799"/>
      <c r="AY2" s="799"/>
      <c r="AZ2" s="799"/>
      <c r="BA2" s="799"/>
      <c r="BB2" s="799"/>
    </row>
    <row r="3" spans="1:54" ht="23.25" x14ac:dyDescent="0.35">
      <c r="C3" s="43"/>
      <c r="U3" s="42"/>
      <c r="V3" s="42"/>
    </row>
    <row r="4" spans="1:54" ht="51" customHeight="1" x14ac:dyDescent="0.4">
      <c r="B4" s="513"/>
      <c r="C4" s="74" t="s">
        <v>51</v>
      </c>
      <c r="D4" s="73"/>
      <c r="F4" s="73"/>
      <c r="G4" s="826" t="s">
        <v>287</v>
      </c>
      <c r="H4" s="826"/>
      <c r="I4" s="826"/>
      <c r="J4" s="826"/>
      <c r="K4" s="826"/>
      <c r="L4" s="826"/>
      <c r="M4" s="826"/>
      <c r="N4" s="826"/>
      <c r="O4" s="826"/>
      <c r="P4" s="826"/>
      <c r="Q4" s="826"/>
      <c r="R4" s="826"/>
      <c r="S4" s="826"/>
      <c r="T4" s="826"/>
      <c r="U4" s="826"/>
      <c r="V4" s="826"/>
      <c r="W4" s="826"/>
      <c r="X4" s="826"/>
      <c r="Y4" s="826"/>
      <c r="Z4" s="826"/>
      <c r="AA4" s="826"/>
      <c r="AB4" s="826"/>
      <c r="AC4" s="826"/>
      <c r="AD4" s="826"/>
      <c r="AE4" s="826"/>
      <c r="AF4" s="826"/>
      <c r="AG4" s="826"/>
      <c r="AH4" s="826"/>
      <c r="AI4" s="826"/>
      <c r="AJ4" s="826"/>
      <c r="AK4" s="826"/>
      <c r="AL4" s="826"/>
      <c r="AM4" s="826"/>
      <c r="AN4" s="826"/>
      <c r="AO4" s="826"/>
      <c r="AP4" s="826"/>
      <c r="AQ4" s="826"/>
      <c r="AR4" s="826"/>
      <c r="AS4" s="826"/>
      <c r="AT4" s="826"/>
      <c r="AU4" s="73"/>
      <c r="AV4" s="73"/>
      <c r="AW4" s="73"/>
      <c r="AX4" s="73"/>
    </row>
    <row r="5" spans="1:54" ht="42" customHeight="1" x14ac:dyDescent="0.2">
      <c r="U5" s="15"/>
      <c r="V5" s="42"/>
    </row>
    <row r="6" spans="1:54" ht="81.75" customHeight="1" thickBot="1" x14ac:dyDescent="0.25">
      <c r="U6" s="15"/>
    </row>
    <row r="7" spans="1:54" s="219" customFormat="1" ht="55.5" customHeight="1" thickBot="1" x14ac:dyDescent="0.3">
      <c r="A7" s="743" t="s">
        <v>115</v>
      </c>
      <c r="B7" s="746"/>
      <c r="C7" s="735" t="s">
        <v>56</v>
      </c>
      <c r="D7" s="765" t="s">
        <v>167</v>
      </c>
      <c r="E7" s="766"/>
      <c r="F7" s="771" t="s">
        <v>103</v>
      </c>
      <c r="G7" s="772"/>
      <c r="H7" s="772"/>
      <c r="I7" s="772"/>
      <c r="J7" s="773"/>
      <c r="K7" s="729" t="s">
        <v>109</v>
      </c>
      <c r="L7" s="730"/>
      <c r="M7" s="730"/>
      <c r="N7" s="730"/>
      <c r="O7" s="730"/>
      <c r="P7" s="730"/>
      <c r="Q7" s="730"/>
      <c r="R7" s="749"/>
      <c r="S7" s="729" t="s">
        <v>110</v>
      </c>
      <c r="T7" s="730"/>
      <c r="U7" s="730"/>
      <c r="V7" s="730"/>
      <c r="W7" s="730"/>
      <c r="X7" s="730"/>
      <c r="Y7" s="730"/>
      <c r="Z7" s="749"/>
      <c r="AA7" s="729" t="s">
        <v>111</v>
      </c>
      <c r="AB7" s="730"/>
      <c r="AC7" s="730"/>
      <c r="AD7" s="730"/>
      <c r="AE7" s="730"/>
      <c r="AF7" s="730"/>
      <c r="AG7" s="730"/>
      <c r="AH7" s="749"/>
      <c r="AI7" s="729" t="s">
        <v>112</v>
      </c>
      <c r="AJ7" s="730"/>
      <c r="AK7" s="730"/>
      <c r="AL7" s="730"/>
      <c r="AM7" s="730"/>
      <c r="AN7" s="730"/>
      <c r="AO7" s="730"/>
      <c r="AP7" s="749"/>
      <c r="AQ7" s="729" t="s">
        <v>112</v>
      </c>
      <c r="AR7" s="730"/>
      <c r="AS7" s="730"/>
      <c r="AT7" s="730"/>
      <c r="AU7" s="730"/>
      <c r="AV7" s="730"/>
      <c r="AW7" s="730"/>
      <c r="AX7" s="749"/>
      <c r="AY7" s="729" t="s">
        <v>130</v>
      </c>
      <c r="AZ7" s="730"/>
      <c r="BA7" s="730"/>
      <c r="BB7" s="731"/>
    </row>
    <row r="8" spans="1:54" s="219" customFormat="1" ht="52.5" customHeight="1" thickBot="1" x14ac:dyDescent="0.3">
      <c r="A8" s="744"/>
      <c r="B8" s="747"/>
      <c r="C8" s="750"/>
      <c r="D8" s="767"/>
      <c r="E8" s="768"/>
      <c r="F8" s="774" t="s">
        <v>114</v>
      </c>
      <c r="G8" s="776" t="s">
        <v>104</v>
      </c>
      <c r="H8" s="777"/>
      <c r="I8" s="777"/>
      <c r="J8" s="758" t="s">
        <v>106</v>
      </c>
      <c r="K8" s="739" t="s">
        <v>122</v>
      </c>
      <c r="L8" s="739"/>
      <c r="M8" s="739"/>
      <c r="N8" s="740"/>
      <c r="O8" s="739" t="s">
        <v>126</v>
      </c>
      <c r="P8" s="739"/>
      <c r="Q8" s="739"/>
      <c r="R8" s="740"/>
      <c r="S8" s="739" t="s">
        <v>123</v>
      </c>
      <c r="T8" s="739"/>
      <c r="U8" s="739"/>
      <c r="V8" s="740"/>
      <c r="W8" s="739" t="s">
        <v>127</v>
      </c>
      <c r="X8" s="739"/>
      <c r="Y8" s="739"/>
      <c r="Z8" s="740"/>
      <c r="AA8" s="739" t="s">
        <v>124</v>
      </c>
      <c r="AB8" s="739"/>
      <c r="AC8" s="739"/>
      <c r="AD8" s="740"/>
      <c r="AE8" s="739" t="s">
        <v>128</v>
      </c>
      <c r="AF8" s="739"/>
      <c r="AG8" s="739"/>
      <c r="AH8" s="740"/>
      <c r="AI8" s="739" t="s">
        <v>125</v>
      </c>
      <c r="AJ8" s="739"/>
      <c r="AK8" s="739"/>
      <c r="AL8" s="740"/>
      <c r="AM8" s="739" t="s">
        <v>129</v>
      </c>
      <c r="AN8" s="739"/>
      <c r="AO8" s="739"/>
      <c r="AP8" s="740"/>
      <c r="AQ8" s="739" t="s">
        <v>252</v>
      </c>
      <c r="AR8" s="739"/>
      <c r="AS8" s="739"/>
      <c r="AT8" s="740"/>
      <c r="AU8" s="739" t="s">
        <v>253</v>
      </c>
      <c r="AV8" s="739"/>
      <c r="AW8" s="739"/>
      <c r="AX8" s="740"/>
      <c r="AY8" s="732"/>
      <c r="AZ8" s="733"/>
      <c r="BA8" s="733"/>
      <c r="BB8" s="734"/>
    </row>
    <row r="9" spans="1:54" s="219" customFormat="1" ht="32.25" customHeight="1" thickBot="1" x14ac:dyDescent="0.3">
      <c r="A9" s="744"/>
      <c r="B9" s="747"/>
      <c r="C9" s="750"/>
      <c r="D9" s="769"/>
      <c r="E9" s="770"/>
      <c r="F9" s="774"/>
      <c r="G9" s="737" t="s">
        <v>105</v>
      </c>
      <c r="H9" s="751" t="s">
        <v>113</v>
      </c>
      <c r="I9" s="737" t="s">
        <v>107</v>
      </c>
      <c r="J9" s="759"/>
      <c r="K9" s="737" t="s">
        <v>119</v>
      </c>
      <c r="L9" s="751" t="s">
        <v>120</v>
      </c>
      <c r="M9" s="737" t="s">
        <v>121</v>
      </c>
      <c r="N9" s="741" t="s">
        <v>108</v>
      </c>
      <c r="O9" s="737" t="s">
        <v>119</v>
      </c>
      <c r="P9" s="751" t="s">
        <v>120</v>
      </c>
      <c r="Q9" s="737" t="s">
        <v>121</v>
      </c>
      <c r="R9" s="741" t="s">
        <v>108</v>
      </c>
      <c r="S9" s="737" t="s">
        <v>119</v>
      </c>
      <c r="T9" s="751" t="s">
        <v>120</v>
      </c>
      <c r="U9" s="737" t="s">
        <v>121</v>
      </c>
      <c r="V9" s="741" t="s">
        <v>108</v>
      </c>
      <c r="W9" s="737" t="s">
        <v>119</v>
      </c>
      <c r="X9" s="751" t="s">
        <v>120</v>
      </c>
      <c r="Y9" s="737" t="s">
        <v>121</v>
      </c>
      <c r="Z9" s="741" t="s">
        <v>108</v>
      </c>
      <c r="AA9" s="737" t="s">
        <v>119</v>
      </c>
      <c r="AB9" s="751" t="s">
        <v>120</v>
      </c>
      <c r="AC9" s="737" t="s">
        <v>121</v>
      </c>
      <c r="AD9" s="741" t="s">
        <v>108</v>
      </c>
      <c r="AE9" s="737" t="s">
        <v>119</v>
      </c>
      <c r="AF9" s="751" t="s">
        <v>120</v>
      </c>
      <c r="AG9" s="737" t="s">
        <v>121</v>
      </c>
      <c r="AH9" s="741" t="s">
        <v>108</v>
      </c>
      <c r="AI9" s="737" t="s">
        <v>119</v>
      </c>
      <c r="AJ9" s="751" t="s">
        <v>120</v>
      </c>
      <c r="AK9" s="737" t="s">
        <v>121</v>
      </c>
      <c r="AL9" s="741" t="s">
        <v>108</v>
      </c>
      <c r="AM9" s="737" t="s">
        <v>119</v>
      </c>
      <c r="AN9" s="751" t="s">
        <v>120</v>
      </c>
      <c r="AO9" s="737" t="s">
        <v>121</v>
      </c>
      <c r="AP9" s="741" t="s">
        <v>108</v>
      </c>
      <c r="AQ9" s="737" t="s">
        <v>119</v>
      </c>
      <c r="AR9" s="751" t="s">
        <v>120</v>
      </c>
      <c r="AS9" s="737" t="s">
        <v>121</v>
      </c>
      <c r="AT9" s="741" t="s">
        <v>108</v>
      </c>
      <c r="AU9" s="737" t="s">
        <v>119</v>
      </c>
      <c r="AV9" s="751" t="s">
        <v>120</v>
      </c>
      <c r="AW9" s="737" t="s">
        <v>121</v>
      </c>
      <c r="AX9" s="741" t="s">
        <v>108</v>
      </c>
      <c r="AY9" s="750" t="s">
        <v>131</v>
      </c>
      <c r="AZ9" s="735" t="s">
        <v>132</v>
      </c>
      <c r="BA9" s="810" t="s">
        <v>139</v>
      </c>
      <c r="BB9" s="735" t="s">
        <v>140</v>
      </c>
    </row>
    <row r="10" spans="1:54" s="219" customFormat="1" ht="136.5" customHeight="1" thickBot="1" x14ac:dyDescent="0.3">
      <c r="A10" s="745"/>
      <c r="B10" s="748"/>
      <c r="C10" s="750"/>
      <c r="D10" s="489" t="s">
        <v>116</v>
      </c>
      <c r="E10" s="489" t="s">
        <v>117</v>
      </c>
      <c r="F10" s="775"/>
      <c r="G10" s="738"/>
      <c r="H10" s="752"/>
      <c r="I10" s="738"/>
      <c r="J10" s="760"/>
      <c r="K10" s="738"/>
      <c r="L10" s="752"/>
      <c r="M10" s="738"/>
      <c r="N10" s="742"/>
      <c r="O10" s="738"/>
      <c r="P10" s="752"/>
      <c r="Q10" s="738"/>
      <c r="R10" s="742"/>
      <c r="S10" s="738"/>
      <c r="T10" s="752"/>
      <c r="U10" s="738"/>
      <c r="V10" s="742"/>
      <c r="W10" s="738"/>
      <c r="X10" s="752"/>
      <c r="Y10" s="738"/>
      <c r="Z10" s="742"/>
      <c r="AA10" s="738"/>
      <c r="AB10" s="752"/>
      <c r="AC10" s="738"/>
      <c r="AD10" s="742"/>
      <c r="AE10" s="738"/>
      <c r="AF10" s="752"/>
      <c r="AG10" s="738"/>
      <c r="AH10" s="742"/>
      <c r="AI10" s="738"/>
      <c r="AJ10" s="752"/>
      <c r="AK10" s="738"/>
      <c r="AL10" s="742"/>
      <c r="AM10" s="738"/>
      <c r="AN10" s="752"/>
      <c r="AO10" s="738"/>
      <c r="AP10" s="742"/>
      <c r="AQ10" s="738"/>
      <c r="AR10" s="752"/>
      <c r="AS10" s="738"/>
      <c r="AT10" s="742"/>
      <c r="AU10" s="738"/>
      <c r="AV10" s="752"/>
      <c r="AW10" s="738"/>
      <c r="AX10" s="742"/>
      <c r="AY10" s="750"/>
      <c r="AZ10" s="736"/>
      <c r="BA10" s="810"/>
      <c r="BB10" s="750"/>
    </row>
    <row r="11" spans="1:54" s="37" customFormat="1" ht="23.25" customHeight="1" thickBot="1" x14ac:dyDescent="0.35">
      <c r="A11" s="574" t="s">
        <v>336</v>
      </c>
      <c r="B11" s="804" t="s">
        <v>141</v>
      </c>
      <c r="C11" s="805"/>
      <c r="D11" s="805"/>
      <c r="E11" s="805"/>
      <c r="F11" s="805"/>
      <c r="G11" s="805"/>
      <c r="H11" s="805"/>
      <c r="I11" s="805"/>
      <c r="J11" s="805"/>
      <c r="K11" s="805"/>
      <c r="L11" s="805"/>
      <c r="M11" s="805"/>
      <c r="N11" s="805"/>
      <c r="O11" s="805"/>
      <c r="P11" s="805"/>
      <c r="Q11" s="805"/>
      <c r="R11" s="805"/>
      <c r="S11" s="805"/>
      <c r="T11" s="805"/>
      <c r="U11" s="805"/>
      <c r="V11" s="805"/>
      <c r="W11" s="805"/>
      <c r="X11" s="805"/>
      <c r="Y11" s="805"/>
      <c r="Z11" s="805"/>
      <c r="AA11" s="805"/>
      <c r="AB11" s="805"/>
      <c r="AC11" s="805"/>
      <c r="AD11" s="805"/>
      <c r="AE11" s="805"/>
      <c r="AF11" s="805"/>
      <c r="AG11" s="805"/>
      <c r="AH11" s="805"/>
      <c r="AI11" s="805"/>
      <c r="AJ11" s="805"/>
      <c r="AK11" s="805"/>
      <c r="AL11" s="805"/>
      <c r="AM11" s="805"/>
      <c r="AN11" s="805"/>
      <c r="AO11" s="805"/>
      <c r="AP11" s="805"/>
      <c r="AQ11" s="805"/>
      <c r="AR11" s="805"/>
      <c r="AS11" s="805"/>
      <c r="AT11" s="805"/>
      <c r="AU11" s="805"/>
      <c r="AV11" s="805"/>
      <c r="AW11" s="805"/>
      <c r="AX11" s="805"/>
      <c r="AY11" s="805"/>
      <c r="AZ11" s="805"/>
      <c r="BA11" s="805"/>
      <c r="BB11" s="806"/>
    </row>
    <row r="12" spans="1:54" s="281" customFormat="1" ht="19.5" customHeight="1" thickBot="1" x14ac:dyDescent="0.4">
      <c r="A12" s="807" t="s">
        <v>165</v>
      </c>
      <c r="B12" s="808"/>
      <c r="C12" s="224"/>
      <c r="D12" s="79">
        <f>D13+D15</f>
        <v>2</v>
      </c>
      <c r="E12" s="77">
        <f t="shared" ref="E12:E18" si="0">D12*30</f>
        <v>60</v>
      </c>
      <c r="F12" s="413"/>
      <c r="G12" s="509"/>
      <c r="H12" s="509"/>
      <c r="I12" s="413"/>
      <c r="J12" s="414"/>
      <c r="K12" s="677">
        <f>SUM(K13:M19)</f>
        <v>0</v>
      </c>
      <c r="L12" s="677"/>
      <c r="M12" s="678"/>
      <c r="N12" s="384">
        <f>N13+N15</f>
        <v>0</v>
      </c>
      <c r="O12" s="676"/>
      <c r="P12" s="677"/>
      <c r="Q12" s="678"/>
      <c r="R12" s="384">
        <f>R13+R15</f>
        <v>2</v>
      </c>
      <c r="S12" s="676">
        <f>SUM(S13:U19)</f>
        <v>0</v>
      </c>
      <c r="T12" s="677"/>
      <c r="U12" s="678"/>
      <c r="V12" s="384">
        <f>V13+V15</f>
        <v>0</v>
      </c>
      <c r="W12" s="676">
        <f>SUM(W13:Y19)</f>
        <v>0</v>
      </c>
      <c r="X12" s="677"/>
      <c r="Y12" s="678"/>
      <c r="Z12" s="384">
        <f>Z13+Z15</f>
        <v>0</v>
      </c>
      <c r="AA12" s="676">
        <f>AA16+AC16</f>
        <v>0</v>
      </c>
      <c r="AB12" s="677"/>
      <c r="AC12" s="678"/>
      <c r="AD12" s="384">
        <f>AD13+AD15</f>
        <v>0</v>
      </c>
      <c r="AE12" s="676">
        <f>SUM(AE13:AG19)</f>
        <v>0</v>
      </c>
      <c r="AF12" s="677"/>
      <c r="AG12" s="678"/>
      <c r="AH12" s="384">
        <f>AH13+AH15</f>
        <v>0</v>
      </c>
      <c r="AI12" s="676"/>
      <c r="AJ12" s="677"/>
      <c r="AK12" s="678"/>
      <c r="AL12" s="224"/>
      <c r="AM12" s="676"/>
      <c r="AN12" s="677"/>
      <c r="AO12" s="678"/>
      <c r="AP12" s="224"/>
      <c r="AQ12" s="676"/>
      <c r="AR12" s="677"/>
      <c r="AS12" s="678"/>
      <c r="AT12" s="224"/>
      <c r="AU12" s="676"/>
      <c r="AV12" s="677"/>
      <c r="AW12" s="678"/>
      <c r="AX12" s="224"/>
      <c r="AY12" s="224"/>
      <c r="AZ12" s="415"/>
      <c r="BA12" s="416"/>
      <c r="BB12" s="416"/>
    </row>
    <row r="13" spans="1:54" s="254" customFormat="1" ht="20.25" customHeight="1" x14ac:dyDescent="0.35">
      <c r="A13" s="390"/>
      <c r="B13" s="391" t="s">
        <v>50</v>
      </c>
      <c r="C13" s="205"/>
      <c r="D13" s="392">
        <f>N13+R13+V13+Z13+AD13+AH13+AT13</f>
        <v>0</v>
      </c>
      <c r="E13" s="393">
        <f t="shared" si="0"/>
        <v>0</v>
      </c>
      <c r="F13" s="499"/>
      <c r="G13" s="361"/>
      <c r="H13" s="361"/>
      <c r="I13" s="499"/>
      <c r="J13" s="495"/>
      <c r="K13" s="499"/>
      <c r="L13" s="361"/>
      <c r="M13" s="492"/>
      <c r="N13" s="394">
        <f>SUM(N14)</f>
        <v>0</v>
      </c>
      <c r="O13" s="448"/>
      <c r="P13" s="361"/>
      <c r="Q13" s="449"/>
      <c r="R13" s="450"/>
      <c r="S13" s="499"/>
      <c r="T13" s="361"/>
      <c r="U13" s="492"/>
      <c r="V13" s="394">
        <f>SUM(V14)</f>
        <v>0</v>
      </c>
      <c r="W13" s="499"/>
      <c r="X13" s="361"/>
      <c r="Y13" s="492"/>
      <c r="Z13" s="394">
        <f>SUM(Z14)</f>
        <v>0</v>
      </c>
      <c r="AA13" s="499"/>
      <c r="AB13" s="361"/>
      <c r="AC13" s="492"/>
      <c r="AD13" s="394">
        <f>SUM(AD14)</f>
        <v>0</v>
      </c>
      <c r="AE13" s="491"/>
      <c r="AF13" s="361"/>
      <c r="AG13" s="492"/>
      <c r="AH13" s="394"/>
      <c r="AI13" s="491"/>
      <c r="AJ13" s="361"/>
      <c r="AK13" s="492"/>
      <c r="AL13" s="394">
        <f>SUM(AL14)</f>
        <v>0</v>
      </c>
      <c r="AM13" s="499"/>
      <c r="AN13" s="361"/>
      <c r="AO13" s="492"/>
      <c r="AP13" s="394">
        <f>SUM(AP14)</f>
        <v>0</v>
      </c>
      <c r="AQ13" s="491"/>
      <c r="AR13" s="361"/>
      <c r="AS13" s="492"/>
      <c r="AT13" s="394">
        <f>SUM(AT14)</f>
        <v>0</v>
      </c>
      <c r="AU13" s="499"/>
      <c r="AV13" s="361"/>
      <c r="AW13" s="492"/>
      <c r="AX13" s="394">
        <f>SUM(AX14)</f>
        <v>0</v>
      </c>
      <c r="AY13" s="395"/>
      <c r="AZ13" s="396"/>
      <c r="BA13" s="110"/>
      <c r="BB13" s="110"/>
    </row>
    <row r="14" spans="1:54" s="254" customFormat="1" ht="19.5" customHeight="1" x14ac:dyDescent="0.35">
      <c r="A14" s="278"/>
      <c r="B14" s="106"/>
      <c r="C14" s="46"/>
      <c r="D14" s="508"/>
      <c r="E14" s="256"/>
      <c r="F14" s="264"/>
      <c r="G14" s="374"/>
      <c r="H14" s="374"/>
      <c r="I14" s="264"/>
      <c r="J14" s="277"/>
      <c r="K14" s="264"/>
      <c r="L14" s="276"/>
      <c r="M14" s="265"/>
      <c r="N14" s="339"/>
      <c r="O14" s="102"/>
      <c r="P14" s="276"/>
      <c r="Q14" s="265"/>
      <c r="R14" s="334"/>
      <c r="S14" s="264"/>
      <c r="T14" s="276"/>
      <c r="U14" s="265"/>
      <c r="V14" s="339"/>
      <c r="W14" s="264"/>
      <c r="X14" s="276"/>
      <c r="Y14" s="265"/>
      <c r="Z14" s="339"/>
      <c r="AA14" s="264"/>
      <c r="AB14" s="276"/>
      <c r="AC14" s="265"/>
      <c r="AD14" s="263"/>
      <c r="AE14" s="272"/>
      <c r="AF14" s="276"/>
      <c r="AG14" s="274"/>
      <c r="AH14" s="339"/>
      <c r="AI14" s="272"/>
      <c r="AJ14" s="276"/>
      <c r="AK14" s="265"/>
      <c r="AL14" s="263"/>
      <c r="AM14" s="264"/>
      <c r="AN14" s="374"/>
      <c r="AO14" s="265"/>
      <c r="AP14" s="256"/>
      <c r="AQ14" s="272"/>
      <c r="AR14" s="276"/>
      <c r="AS14" s="265"/>
      <c r="AT14" s="263"/>
      <c r="AU14" s="264"/>
      <c r="AV14" s="374"/>
      <c r="AW14" s="265"/>
      <c r="AX14" s="256"/>
      <c r="AY14" s="271"/>
      <c r="AZ14" s="508"/>
      <c r="BA14" s="255"/>
      <c r="BB14" s="255"/>
    </row>
    <row r="15" spans="1:54" s="254" customFormat="1" ht="19.5" customHeight="1" x14ac:dyDescent="0.35">
      <c r="A15" s="278"/>
      <c r="B15" s="39" t="s">
        <v>166</v>
      </c>
      <c r="C15" s="253"/>
      <c r="D15" s="72">
        <f>N15+R15+V15+Z15+AD15+AH15+AT15</f>
        <v>2</v>
      </c>
      <c r="E15" s="92">
        <f t="shared" si="0"/>
        <v>60</v>
      </c>
      <c r="F15" s="264"/>
      <c r="G15" s="374"/>
      <c r="H15" s="374"/>
      <c r="I15" s="264"/>
      <c r="J15" s="277"/>
      <c r="K15" s="264"/>
      <c r="L15" s="276"/>
      <c r="M15" s="265"/>
      <c r="N15" s="339">
        <f>SUM(N16:N18)</f>
        <v>0</v>
      </c>
      <c r="O15" s="264"/>
      <c r="P15" s="276"/>
      <c r="Q15" s="265"/>
      <c r="R15" s="339">
        <f>SUM(R16:R18)</f>
        <v>2</v>
      </c>
      <c r="S15" s="264"/>
      <c r="T15" s="276"/>
      <c r="U15" s="265"/>
      <c r="V15" s="339"/>
      <c r="W15" s="264"/>
      <c r="X15" s="276"/>
      <c r="Y15" s="265"/>
      <c r="Z15" s="339">
        <f>SUM(Z16:Z18)</f>
        <v>0</v>
      </c>
      <c r="AA15" s="264"/>
      <c r="AB15" s="276"/>
      <c r="AC15" s="265"/>
      <c r="AD15" s="339"/>
      <c r="AE15" s="272"/>
      <c r="AF15" s="276"/>
      <c r="AG15" s="274"/>
      <c r="AH15" s="263"/>
      <c r="AI15" s="272"/>
      <c r="AJ15" s="276"/>
      <c r="AK15" s="265"/>
      <c r="AL15" s="263"/>
      <c r="AM15" s="264"/>
      <c r="AN15" s="374"/>
      <c r="AO15" s="265"/>
      <c r="AP15" s="256"/>
      <c r="AQ15" s="272"/>
      <c r="AR15" s="276"/>
      <c r="AS15" s="265"/>
      <c r="AT15" s="263"/>
      <c r="AU15" s="264"/>
      <c r="AV15" s="374"/>
      <c r="AW15" s="265"/>
      <c r="AX15" s="256"/>
      <c r="AY15" s="271"/>
      <c r="AZ15" s="508"/>
      <c r="BA15" s="255"/>
      <c r="BB15" s="255"/>
    </row>
    <row r="16" spans="1:54" s="254" customFormat="1" ht="22.5" customHeight="1" x14ac:dyDescent="0.3">
      <c r="A16" s="93" t="s">
        <v>330</v>
      </c>
      <c r="B16" s="572" t="s">
        <v>270</v>
      </c>
      <c r="C16" s="61" t="s">
        <v>331</v>
      </c>
      <c r="D16" s="64">
        <v>2</v>
      </c>
      <c r="E16" s="256">
        <f t="shared" si="0"/>
        <v>60</v>
      </c>
      <c r="F16" s="264">
        <f>G16+H16+I16</f>
        <v>6</v>
      </c>
      <c r="G16" s="374">
        <v>4</v>
      </c>
      <c r="H16" s="374"/>
      <c r="I16" s="264">
        <v>2</v>
      </c>
      <c r="J16" s="277">
        <f t="shared" ref="J16:J18" si="1">E16-F16</f>
        <v>54</v>
      </c>
      <c r="K16" s="270"/>
      <c r="L16" s="280"/>
      <c r="M16" s="511"/>
      <c r="N16" s="791"/>
      <c r="O16" s="270">
        <v>4</v>
      </c>
      <c r="P16" s="280"/>
      <c r="Q16" s="511">
        <v>2</v>
      </c>
      <c r="R16" s="791">
        <v>2</v>
      </c>
      <c r="S16" s="270"/>
      <c r="T16" s="280"/>
      <c r="U16" s="511"/>
      <c r="V16" s="791"/>
      <c r="W16" s="270"/>
      <c r="X16" s="280"/>
      <c r="Y16" s="511"/>
      <c r="Z16" s="791"/>
      <c r="AA16" s="270"/>
      <c r="AB16" s="280"/>
      <c r="AC16" s="511"/>
      <c r="AD16" s="791"/>
      <c r="AE16" s="272"/>
      <c r="AF16" s="276"/>
      <c r="AG16" s="274"/>
      <c r="AH16" s="263"/>
      <c r="AI16" s="272"/>
      <c r="AJ16" s="276"/>
      <c r="AK16" s="265"/>
      <c r="AL16" s="263"/>
      <c r="AM16" s="270"/>
      <c r="AN16" s="270"/>
      <c r="AO16" s="511"/>
      <c r="AP16" s="253"/>
      <c r="AQ16" s="272"/>
      <c r="AR16" s="276"/>
      <c r="AS16" s="265"/>
      <c r="AT16" s="263"/>
      <c r="AU16" s="270"/>
      <c r="AV16" s="270"/>
      <c r="AW16" s="511"/>
      <c r="AX16" s="253"/>
      <c r="AY16" s="809">
        <v>2</v>
      </c>
      <c r="AZ16" s="41"/>
      <c r="BA16" s="255"/>
      <c r="BB16" s="255"/>
    </row>
    <row r="17" spans="1:54" s="254" customFormat="1" ht="19.5" customHeight="1" x14ac:dyDescent="0.3">
      <c r="A17" s="93" t="s">
        <v>332</v>
      </c>
      <c r="B17" s="572" t="s">
        <v>271</v>
      </c>
      <c r="C17" s="61" t="s">
        <v>333</v>
      </c>
      <c r="D17" s="64">
        <v>2</v>
      </c>
      <c r="E17" s="256">
        <f t="shared" si="0"/>
        <v>60</v>
      </c>
      <c r="F17" s="264">
        <f t="shared" ref="F17:F18" si="2">G17+H17+I17</f>
        <v>6</v>
      </c>
      <c r="G17" s="374">
        <v>4</v>
      </c>
      <c r="H17" s="374"/>
      <c r="I17" s="264">
        <v>2</v>
      </c>
      <c r="J17" s="277">
        <f t="shared" si="1"/>
        <v>54</v>
      </c>
      <c r="K17" s="270"/>
      <c r="L17" s="280"/>
      <c r="M17" s="511"/>
      <c r="N17" s="792"/>
      <c r="O17" s="270">
        <v>4</v>
      </c>
      <c r="P17" s="280"/>
      <c r="Q17" s="511">
        <v>2</v>
      </c>
      <c r="R17" s="792"/>
      <c r="S17" s="270"/>
      <c r="T17" s="280"/>
      <c r="U17" s="511"/>
      <c r="V17" s="792"/>
      <c r="W17" s="270"/>
      <c r="X17" s="280"/>
      <c r="Y17" s="511"/>
      <c r="Z17" s="792"/>
      <c r="AA17" s="270"/>
      <c r="AB17" s="280"/>
      <c r="AC17" s="511"/>
      <c r="AD17" s="792"/>
      <c r="AE17" s="272"/>
      <c r="AF17" s="276"/>
      <c r="AG17" s="274"/>
      <c r="AH17" s="263"/>
      <c r="AI17" s="272"/>
      <c r="AJ17" s="276"/>
      <c r="AK17" s="265"/>
      <c r="AL17" s="263"/>
      <c r="AM17" s="270"/>
      <c r="AN17" s="270"/>
      <c r="AO17" s="511"/>
      <c r="AP17" s="253"/>
      <c r="AQ17" s="272"/>
      <c r="AR17" s="276"/>
      <c r="AS17" s="265"/>
      <c r="AT17" s="263"/>
      <c r="AU17" s="270"/>
      <c r="AV17" s="270"/>
      <c r="AW17" s="511"/>
      <c r="AX17" s="253"/>
      <c r="AY17" s="802"/>
      <c r="AZ17" s="41"/>
      <c r="BA17" s="255"/>
      <c r="BB17" s="255"/>
    </row>
    <row r="18" spans="1:54" s="254" customFormat="1" ht="27" customHeight="1" x14ac:dyDescent="0.3">
      <c r="A18" s="93" t="s">
        <v>334</v>
      </c>
      <c r="B18" s="573" t="s">
        <v>272</v>
      </c>
      <c r="C18" s="61" t="s">
        <v>335</v>
      </c>
      <c r="D18" s="64">
        <v>2</v>
      </c>
      <c r="E18" s="256">
        <f t="shared" si="0"/>
        <v>60</v>
      </c>
      <c r="F18" s="264">
        <f t="shared" si="2"/>
        <v>6</v>
      </c>
      <c r="G18" s="374">
        <v>4</v>
      </c>
      <c r="H18" s="374"/>
      <c r="I18" s="264">
        <v>2</v>
      </c>
      <c r="J18" s="277">
        <f t="shared" si="1"/>
        <v>54</v>
      </c>
      <c r="K18" s="270"/>
      <c r="L18" s="280"/>
      <c r="M18" s="511"/>
      <c r="N18" s="792"/>
      <c r="O18" s="270">
        <v>4</v>
      </c>
      <c r="P18" s="280"/>
      <c r="Q18" s="511">
        <v>2</v>
      </c>
      <c r="R18" s="792"/>
      <c r="S18" s="270"/>
      <c r="T18" s="280"/>
      <c r="U18" s="511"/>
      <c r="V18" s="792"/>
      <c r="W18" s="270"/>
      <c r="X18" s="280"/>
      <c r="Y18" s="511"/>
      <c r="Z18" s="792"/>
      <c r="AA18" s="270"/>
      <c r="AB18" s="280"/>
      <c r="AC18" s="511"/>
      <c r="AD18" s="792"/>
      <c r="AE18" s="272"/>
      <c r="AF18" s="276"/>
      <c r="AG18" s="274"/>
      <c r="AH18" s="263"/>
      <c r="AI18" s="272"/>
      <c r="AJ18" s="276"/>
      <c r="AK18" s="265"/>
      <c r="AL18" s="263"/>
      <c r="AM18" s="270"/>
      <c r="AN18" s="270"/>
      <c r="AO18" s="511"/>
      <c r="AP18" s="253"/>
      <c r="AQ18" s="272"/>
      <c r="AR18" s="276"/>
      <c r="AS18" s="265"/>
      <c r="AT18" s="263"/>
      <c r="AU18" s="270"/>
      <c r="AV18" s="270"/>
      <c r="AW18" s="511"/>
      <c r="AX18" s="253"/>
      <c r="AY18" s="802"/>
      <c r="AZ18" s="41"/>
      <c r="BA18" s="255"/>
      <c r="BB18" s="255"/>
    </row>
    <row r="19" spans="1:54" s="254" customFormat="1" ht="19.5" customHeight="1" thickBot="1" x14ac:dyDescent="0.4">
      <c r="A19" s="397"/>
      <c r="B19" s="398"/>
      <c r="C19" s="399"/>
      <c r="D19" s="135"/>
      <c r="E19" s="88"/>
      <c r="F19" s="500"/>
      <c r="G19" s="362"/>
      <c r="H19" s="362"/>
      <c r="I19" s="500"/>
      <c r="J19" s="496"/>
      <c r="K19" s="400"/>
      <c r="L19" s="400"/>
      <c r="M19" s="502"/>
      <c r="N19" s="451"/>
      <c r="O19" s="452"/>
      <c r="P19" s="401"/>
      <c r="Q19" s="494"/>
      <c r="R19" s="453"/>
      <c r="S19" s="402"/>
      <c r="T19" s="400"/>
      <c r="U19" s="501"/>
      <c r="V19" s="403"/>
      <c r="W19" s="402"/>
      <c r="X19" s="400"/>
      <c r="Y19" s="501"/>
      <c r="Z19" s="403"/>
      <c r="AA19" s="402"/>
      <c r="AB19" s="400"/>
      <c r="AC19" s="501"/>
      <c r="AD19" s="404"/>
      <c r="AE19" s="349"/>
      <c r="AF19" s="401"/>
      <c r="AG19" s="405"/>
      <c r="AH19" s="406"/>
      <c r="AI19" s="349"/>
      <c r="AJ19" s="401"/>
      <c r="AK19" s="494"/>
      <c r="AL19" s="406"/>
      <c r="AM19" s="402"/>
      <c r="AN19" s="402"/>
      <c r="AO19" s="501"/>
      <c r="AP19" s="399"/>
      <c r="AQ19" s="349"/>
      <c r="AR19" s="401"/>
      <c r="AS19" s="494"/>
      <c r="AT19" s="406"/>
      <c r="AU19" s="402"/>
      <c r="AV19" s="402"/>
      <c r="AW19" s="501"/>
      <c r="AX19" s="399"/>
      <c r="AY19" s="404"/>
      <c r="AZ19" s="407"/>
      <c r="BA19" s="87"/>
      <c r="BB19" s="87"/>
    </row>
    <row r="20" spans="1:54" s="37" customFormat="1" ht="21.75" customHeight="1" x14ac:dyDescent="0.3">
      <c r="A20" s="575" t="s">
        <v>337</v>
      </c>
      <c r="B20" s="782" t="s">
        <v>147</v>
      </c>
      <c r="C20" s="783"/>
      <c r="D20" s="783"/>
      <c r="E20" s="783"/>
      <c r="F20" s="783"/>
      <c r="G20" s="783"/>
      <c r="H20" s="783"/>
      <c r="I20" s="783"/>
      <c r="J20" s="783"/>
      <c r="K20" s="783"/>
      <c r="L20" s="783"/>
      <c r="M20" s="783"/>
      <c r="N20" s="783"/>
      <c r="O20" s="783"/>
      <c r="P20" s="783"/>
      <c r="Q20" s="783"/>
      <c r="R20" s="783"/>
      <c r="S20" s="783"/>
      <c r="T20" s="783"/>
      <c r="U20" s="783"/>
      <c r="V20" s="783"/>
      <c r="W20" s="783"/>
      <c r="X20" s="783"/>
      <c r="Y20" s="783"/>
      <c r="Z20" s="783"/>
      <c r="AA20" s="783"/>
      <c r="AB20" s="783"/>
      <c r="AC20" s="783"/>
      <c r="AD20" s="783"/>
      <c r="AE20" s="783"/>
      <c r="AF20" s="783"/>
      <c r="AG20" s="783"/>
      <c r="AH20" s="783"/>
      <c r="AI20" s="783"/>
      <c r="AJ20" s="783"/>
      <c r="AK20" s="783"/>
      <c r="AL20" s="783"/>
      <c r="AM20" s="783"/>
      <c r="AN20" s="783"/>
      <c r="AO20" s="783"/>
      <c r="AP20" s="783"/>
      <c r="AQ20" s="783"/>
      <c r="AR20" s="783"/>
      <c r="AS20" s="783"/>
      <c r="AT20" s="783"/>
      <c r="AU20" s="783"/>
      <c r="AV20" s="783"/>
      <c r="AW20" s="783"/>
      <c r="AX20" s="783"/>
      <c r="AY20" s="783"/>
      <c r="AZ20" s="783"/>
      <c r="BA20" s="783"/>
      <c r="BB20" s="784"/>
    </row>
    <row r="21" spans="1:54" s="281" customFormat="1" ht="19.5" customHeight="1" x14ac:dyDescent="0.35">
      <c r="A21" s="722" t="s">
        <v>165</v>
      </c>
      <c r="B21" s="723"/>
      <c r="C21" s="256"/>
      <c r="D21" s="72">
        <f>N21+R21+V21+Z21+AD21+AH21+AT21</f>
        <v>13</v>
      </c>
      <c r="E21" s="256"/>
      <c r="F21" s="264"/>
      <c r="G21" s="374"/>
      <c r="H21" s="374"/>
      <c r="I21" s="374"/>
      <c r="J21" s="265"/>
      <c r="K21" s="788"/>
      <c r="L21" s="789"/>
      <c r="M21" s="790"/>
      <c r="N21" s="454"/>
      <c r="O21" s="788"/>
      <c r="P21" s="789"/>
      <c r="Q21" s="790"/>
      <c r="R21" s="337">
        <f>R22+R25</f>
        <v>0</v>
      </c>
      <c r="S21" s="788"/>
      <c r="T21" s="789"/>
      <c r="U21" s="790"/>
      <c r="V21" s="337">
        <f>V22+V25</f>
        <v>9</v>
      </c>
      <c r="W21" s="788">
        <f>W22+W25</f>
        <v>0</v>
      </c>
      <c r="X21" s="789"/>
      <c r="Y21" s="790"/>
      <c r="Z21" s="337">
        <f>Z22+Z25</f>
        <v>0</v>
      </c>
      <c r="AA21" s="788">
        <f>AA22+AA25</f>
        <v>0</v>
      </c>
      <c r="AB21" s="789"/>
      <c r="AC21" s="790"/>
      <c r="AD21" s="337">
        <f>AD22+AD25</f>
        <v>4</v>
      </c>
      <c r="AE21" s="788">
        <f>AE24+AF24</f>
        <v>0</v>
      </c>
      <c r="AF21" s="789"/>
      <c r="AG21" s="790"/>
      <c r="AH21" s="337">
        <f>AH22+AH25</f>
        <v>0</v>
      </c>
      <c r="AI21" s="788"/>
      <c r="AJ21" s="789"/>
      <c r="AK21" s="790"/>
      <c r="AL21" s="256"/>
      <c r="AM21" s="788"/>
      <c r="AN21" s="789"/>
      <c r="AO21" s="790"/>
      <c r="AP21" s="256"/>
      <c r="AQ21" s="788"/>
      <c r="AR21" s="789"/>
      <c r="AS21" s="790"/>
      <c r="AT21" s="256"/>
      <c r="AU21" s="788"/>
      <c r="AV21" s="789"/>
      <c r="AW21" s="790"/>
      <c r="AX21" s="256"/>
      <c r="AY21" s="256"/>
      <c r="AZ21" s="508"/>
      <c r="BA21" s="255"/>
      <c r="BB21" s="255"/>
    </row>
    <row r="22" spans="1:54" s="254" customFormat="1" ht="20.25" customHeight="1" x14ac:dyDescent="0.35">
      <c r="A22" s="278"/>
      <c r="B22" s="39" t="s">
        <v>50</v>
      </c>
      <c r="C22" s="256"/>
      <c r="D22" s="72">
        <f>N22+R22+V22+Z22+AD22+AH22+AT22</f>
        <v>8</v>
      </c>
      <c r="E22" s="256"/>
      <c r="F22" s="264"/>
      <c r="G22" s="374"/>
      <c r="H22" s="374"/>
      <c r="I22" s="374"/>
      <c r="J22" s="265"/>
      <c r="K22" s="272"/>
      <c r="L22" s="374"/>
      <c r="M22" s="273"/>
      <c r="N22" s="336">
        <f>SUM(N23:N24)</f>
        <v>0</v>
      </c>
      <c r="O22" s="102"/>
      <c r="P22" s="374"/>
      <c r="Q22" s="274"/>
      <c r="R22" s="336">
        <f>SUM(R23:R24)</f>
        <v>0</v>
      </c>
      <c r="S22" s="264"/>
      <c r="T22" s="374"/>
      <c r="U22" s="265"/>
      <c r="V22" s="336">
        <f>SUM(V23:V24)</f>
        <v>4</v>
      </c>
      <c r="W22" s="788"/>
      <c r="X22" s="789"/>
      <c r="Y22" s="790"/>
      <c r="Z22" s="336">
        <f>SUM(Z23:Z24)</f>
        <v>0</v>
      </c>
      <c r="AA22" s="788">
        <f>AA23+AC23</f>
        <v>0</v>
      </c>
      <c r="AB22" s="789"/>
      <c r="AC22" s="790"/>
      <c r="AD22" s="336">
        <f>SUM(AD23:AD24)</f>
        <v>4</v>
      </c>
      <c r="AE22" s="788"/>
      <c r="AF22" s="789"/>
      <c r="AG22" s="790"/>
      <c r="AH22" s="336">
        <f>SUM(AH23:AH24)</f>
        <v>0</v>
      </c>
      <c r="AI22" s="788"/>
      <c r="AJ22" s="789"/>
      <c r="AK22" s="790"/>
      <c r="AL22" s="336">
        <f>SUM(AL23:AL24)</f>
        <v>0</v>
      </c>
      <c r="AM22" s="788"/>
      <c r="AN22" s="789"/>
      <c r="AO22" s="790"/>
      <c r="AP22" s="336">
        <f>SUM(AP23:AP24)</f>
        <v>0</v>
      </c>
      <c r="AQ22" s="788"/>
      <c r="AR22" s="789"/>
      <c r="AS22" s="790"/>
      <c r="AT22" s="336">
        <f>SUM(AT23:AT24)</f>
        <v>0</v>
      </c>
      <c r="AU22" s="788"/>
      <c r="AV22" s="789"/>
      <c r="AW22" s="790"/>
      <c r="AX22" s="336">
        <f>SUM(AX23:AX24)</f>
        <v>0</v>
      </c>
      <c r="AY22" s="263"/>
      <c r="AZ22" s="514"/>
      <c r="BA22" s="255"/>
      <c r="BB22" s="255"/>
    </row>
    <row r="23" spans="1:54" s="254" customFormat="1" ht="36.75" customHeight="1" x14ac:dyDescent="0.3">
      <c r="A23" s="561" t="s">
        <v>338</v>
      </c>
      <c r="B23" s="44" t="s">
        <v>216</v>
      </c>
      <c r="C23" s="46" t="s">
        <v>206</v>
      </c>
      <c r="D23" s="64">
        <v>4</v>
      </c>
      <c r="E23" s="61">
        <f>D23*30</f>
        <v>120</v>
      </c>
      <c r="F23" s="62">
        <f>G23+H23+I23</f>
        <v>14</v>
      </c>
      <c r="G23" s="242">
        <v>8</v>
      </c>
      <c r="H23" s="242"/>
      <c r="I23" s="242">
        <v>6</v>
      </c>
      <c r="J23" s="60">
        <f>E23-F23</f>
        <v>106</v>
      </c>
      <c r="K23" s="65"/>
      <c r="L23" s="66"/>
      <c r="M23" s="455"/>
      <c r="N23" s="456"/>
      <c r="O23" s="457"/>
      <c r="P23" s="66"/>
      <c r="Q23" s="60"/>
      <c r="R23" s="458"/>
      <c r="S23" s="62">
        <v>8</v>
      </c>
      <c r="T23" s="66"/>
      <c r="U23" s="60">
        <v>6</v>
      </c>
      <c r="V23" s="63">
        <f>D23</f>
        <v>4</v>
      </c>
      <c r="W23" s="62"/>
      <c r="X23" s="66"/>
      <c r="Y23" s="60"/>
      <c r="Z23" s="63"/>
      <c r="AA23" s="62"/>
      <c r="AB23" s="66"/>
      <c r="AC23" s="60"/>
      <c r="AD23" s="63"/>
      <c r="AE23" s="65"/>
      <c r="AF23" s="66"/>
      <c r="AG23" s="58"/>
      <c r="AH23" s="56"/>
      <c r="AI23" s="65"/>
      <c r="AJ23" s="66"/>
      <c r="AK23" s="60"/>
      <c r="AL23" s="56"/>
      <c r="AM23" s="62"/>
      <c r="AN23" s="242"/>
      <c r="AO23" s="60"/>
      <c r="AP23" s="61"/>
      <c r="AQ23" s="65"/>
      <c r="AR23" s="66"/>
      <c r="AS23" s="60"/>
      <c r="AT23" s="56"/>
      <c r="AU23" s="62"/>
      <c r="AV23" s="242"/>
      <c r="AW23" s="60"/>
      <c r="AX23" s="61"/>
      <c r="AY23" s="505">
        <v>3</v>
      </c>
      <c r="AZ23" s="64"/>
      <c r="BA23" s="67"/>
      <c r="BB23" s="255"/>
    </row>
    <row r="24" spans="1:54" s="254" customFormat="1" ht="40.5" customHeight="1" x14ac:dyDescent="0.3">
      <c r="A24" s="561" t="s">
        <v>339</v>
      </c>
      <c r="B24" s="275" t="s">
        <v>178</v>
      </c>
      <c r="C24" s="46" t="s">
        <v>206</v>
      </c>
      <c r="D24" s="64">
        <v>4</v>
      </c>
      <c r="E24" s="61">
        <f t="shared" ref="E24:E27" si="3">D24*30</f>
        <v>120</v>
      </c>
      <c r="F24" s="62">
        <f>G24+H24+I24</f>
        <v>12</v>
      </c>
      <c r="G24" s="242">
        <v>8</v>
      </c>
      <c r="H24" s="242">
        <v>4</v>
      </c>
      <c r="I24" s="242"/>
      <c r="J24" s="60">
        <f t="shared" ref="J24:J27" si="4">E24-F24</f>
        <v>108</v>
      </c>
      <c r="K24" s="65"/>
      <c r="L24" s="66"/>
      <c r="M24" s="455"/>
      <c r="N24" s="456"/>
      <c r="O24" s="457"/>
      <c r="P24" s="66"/>
      <c r="Q24" s="60"/>
      <c r="R24" s="458"/>
      <c r="S24" s="62"/>
      <c r="T24" s="66"/>
      <c r="U24" s="60"/>
      <c r="V24" s="63"/>
      <c r="W24" s="62"/>
      <c r="X24" s="66"/>
      <c r="Y24" s="60"/>
      <c r="Z24" s="63"/>
      <c r="AA24" s="62">
        <v>8</v>
      </c>
      <c r="AB24" s="66">
        <v>4</v>
      </c>
      <c r="AC24" s="60"/>
      <c r="AD24" s="63">
        <v>4</v>
      </c>
      <c r="AE24" s="62"/>
      <c r="AF24" s="66"/>
      <c r="AG24" s="60"/>
      <c r="AH24" s="63"/>
      <c r="AI24" s="65"/>
      <c r="AJ24" s="66"/>
      <c r="AK24" s="60"/>
      <c r="AL24" s="56"/>
      <c r="AM24" s="62"/>
      <c r="AN24" s="242"/>
      <c r="AO24" s="60"/>
      <c r="AP24" s="61"/>
      <c r="AQ24" s="65"/>
      <c r="AR24" s="66"/>
      <c r="AS24" s="60"/>
      <c r="AT24" s="56"/>
      <c r="AU24" s="62"/>
      <c r="AV24" s="242"/>
      <c r="AW24" s="60"/>
      <c r="AX24" s="61"/>
      <c r="AY24" s="505">
        <v>5</v>
      </c>
      <c r="AZ24" s="64"/>
      <c r="BA24" s="67"/>
      <c r="BB24" s="255"/>
    </row>
    <row r="25" spans="1:54" s="254" customFormat="1" ht="19.5" customHeight="1" x14ac:dyDescent="0.35">
      <c r="A25" s="561"/>
      <c r="B25" s="39" t="s">
        <v>166</v>
      </c>
      <c r="C25" s="526"/>
      <c r="D25" s="72">
        <f>N25+R25+V25+Z25+AD25+AH25+AT25</f>
        <v>5</v>
      </c>
      <c r="E25" s="256"/>
      <c r="F25" s="264"/>
      <c r="G25" s="374"/>
      <c r="H25" s="374"/>
      <c r="I25" s="374"/>
      <c r="J25" s="265"/>
      <c r="K25" s="795"/>
      <c r="L25" s="796"/>
      <c r="M25" s="797"/>
      <c r="N25" s="336"/>
      <c r="O25" s="795"/>
      <c r="P25" s="796"/>
      <c r="Q25" s="797"/>
      <c r="R25" s="339"/>
      <c r="S25" s="795"/>
      <c r="T25" s="796"/>
      <c r="U25" s="797"/>
      <c r="V25" s="339">
        <f>V26</f>
        <v>5</v>
      </c>
      <c r="W25" s="795">
        <f>W26+X26</f>
        <v>0</v>
      </c>
      <c r="X25" s="796"/>
      <c r="Y25" s="797"/>
      <c r="Z25" s="339">
        <f>Z26</f>
        <v>0</v>
      </c>
      <c r="AA25" s="795"/>
      <c r="AB25" s="796"/>
      <c r="AC25" s="797"/>
      <c r="AD25" s="263"/>
      <c r="AE25" s="795"/>
      <c r="AF25" s="796"/>
      <c r="AG25" s="797"/>
      <c r="AH25" s="263"/>
      <c r="AI25" s="795"/>
      <c r="AJ25" s="796"/>
      <c r="AK25" s="797"/>
      <c r="AL25" s="263"/>
      <c r="AM25" s="795"/>
      <c r="AN25" s="796"/>
      <c r="AO25" s="797"/>
      <c r="AP25" s="256"/>
      <c r="AQ25" s="795"/>
      <c r="AR25" s="796"/>
      <c r="AS25" s="797"/>
      <c r="AT25" s="263"/>
      <c r="AU25" s="795"/>
      <c r="AV25" s="796"/>
      <c r="AW25" s="797"/>
      <c r="AX25" s="256"/>
      <c r="AY25" s="271"/>
      <c r="AZ25" s="508"/>
      <c r="BA25" s="255"/>
      <c r="BB25" s="255"/>
    </row>
    <row r="26" spans="1:54" s="281" customFormat="1" ht="61.5" customHeight="1" x14ac:dyDescent="0.3">
      <c r="A26" s="561" t="s">
        <v>43</v>
      </c>
      <c r="B26" s="44" t="s">
        <v>179</v>
      </c>
      <c r="C26" s="46" t="s">
        <v>206</v>
      </c>
      <c r="D26" s="59">
        <v>5</v>
      </c>
      <c r="E26" s="61">
        <f t="shared" si="3"/>
        <v>150</v>
      </c>
      <c r="F26" s="62">
        <f>G27+H26+I26</f>
        <v>16</v>
      </c>
      <c r="G26" s="68">
        <v>8</v>
      </c>
      <c r="H26" s="242">
        <v>8</v>
      </c>
      <c r="I26" s="242"/>
      <c r="J26" s="60">
        <f t="shared" si="4"/>
        <v>134</v>
      </c>
      <c r="K26" s="243"/>
      <c r="L26" s="242"/>
      <c r="M26" s="459"/>
      <c r="N26" s="460"/>
      <c r="O26" s="62"/>
      <c r="P26" s="242"/>
      <c r="Q26" s="58"/>
      <c r="R26" s="793"/>
      <c r="S26" s="62">
        <v>8</v>
      </c>
      <c r="T26" s="242">
        <v>8</v>
      </c>
      <c r="U26" s="58"/>
      <c r="V26" s="793">
        <v>5</v>
      </c>
      <c r="W26" s="62"/>
      <c r="X26" s="242"/>
      <c r="Y26" s="58"/>
      <c r="Z26" s="793"/>
      <c r="AA26" s="62"/>
      <c r="AB26" s="242"/>
      <c r="AC26" s="60"/>
      <c r="AD26" s="61"/>
      <c r="AE26" s="243"/>
      <c r="AF26" s="242"/>
      <c r="AG26" s="60"/>
      <c r="AH26" s="61"/>
      <c r="AI26" s="243"/>
      <c r="AJ26" s="242"/>
      <c r="AK26" s="60"/>
      <c r="AL26" s="61"/>
      <c r="AM26" s="62"/>
      <c r="AN26" s="242"/>
      <c r="AO26" s="60"/>
      <c r="AP26" s="61"/>
      <c r="AQ26" s="243"/>
      <c r="AR26" s="242"/>
      <c r="AS26" s="60"/>
      <c r="AT26" s="61"/>
      <c r="AU26" s="62"/>
      <c r="AV26" s="242"/>
      <c r="AW26" s="60"/>
      <c r="AX26" s="61"/>
      <c r="AY26" s="811">
        <v>3</v>
      </c>
      <c r="AZ26" s="64"/>
      <c r="BA26" s="67"/>
      <c r="BB26" s="67"/>
    </row>
    <row r="27" spans="1:54" s="254" customFormat="1" ht="39" customHeight="1" x14ac:dyDescent="0.3">
      <c r="A27" s="561" t="s">
        <v>181</v>
      </c>
      <c r="B27" s="44" t="s">
        <v>180</v>
      </c>
      <c r="C27" s="46" t="s">
        <v>206</v>
      </c>
      <c r="D27" s="59">
        <v>5</v>
      </c>
      <c r="E27" s="61">
        <f t="shared" si="3"/>
        <v>150</v>
      </c>
      <c r="F27" s="62">
        <f>G27+H27+I27</f>
        <v>16</v>
      </c>
      <c r="G27" s="242">
        <v>8</v>
      </c>
      <c r="H27" s="242">
        <v>8</v>
      </c>
      <c r="I27" s="242"/>
      <c r="J27" s="60">
        <f t="shared" si="4"/>
        <v>134</v>
      </c>
      <c r="K27" s="461"/>
      <c r="L27" s="70"/>
      <c r="M27" s="462"/>
      <c r="N27" s="463"/>
      <c r="O27" s="62"/>
      <c r="P27" s="242"/>
      <c r="Q27" s="58"/>
      <c r="R27" s="794"/>
      <c r="S27" s="62">
        <v>8</v>
      </c>
      <c r="T27" s="242">
        <v>8</v>
      </c>
      <c r="U27" s="58"/>
      <c r="V27" s="794"/>
      <c r="W27" s="62"/>
      <c r="X27" s="242"/>
      <c r="Y27" s="58"/>
      <c r="Z27" s="794"/>
      <c r="AA27" s="55"/>
      <c r="AB27" s="70"/>
      <c r="AC27" s="57"/>
      <c r="AD27" s="505"/>
      <c r="AE27" s="65"/>
      <c r="AF27" s="66"/>
      <c r="AG27" s="58"/>
      <c r="AH27" s="56"/>
      <c r="AI27" s="65"/>
      <c r="AJ27" s="66"/>
      <c r="AK27" s="60"/>
      <c r="AL27" s="56"/>
      <c r="AM27" s="55"/>
      <c r="AN27" s="55"/>
      <c r="AO27" s="57"/>
      <c r="AP27" s="507"/>
      <c r="AQ27" s="65"/>
      <c r="AR27" s="66"/>
      <c r="AS27" s="60"/>
      <c r="AT27" s="56"/>
      <c r="AU27" s="55"/>
      <c r="AV27" s="55"/>
      <c r="AW27" s="57"/>
      <c r="AX27" s="507"/>
      <c r="AY27" s="812"/>
      <c r="AZ27" s="71"/>
      <c r="BA27" s="67"/>
      <c r="BB27" s="67"/>
    </row>
    <row r="28" spans="1:54" s="37" customFormat="1" ht="23.25" customHeight="1" thickBot="1" x14ac:dyDescent="0.35">
      <c r="A28" s="576" t="s">
        <v>340</v>
      </c>
      <c r="B28" s="813" t="s">
        <v>57</v>
      </c>
      <c r="C28" s="814"/>
      <c r="D28" s="814"/>
      <c r="E28" s="814"/>
      <c r="F28" s="814"/>
      <c r="G28" s="814"/>
      <c r="H28" s="814"/>
      <c r="I28" s="814"/>
      <c r="J28" s="814"/>
      <c r="K28" s="814"/>
      <c r="L28" s="814"/>
      <c r="M28" s="814"/>
      <c r="N28" s="814"/>
      <c r="O28" s="814"/>
      <c r="P28" s="814"/>
      <c r="Q28" s="814"/>
      <c r="R28" s="814"/>
      <c r="S28" s="814"/>
      <c r="T28" s="814"/>
      <c r="U28" s="814"/>
      <c r="V28" s="814"/>
      <c r="W28" s="814"/>
      <c r="X28" s="814"/>
      <c r="Y28" s="814"/>
      <c r="Z28" s="814"/>
      <c r="AA28" s="814"/>
      <c r="AB28" s="814"/>
      <c r="AC28" s="814"/>
      <c r="AD28" s="814"/>
      <c r="AE28" s="814"/>
      <c r="AF28" s="814"/>
      <c r="AG28" s="814"/>
      <c r="AH28" s="814"/>
      <c r="AI28" s="814"/>
      <c r="AJ28" s="814"/>
      <c r="AK28" s="814"/>
      <c r="AL28" s="814"/>
      <c r="AM28" s="814"/>
      <c r="AN28" s="814"/>
      <c r="AO28" s="814"/>
      <c r="AP28" s="814"/>
      <c r="AQ28" s="814"/>
      <c r="AR28" s="814"/>
      <c r="AS28" s="814"/>
      <c r="AT28" s="814"/>
      <c r="AU28" s="814"/>
      <c r="AV28" s="814"/>
      <c r="AW28" s="814"/>
      <c r="AX28" s="814"/>
      <c r="AY28" s="814"/>
      <c r="AZ28" s="814"/>
      <c r="BA28" s="814"/>
      <c r="BB28" s="815"/>
    </row>
    <row r="29" spans="1:54" s="281" customFormat="1" ht="19.5" customHeight="1" thickBot="1" x14ac:dyDescent="0.4">
      <c r="A29" s="807" t="s">
        <v>165</v>
      </c>
      <c r="B29" s="808"/>
      <c r="C29" s="224"/>
      <c r="D29" s="490">
        <f>N29+R29+V29+Z29+AD29+AH29+AT29+AL29+AP29</f>
        <v>102</v>
      </c>
      <c r="E29" s="224"/>
      <c r="F29" s="413"/>
      <c r="G29" s="509"/>
      <c r="H29" s="509"/>
      <c r="I29" s="509"/>
      <c r="J29" s="440"/>
      <c r="K29" s="798">
        <f>K47</f>
        <v>0</v>
      </c>
      <c r="L29" s="798"/>
      <c r="M29" s="798"/>
      <c r="N29" s="464">
        <f>N30+N47</f>
        <v>0</v>
      </c>
      <c r="O29" s="676"/>
      <c r="P29" s="677"/>
      <c r="Q29" s="678"/>
      <c r="R29" s="465"/>
      <c r="S29" s="676"/>
      <c r="T29" s="677"/>
      <c r="U29" s="678"/>
      <c r="V29" s="384"/>
      <c r="W29" s="676"/>
      <c r="X29" s="677"/>
      <c r="Y29" s="678"/>
      <c r="Z29" s="384">
        <f>Z30+Z47</f>
        <v>9</v>
      </c>
      <c r="AA29" s="798">
        <f>AA30+AA47</f>
        <v>30</v>
      </c>
      <c r="AB29" s="798"/>
      <c r="AC29" s="798"/>
      <c r="AD29" s="384">
        <f>AD30+AD47</f>
        <v>13</v>
      </c>
      <c r="AE29" s="676">
        <f>AE30+AE47</f>
        <v>24</v>
      </c>
      <c r="AF29" s="677"/>
      <c r="AG29" s="678"/>
      <c r="AH29" s="384">
        <f>AH30+AH47</f>
        <v>21</v>
      </c>
      <c r="AI29" s="676">
        <f>AI30+AI47</f>
        <v>44</v>
      </c>
      <c r="AJ29" s="677"/>
      <c r="AK29" s="677"/>
      <c r="AL29" s="384">
        <f>AL30+AL47</f>
        <v>17</v>
      </c>
      <c r="AM29" s="676">
        <f>AM30+AM47</f>
        <v>40</v>
      </c>
      <c r="AN29" s="677"/>
      <c r="AO29" s="678"/>
      <c r="AP29" s="384">
        <f>AP30+AP47</f>
        <v>24</v>
      </c>
      <c r="AQ29" s="676">
        <f>AQ30+AQ47</f>
        <v>28</v>
      </c>
      <c r="AR29" s="677"/>
      <c r="AS29" s="678"/>
      <c r="AT29" s="384">
        <f>AT30+AT47</f>
        <v>18</v>
      </c>
      <c r="AU29" s="676">
        <f>SUM(AU30:AW47)</f>
        <v>0</v>
      </c>
      <c r="AV29" s="677"/>
      <c r="AW29" s="678"/>
      <c r="AX29" s="224"/>
      <c r="AY29" s="224"/>
      <c r="AZ29" s="415"/>
      <c r="BA29" s="416"/>
      <c r="BB29" s="416"/>
    </row>
    <row r="30" spans="1:54" s="254" customFormat="1" ht="20.25" customHeight="1" x14ac:dyDescent="0.35">
      <c r="A30" s="417"/>
      <c r="B30" s="445" t="s">
        <v>50</v>
      </c>
      <c r="C30" s="253"/>
      <c r="D30" s="559">
        <f>N30+R30+V30+Z30+AD30+AH30+AT30+AL30+AP30</f>
        <v>72</v>
      </c>
      <c r="E30" s="526"/>
      <c r="F30" s="55"/>
      <c r="G30" s="553"/>
      <c r="H30" s="553"/>
      <c r="I30" s="553"/>
      <c r="J30" s="554"/>
      <c r="K30" s="785">
        <f ca="1">SUM(K30:M46)</f>
        <v>0</v>
      </c>
      <c r="L30" s="786"/>
      <c r="M30" s="787"/>
      <c r="N30" s="40"/>
      <c r="O30" s="785"/>
      <c r="P30" s="786"/>
      <c r="Q30" s="787"/>
      <c r="R30" s="466"/>
      <c r="S30" s="785"/>
      <c r="T30" s="786"/>
      <c r="U30" s="787"/>
      <c r="V30" s="447"/>
      <c r="W30" s="785">
        <f ca="1">SUM(W30:Y46)</f>
        <v>0</v>
      </c>
      <c r="X30" s="786"/>
      <c r="Y30" s="787"/>
      <c r="Z30" s="447">
        <f>SUM(Z32:Z46)</f>
        <v>9</v>
      </c>
      <c r="AA30" s="785">
        <f>AA41+AB41+AC41</f>
        <v>0</v>
      </c>
      <c r="AB30" s="786"/>
      <c r="AC30" s="787"/>
      <c r="AD30" s="447">
        <f>SUM(AD31:AD46)</f>
        <v>4</v>
      </c>
      <c r="AE30" s="785">
        <f>AE31+AF31+AE32+AG32+AE38+AG38</f>
        <v>24</v>
      </c>
      <c r="AF30" s="786"/>
      <c r="AG30" s="787"/>
      <c r="AH30" s="447">
        <f>SUM(AH31:AH46)</f>
        <v>21</v>
      </c>
      <c r="AI30" s="785">
        <f>AI42+AJ42+AK42+AI43+AJ43+AK43+AI45+AJ45+AK45+AI31+AJ31</f>
        <v>32</v>
      </c>
      <c r="AJ30" s="786"/>
      <c r="AK30" s="786"/>
      <c r="AL30" s="447">
        <f>SUM(AL31:AL46)</f>
        <v>13</v>
      </c>
      <c r="AM30" s="785">
        <f>AM33+AN33+AO33+AM35+AN35+AO35+AM39+AN39</f>
        <v>28</v>
      </c>
      <c r="AN30" s="786"/>
      <c r="AO30" s="787"/>
      <c r="AP30" s="447">
        <f>SUM(AP32:AP46)</f>
        <v>20</v>
      </c>
      <c r="AQ30" s="785">
        <f>AQ36+AR36+AQ46+AS46</f>
        <v>14</v>
      </c>
      <c r="AR30" s="786"/>
      <c r="AS30" s="787"/>
      <c r="AT30" s="447">
        <f>SUM(AT32:AT46)</f>
        <v>5</v>
      </c>
      <c r="AU30" s="270"/>
      <c r="AV30" s="333"/>
      <c r="AW30" s="149"/>
      <c r="AX30" s="253"/>
      <c r="AY30" s="271"/>
      <c r="AZ30" s="510"/>
      <c r="BA30" s="84"/>
      <c r="BB30" s="84"/>
    </row>
    <row r="31" spans="1:54" s="254" customFormat="1" ht="23.45" customHeight="1" x14ac:dyDescent="0.35">
      <c r="A31" s="561" t="s">
        <v>341</v>
      </c>
      <c r="B31" s="275" t="s">
        <v>220</v>
      </c>
      <c r="C31" s="61" t="s">
        <v>223</v>
      </c>
      <c r="D31" s="64">
        <v>8</v>
      </c>
      <c r="E31" s="61">
        <f>D31*30</f>
        <v>240</v>
      </c>
      <c r="F31" s="62">
        <f>G31+H31+I31</f>
        <v>24</v>
      </c>
      <c r="G31" s="242">
        <v>16</v>
      </c>
      <c r="H31" s="242">
        <v>8</v>
      </c>
      <c r="I31" s="242">
        <f t="shared" ref="I31" si="5">16*(AC31+AG31)</f>
        <v>0</v>
      </c>
      <c r="J31" s="60">
        <f>E31-F31</f>
        <v>216</v>
      </c>
      <c r="K31" s="272"/>
      <c r="L31" s="276"/>
      <c r="M31" s="277"/>
      <c r="N31" s="336"/>
      <c r="O31" s="102"/>
      <c r="P31" s="276"/>
      <c r="Q31" s="265"/>
      <c r="R31" s="334"/>
      <c r="S31" s="264"/>
      <c r="T31" s="276"/>
      <c r="U31" s="265"/>
      <c r="V31" s="339"/>
      <c r="W31" s="264"/>
      <c r="X31" s="276"/>
      <c r="Y31" s="265"/>
      <c r="Z31" s="339"/>
      <c r="AA31" s="264"/>
      <c r="AB31" s="276"/>
      <c r="AC31" s="265"/>
      <c r="AD31" s="339"/>
      <c r="AE31" s="65">
        <v>8</v>
      </c>
      <c r="AF31" s="66">
        <v>4</v>
      </c>
      <c r="AG31" s="58"/>
      <c r="AH31" s="63">
        <v>4</v>
      </c>
      <c r="AI31" s="65">
        <v>8</v>
      </c>
      <c r="AJ31" s="66">
        <v>4</v>
      </c>
      <c r="AK31" s="58"/>
      <c r="AL31" s="63">
        <v>4</v>
      </c>
      <c r="AM31" s="264"/>
      <c r="AN31" s="374"/>
      <c r="AO31" s="265"/>
      <c r="AP31" s="256"/>
      <c r="AQ31" s="65"/>
      <c r="AR31" s="66"/>
      <c r="AS31" s="58"/>
      <c r="AT31" s="63"/>
      <c r="AU31" s="264"/>
      <c r="AV31" s="374"/>
      <c r="AW31" s="265"/>
      <c r="AX31" s="256"/>
      <c r="AY31" s="271">
        <v>6.7</v>
      </c>
      <c r="AZ31" s="508"/>
      <c r="BA31" s="61">
        <v>7</v>
      </c>
      <c r="BB31" s="255"/>
    </row>
    <row r="32" spans="1:54" s="254" customFormat="1" ht="21.6" customHeight="1" x14ac:dyDescent="0.35">
      <c r="A32" s="561" t="s">
        <v>342</v>
      </c>
      <c r="B32" s="44" t="s">
        <v>183</v>
      </c>
      <c r="C32" s="61" t="s">
        <v>219</v>
      </c>
      <c r="D32" s="64">
        <v>4</v>
      </c>
      <c r="E32" s="61">
        <f>D32*30</f>
        <v>120</v>
      </c>
      <c r="F32" s="62">
        <f>G32+H32+I32</f>
        <v>12</v>
      </c>
      <c r="G32" s="242">
        <v>8</v>
      </c>
      <c r="H32" s="242">
        <v>4</v>
      </c>
      <c r="I32" s="242"/>
      <c r="J32" s="60">
        <f>E32-F32</f>
        <v>108</v>
      </c>
      <c r="K32" s="272"/>
      <c r="L32" s="276"/>
      <c r="M32" s="277"/>
      <c r="N32" s="336"/>
      <c r="O32" s="102"/>
      <c r="P32" s="276"/>
      <c r="Q32" s="265"/>
      <c r="R32" s="334"/>
      <c r="S32" s="264"/>
      <c r="T32" s="276"/>
      <c r="U32" s="265"/>
      <c r="V32" s="339"/>
      <c r="W32" s="243"/>
      <c r="X32" s="242"/>
      <c r="Y32" s="242"/>
      <c r="Z32" s="63"/>
      <c r="AA32" s="243">
        <v>8</v>
      </c>
      <c r="AB32" s="242"/>
      <c r="AC32" s="242">
        <v>4</v>
      </c>
      <c r="AD32" s="63">
        <v>4</v>
      </c>
      <c r="AE32" s="243"/>
      <c r="AF32" s="242"/>
      <c r="AG32" s="242"/>
      <c r="AH32" s="63"/>
      <c r="AI32" s="272"/>
      <c r="AJ32" s="276"/>
      <c r="AK32" s="265"/>
      <c r="AL32" s="263"/>
      <c r="AM32" s="264"/>
      <c r="AN32" s="374"/>
      <c r="AO32" s="265"/>
      <c r="AP32" s="256"/>
      <c r="AQ32" s="272"/>
      <c r="AR32" s="276"/>
      <c r="AS32" s="265"/>
      <c r="AT32" s="263"/>
      <c r="AU32" s="264"/>
      <c r="AV32" s="374"/>
      <c r="AW32" s="265"/>
      <c r="AX32" s="256"/>
      <c r="AY32" s="271">
        <v>5</v>
      </c>
      <c r="AZ32" s="508"/>
      <c r="BA32" s="255"/>
      <c r="BB32" s="255"/>
    </row>
    <row r="33" spans="1:54" s="254" customFormat="1" ht="39.75" customHeight="1" x14ac:dyDescent="0.35">
      <c r="A33" s="561" t="s">
        <v>343</v>
      </c>
      <c r="B33" s="44" t="s">
        <v>182</v>
      </c>
      <c r="C33" s="46" t="s">
        <v>206</v>
      </c>
      <c r="D33" s="64">
        <v>4</v>
      </c>
      <c r="E33" s="61">
        <f t="shared" ref="E33:E61" si="6">D33*30</f>
        <v>120</v>
      </c>
      <c r="F33" s="62">
        <f>G33+H33+I33</f>
        <v>16</v>
      </c>
      <c r="G33" s="242">
        <v>8</v>
      </c>
      <c r="H33" s="242">
        <v>4</v>
      </c>
      <c r="I33" s="242">
        <v>4</v>
      </c>
      <c r="J33" s="60">
        <f t="shared" ref="J33:J50" si="7">E33-F33</f>
        <v>104</v>
      </c>
      <c r="K33" s="272"/>
      <c r="L33" s="276"/>
      <c r="M33" s="277"/>
      <c r="N33" s="336"/>
      <c r="O33" s="102"/>
      <c r="P33" s="276"/>
      <c r="Q33" s="265"/>
      <c r="R33" s="334"/>
      <c r="S33" s="264"/>
      <c r="T33" s="276"/>
      <c r="U33" s="265"/>
      <c r="V33" s="339"/>
      <c r="W33" s="264"/>
      <c r="X33" s="276"/>
      <c r="Y33" s="265"/>
      <c r="Z33" s="339"/>
      <c r="AA33" s="264"/>
      <c r="AB33" s="276"/>
      <c r="AC33" s="265"/>
      <c r="AD33" s="263"/>
      <c r="AE33" s="272"/>
      <c r="AF33" s="276"/>
      <c r="AG33" s="274"/>
      <c r="AH33" s="263"/>
      <c r="AI33" s="243">
        <v>8</v>
      </c>
      <c r="AJ33" s="242">
        <v>4</v>
      </c>
      <c r="AK33" s="60">
        <v>4</v>
      </c>
      <c r="AL33" s="63">
        <v>4</v>
      </c>
      <c r="AM33" s="243"/>
      <c r="AN33" s="242"/>
      <c r="AO33" s="242"/>
      <c r="AP33" s="63"/>
      <c r="AQ33" s="243"/>
      <c r="AR33" s="242"/>
      <c r="AS33" s="242"/>
      <c r="AT33" s="63"/>
      <c r="AU33" s="264"/>
      <c r="AV33" s="374"/>
      <c r="AW33" s="265"/>
      <c r="AX33" s="256"/>
      <c r="AY33" s="271">
        <v>7</v>
      </c>
      <c r="AZ33" s="508"/>
      <c r="BA33" s="255"/>
      <c r="BB33" s="255"/>
    </row>
    <row r="34" spans="1:54" s="254" customFormat="1" ht="72.95" customHeight="1" x14ac:dyDescent="0.3">
      <c r="A34" s="561" t="s">
        <v>344</v>
      </c>
      <c r="B34" s="275" t="s">
        <v>273</v>
      </c>
      <c r="C34" s="46" t="s">
        <v>223</v>
      </c>
      <c r="D34" s="64">
        <v>4</v>
      </c>
      <c r="E34" s="61">
        <f t="shared" si="6"/>
        <v>120</v>
      </c>
      <c r="F34" s="62">
        <f>G34+H34+I34</f>
        <v>12</v>
      </c>
      <c r="G34" s="242">
        <v>8</v>
      </c>
      <c r="H34" s="242">
        <v>4</v>
      </c>
      <c r="I34" s="242"/>
      <c r="J34" s="60">
        <f t="shared" si="7"/>
        <v>108</v>
      </c>
      <c r="K34" s="65"/>
      <c r="L34" s="66"/>
      <c r="M34" s="455"/>
      <c r="N34" s="456"/>
      <c r="O34" s="457"/>
      <c r="P34" s="66"/>
      <c r="Q34" s="60"/>
      <c r="R34" s="458"/>
      <c r="S34" s="62"/>
      <c r="T34" s="66"/>
      <c r="U34" s="60"/>
      <c r="V34" s="63"/>
      <c r="W34" s="62"/>
      <c r="X34" s="66"/>
      <c r="Y34" s="60"/>
      <c r="Z34" s="63"/>
      <c r="AA34" s="62"/>
      <c r="AB34" s="242"/>
      <c r="AC34" s="242"/>
      <c r="AD34" s="63"/>
      <c r="AE34" s="62">
        <v>8</v>
      </c>
      <c r="AF34" s="242">
        <v>4</v>
      </c>
      <c r="AG34" s="242"/>
      <c r="AH34" s="63">
        <v>4</v>
      </c>
      <c r="AI34" s="62"/>
      <c r="AJ34" s="242"/>
      <c r="AK34" s="60"/>
      <c r="AL34" s="63"/>
      <c r="AM34" s="243"/>
      <c r="AN34" s="242"/>
      <c r="AO34" s="242"/>
      <c r="AP34" s="63"/>
      <c r="AQ34" s="243"/>
      <c r="AR34" s="242"/>
      <c r="AS34" s="242"/>
      <c r="AT34" s="63"/>
      <c r="AU34" s="62"/>
      <c r="AV34" s="242"/>
      <c r="AW34" s="60"/>
      <c r="AX34" s="61"/>
      <c r="AY34" s="505">
        <v>5</v>
      </c>
      <c r="AZ34" s="64"/>
      <c r="BA34" s="67"/>
      <c r="BB34" s="67"/>
    </row>
    <row r="35" spans="1:54" s="254" customFormat="1" ht="42" customHeight="1" x14ac:dyDescent="0.35">
      <c r="A35" s="561" t="s">
        <v>345</v>
      </c>
      <c r="B35" s="44" t="s">
        <v>184</v>
      </c>
      <c r="C35" s="46" t="s">
        <v>206</v>
      </c>
      <c r="D35" s="64">
        <v>4</v>
      </c>
      <c r="E35" s="61">
        <f t="shared" si="6"/>
        <v>120</v>
      </c>
      <c r="F35" s="62">
        <f t="shared" ref="F35:F40" si="8">G35+H35+I35</f>
        <v>16</v>
      </c>
      <c r="G35" s="242">
        <v>8</v>
      </c>
      <c r="H35" s="242">
        <v>4</v>
      </c>
      <c r="I35" s="242">
        <v>4</v>
      </c>
      <c r="J35" s="60">
        <f t="shared" si="7"/>
        <v>104</v>
      </c>
      <c r="K35" s="272"/>
      <c r="L35" s="276"/>
      <c r="M35" s="277"/>
      <c r="N35" s="336"/>
      <c r="O35" s="102"/>
      <c r="P35" s="276"/>
      <c r="Q35" s="265"/>
      <c r="R35" s="334"/>
      <c r="S35" s="264"/>
      <c r="T35" s="276"/>
      <c r="U35" s="265"/>
      <c r="V35" s="339"/>
      <c r="W35" s="264"/>
      <c r="X35" s="276"/>
      <c r="Y35" s="265"/>
      <c r="Z35" s="339"/>
      <c r="AA35" s="264"/>
      <c r="AB35" s="276"/>
      <c r="AC35" s="265"/>
      <c r="AD35" s="263"/>
      <c r="AE35" s="272"/>
      <c r="AF35" s="276"/>
      <c r="AG35" s="274"/>
      <c r="AH35" s="263"/>
      <c r="AI35" s="243"/>
      <c r="AJ35" s="242"/>
      <c r="AK35" s="60"/>
      <c r="AL35" s="63"/>
      <c r="AM35" s="243">
        <v>8</v>
      </c>
      <c r="AN35" s="242">
        <v>4</v>
      </c>
      <c r="AO35" s="242">
        <v>4</v>
      </c>
      <c r="AP35" s="63">
        <v>4</v>
      </c>
      <c r="AQ35" s="243"/>
      <c r="AR35" s="242"/>
      <c r="AS35" s="242"/>
      <c r="AT35" s="63"/>
      <c r="AU35" s="264"/>
      <c r="AV35" s="374"/>
      <c r="AW35" s="265"/>
      <c r="AX35" s="256"/>
      <c r="AY35" s="523">
        <v>8</v>
      </c>
      <c r="AZ35" s="508"/>
      <c r="BA35" s="255"/>
      <c r="BB35" s="255"/>
    </row>
    <row r="36" spans="1:54" s="254" customFormat="1" ht="36.75" customHeight="1" x14ac:dyDescent="0.35">
      <c r="A36" s="561" t="s">
        <v>346</v>
      </c>
      <c r="B36" s="44" t="s">
        <v>185</v>
      </c>
      <c r="C36" s="46" t="s">
        <v>197</v>
      </c>
      <c r="D36" s="64">
        <v>4</v>
      </c>
      <c r="E36" s="61">
        <f t="shared" si="6"/>
        <v>120</v>
      </c>
      <c r="F36" s="62">
        <f t="shared" si="8"/>
        <v>14</v>
      </c>
      <c r="G36" s="242">
        <v>8</v>
      </c>
      <c r="H36" s="242">
        <v>6</v>
      </c>
      <c r="I36" s="242"/>
      <c r="J36" s="60">
        <f t="shared" si="7"/>
        <v>106</v>
      </c>
      <c r="K36" s="272"/>
      <c r="L36" s="276"/>
      <c r="M36" s="277"/>
      <c r="N36" s="336"/>
      <c r="O36" s="102"/>
      <c r="P36" s="276"/>
      <c r="Q36" s="265"/>
      <c r="R36" s="334"/>
      <c r="S36" s="264"/>
      <c r="T36" s="276"/>
      <c r="U36" s="265"/>
      <c r="V36" s="339"/>
      <c r="W36" s="264"/>
      <c r="X36" s="276"/>
      <c r="Y36" s="265"/>
      <c r="Z36" s="339"/>
      <c r="AA36" s="264"/>
      <c r="AB36" s="276"/>
      <c r="AC36" s="265"/>
      <c r="AD36" s="263"/>
      <c r="AE36" s="272"/>
      <c r="AF36" s="276"/>
      <c r="AG36" s="274"/>
      <c r="AH36" s="263"/>
      <c r="AI36" s="243"/>
      <c r="AJ36" s="242"/>
      <c r="AK36" s="60"/>
      <c r="AL36" s="63"/>
      <c r="AM36" s="243">
        <v>8</v>
      </c>
      <c r="AN36" s="242">
        <v>6</v>
      </c>
      <c r="AO36" s="242"/>
      <c r="AP36" s="63">
        <v>4</v>
      </c>
      <c r="AQ36" s="243"/>
      <c r="AR36" s="242"/>
      <c r="AS36" s="242"/>
      <c r="AT36" s="63"/>
      <c r="AU36" s="264"/>
      <c r="AV36" s="374"/>
      <c r="AW36" s="265"/>
      <c r="AX36" s="256"/>
      <c r="AY36" s="523">
        <v>8</v>
      </c>
      <c r="AZ36" s="508"/>
      <c r="BA36" s="255"/>
      <c r="BB36" s="255"/>
    </row>
    <row r="37" spans="1:54" s="254" customFormat="1" ht="24.75" customHeight="1" x14ac:dyDescent="0.35">
      <c r="A37" s="577" t="s">
        <v>347</v>
      </c>
      <c r="B37" s="275" t="s">
        <v>174</v>
      </c>
      <c r="C37" s="46"/>
      <c r="D37" s="64">
        <v>4</v>
      </c>
      <c r="E37" s="61">
        <f t="shared" si="6"/>
        <v>120</v>
      </c>
      <c r="F37" s="62">
        <f t="shared" si="8"/>
        <v>14</v>
      </c>
      <c r="G37" s="242">
        <v>8</v>
      </c>
      <c r="H37" s="242"/>
      <c r="I37" s="242">
        <v>6</v>
      </c>
      <c r="J37" s="60">
        <f t="shared" si="7"/>
        <v>106</v>
      </c>
      <c r="K37" s="272"/>
      <c r="L37" s="276"/>
      <c r="M37" s="277"/>
      <c r="N37" s="336"/>
      <c r="O37" s="102"/>
      <c r="P37" s="276"/>
      <c r="Q37" s="265"/>
      <c r="R37" s="334"/>
      <c r="S37" s="264"/>
      <c r="T37" s="276"/>
      <c r="U37" s="265"/>
      <c r="V37" s="339"/>
      <c r="W37" s="264"/>
      <c r="X37" s="276"/>
      <c r="Y37" s="265"/>
      <c r="Z37" s="339"/>
      <c r="AA37" s="264"/>
      <c r="AB37" s="276"/>
      <c r="AC37" s="265"/>
      <c r="AD37" s="263"/>
      <c r="AE37" s="272"/>
      <c r="AF37" s="276"/>
      <c r="AG37" s="274"/>
      <c r="AH37" s="263"/>
      <c r="AI37" s="243"/>
      <c r="AJ37" s="242"/>
      <c r="AK37" s="60"/>
      <c r="AL37" s="63"/>
      <c r="AM37" s="269">
        <v>8</v>
      </c>
      <c r="AN37" s="374"/>
      <c r="AO37" s="265">
        <v>6</v>
      </c>
      <c r="AP37" s="63">
        <v>4</v>
      </c>
      <c r="AQ37" s="269"/>
      <c r="AR37" s="374"/>
      <c r="AS37" s="265"/>
      <c r="AT37" s="63"/>
      <c r="AU37" s="264"/>
      <c r="AV37" s="374"/>
      <c r="AW37" s="265"/>
      <c r="AX37" s="256"/>
      <c r="AY37" s="523">
        <v>8</v>
      </c>
      <c r="AZ37" s="508"/>
      <c r="BA37" s="255"/>
      <c r="BB37" s="255"/>
    </row>
    <row r="38" spans="1:54" s="254" customFormat="1" ht="40.5" customHeight="1" x14ac:dyDescent="0.35">
      <c r="A38" s="561" t="s">
        <v>348</v>
      </c>
      <c r="B38" s="44" t="s">
        <v>213</v>
      </c>
      <c r="C38" s="46" t="s">
        <v>194</v>
      </c>
      <c r="D38" s="64">
        <v>4</v>
      </c>
      <c r="E38" s="61">
        <f t="shared" si="6"/>
        <v>120</v>
      </c>
      <c r="F38" s="62">
        <f t="shared" si="8"/>
        <v>12</v>
      </c>
      <c r="G38" s="242">
        <v>8</v>
      </c>
      <c r="H38" s="242"/>
      <c r="I38" s="242">
        <v>4</v>
      </c>
      <c r="J38" s="60">
        <f t="shared" si="7"/>
        <v>108</v>
      </c>
      <c r="K38" s="272"/>
      <c r="L38" s="276"/>
      <c r="M38" s="277"/>
      <c r="N38" s="336"/>
      <c r="O38" s="102"/>
      <c r="P38" s="276"/>
      <c r="Q38" s="265"/>
      <c r="R38" s="334"/>
      <c r="S38" s="264"/>
      <c r="T38" s="276"/>
      <c r="U38" s="265"/>
      <c r="V38" s="339"/>
      <c r="W38" s="264"/>
      <c r="X38" s="276"/>
      <c r="Y38" s="265"/>
      <c r="Z38" s="339"/>
      <c r="AA38" s="243"/>
      <c r="AB38" s="242"/>
      <c r="AC38" s="60"/>
      <c r="AD38" s="63"/>
      <c r="AE38" s="243">
        <v>8</v>
      </c>
      <c r="AF38" s="242"/>
      <c r="AG38" s="60">
        <v>4</v>
      </c>
      <c r="AH38" s="63">
        <v>4</v>
      </c>
      <c r="AI38" s="272"/>
      <c r="AJ38" s="276"/>
      <c r="AK38" s="265"/>
      <c r="AL38" s="263"/>
      <c r="AM38" s="243"/>
      <c r="AN38" s="242"/>
      <c r="AO38" s="60"/>
      <c r="AP38" s="63"/>
      <c r="AQ38" s="272"/>
      <c r="AR38" s="276"/>
      <c r="AS38" s="265"/>
      <c r="AT38" s="263"/>
      <c r="AU38" s="264"/>
      <c r="AV38" s="374"/>
      <c r="AW38" s="265"/>
      <c r="AX38" s="256"/>
      <c r="AY38" s="523">
        <v>6</v>
      </c>
      <c r="AZ38" s="508"/>
      <c r="BA38" s="255"/>
      <c r="BB38" s="255"/>
    </row>
    <row r="39" spans="1:54" s="254" customFormat="1" ht="39.75" customHeight="1" x14ac:dyDescent="0.35">
      <c r="A39" s="561" t="s">
        <v>349</v>
      </c>
      <c r="B39" s="44" t="s">
        <v>176</v>
      </c>
      <c r="C39" s="46" t="s">
        <v>194</v>
      </c>
      <c r="D39" s="64">
        <v>4</v>
      </c>
      <c r="E39" s="61">
        <f t="shared" si="6"/>
        <v>120</v>
      </c>
      <c r="F39" s="62">
        <f t="shared" si="8"/>
        <v>12</v>
      </c>
      <c r="G39" s="242">
        <v>8</v>
      </c>
      <c r="H39" s="242">
        <v>4</v>
      </c>
      <c r="I39" s="242"/>
      <c r="J39" s="60">
        <f t="shared" si="7"/>
        <v>108</v>
      </c>
      <c r="K39" s="272"/>
      <c r="L39" s="276"/>
      <c r="M39" s="277"/>
      <c r="N39" s="336"/>
      <c r="O39" s="102"/>
      <c r="P39" s="276"/>
      <c r="Q39" s="265"/>
      <c r="R39" s="334"/>
      <c r="S39" s="264"/>
      <c r="T39" s="276"/>
      <c r="U39" s="265"/>
      <c r="V39" s="339"/>
      <c r="W39" s="264"/>
      <c r="X39" s="276"/>
      <c r="Y39" s="265"/>
      <c r="Z39" s="339"/>
      <c r="AA39" s="264"/>
      <c r="AB39" s="276"/>
      <c r="AC39" s="265"/>
      <c r="AD39" s="263"/>
      <c r="AE39" s="243"/>
      <c r="AF39" s="242"/>
      <c r="AG39" s="242"/>
      <c r="AH39" s="63"/>
      <c r="AI39" s="272"/>
      <c r="AJ39" s="276"/>
      <c r="AK39" s="265"/>
      <c r="AL39" s="263"/>
      <c r="AM39" s="243">
        <v>8</v>
      </c>
      <c r="AN39" s="242">
        <v>4</v>
      </c>
      <c r="AO39" s="60"/>
      <c r="AP39" s="63">
        <v>4</v>
      </c>
      <c r="AQ39" s="272"/>
      <c r="AR39" s="276"/>
      <c r="AS39" s="265"/>
      <c r="AT39" s="263"/>
      <c r="AU39" s="264"/>
      <c r="AV39" s="374"/>
      <c r="AW39" s="265"/>
      <c r="AX39" s="256"/>
      <c r="AY39" s="523">
        <v>8</v>
      </c>
      <c r="AZ39" s="508"/>
      <c r="BA39" s="508"/>
      <c r="BB39" s="263"/>
    </row>
    <row r="40" spans="1:54" s="254" customFormat="1" ht="39.75" customHeight="1" x14ac:dyDescent="0.35">
      <c r="A40" s="577" t="s">
        <v>350</v>
      </c>
      <c r="B40" s="275" t="s">
        <v>274</v>
      </c>
      <c r="C40" s="46" t="s">
        <v>279</v>
      </c>
      <c r="D40" s="64">
        <v>4</v>
      </c>
      <c r="E40" s="61">
        <f t="shared" si="6"/>
        <v>120</v>
      </c>
      <c r="F40" s="62">
        <f t="shared" si="8"/>
        <v>14</v>
      </c>
      <c r="G40" s="242">
        <v>8</v>
      </c>
      <c r="H40" s="242">
        <v>6</v>
      </c>
      <c r="I40" s="242"/>
      <c r="J40" s="60">
        <f t="shared" si="7"/>
        <v>106</v>
      </c>
      <c r="K40" s="272"/>
      <c r="L40" s="276"/>
      <c r="M40" s="277"/>
      <c r="N40" s="336"/>
      <c r="O40" s="102"/>
      <c r="P40" s="276"/>
      <c r="Q40" s="265"/>
      <c r="R40" s="334"/>
      <c r="S40" s="264"/>
      <c r="T40" s="276"/>
      <c r="U40" s="265"/>
      <c r="V40" s="339"/>
      <c r="W40" s="264">
        <v>8</v>
      </c>
      <c r="X40" s="374">
        <v>6</v>
      </c>
      <c r="Y40" s="265"/>
      <c r="Z40" s="339">
        <v>4</v>
      </c>
      <c r="AA40" s="264"/>
      <c r="AB40" s="276"/>
      <c r="AC40" s="265"/>
      <c r="AD40" s="263"/>
      <c r="AE40" s="243"/>
      <c r="AF40" s="242"/>
      <c r="AG40" s="60"/>
      <c r="AH40" s="63"/>
      <c r="AI40" s="272"/>
      <c r="AJ40" s="276"/>
      <c r="AK40" s="265"/>
      <c r="AL40" s="263"/>
      <c r="AM40" s="62"/>
      <c r="AN40" s="242"/>
      <c r="AO40" s="60"/>
      <c r="AP40" s="63"/>
      <c r="AQ40" s="272"/>
      <c r="AR40" s="276"/>
      <c r="AS40" s="265"/>
      <c r="AT40" s="263"/>
      <c r="AU40" s="264"/>
      <c r="AV40" s="374"/>
      <c r="AW40" s="265"/>
      <c r="AX40" s="256"/>
      <c r="AY40" s="523">
        <v>4</v>
      </c>
      <c r="AZ40" s="508"/>
      <c r="BA40" s="508"/>
      <c r="BB40" s="263"/>
    </row>
    <row r="41" spans="1:54" s="254" customFormat="1" ht="26.25" customHeight="1" x14ac:dyDescent="0.35">
      <c r="A41" s="577" t="s">
        <v>351</v>
      </c>
      <c r="B41" s="44" t="s">
        <v>186</v>
      </c>
      <c r="C41" s="46" t="s">
        <v>206</v>
      </c>
      <c r="D41" s="64">
        <v>5</v>
      </c>
      <c r="E41" s="61">
        <f t="shared" si="6"/>
        <v>150</v>
      </c>
      <c r="F41" s="62">
        <f>G41+H41+I41</f>
        <v>18</v>
      </c>
      <c r="G41" s="242">
        <v>8</v>
      </c>
      <c r="H41" s="242">
        <v>6</v>
      </c>
      <c r="I41" s="242">
        <v>4</v>
      </c>
      <c r="J41" s="60">
        <f>E41-F41</f>
        <v>132</v>
      </c>
      <c r="K41" s="272"/>
      <c r="L41" s="276"/>
      <c r="M41" s="277"/>
      <c r="N41" s="336"/>
      <c r="O41" s="102"/>
      <c r="P41" s="276"/>
      <c r="Q41" s="265"/>
      <c r="R41" s="334"/>
      <c r="S41" s="264"/>
      <c r="T41" s="276"/>
      <c r="U41" s="265"/>
      <c r="V41" s="339"/>
      <c r="W41" s="243">
        <v>8</v>
      </c>
      <c r="X41" s="242">
        <v>6</v>
      </c>
      <c r="Y41" s="242">
        <v>4</v>
      </c>
      <c r="Z41" s="63">
        <v>5</v>
      </c>
      <c r="AA41" s="243"/>
      <c r="AB41" s="242"/>
      <c r="AC41" s="242"/>
      <c r="AD41" s="63"/>
      <c r="AE41" s="272"/>
      <c r="AF41" s="276"/>
      <c r="AG41" s="274"/>
      <c r="AH41" s="263"/>
      <c r="AI41" s="272"/>
      <c r="AJ41" s="276"/>
      <c r="AK41" s="265"/>
      <c r="AL41" s="263"/>
      <c r="AM41" s="264"/>
      <c r="AN41" s="374"/>
      <c r="AO41" s="265"/>
      <c r="AP41" s="256"/>
      <c r="AQ41" s="272"/>
      <c r="AR41" s="276"/>
      <c r="AS41" s="265"/>
      <c r="AT41" s="263"/>
      <c r="AU41" s="264"/>
      <c r="AV41" s="374"/>
      <c r="AW41" s="265"/>
      <c r="AX41" s="256"/>
      <c r="AY41" s="523">
        <v>4</v>
      </c>
      <c r="AZ41" s="508"/>
      <c r="BA41" s="255"/>
      <c r="BB41" s="255"/>
    </row>
    <row r="42" spans="1:54" s="254" customFormat="1" ht="39.75" customHeight="1" x14ac:dyDescent="0.35">
      <c r="A42" s="577" t="s">
        <v>352</v>
      </c>
      <c r="B42" s="44" t="s">
        <v>187</v>
      </c>
      <c r="C42" s="46" t="s">
        <v>206</v>
      </c>
      <c r="D42" s="64">
        <v>4</v>
      </c>
      <c r="E42" s="61">
        <f t="shared" si="6"/>
        <v>120</v>
      </c>
      <c r="F42" s="62">
        <f>G42+H42+I42</f>
        <v>16</v>
      </c>
      <c r="G42" s="242">
        <v>8</v>
      </c>
      <c r="H42" s="242">
        <v>4</v>
      </c>
      <c r="I42" s="242">
        <v>4</v>
      </c>
      <c r="J42" s="60">
        <f t="shared" si="7"/>
        <v>104</v>
      </c>
      <c r="K42" s="272"/>
      <c r="L42" s="276"/>
      <c r="M42" s="277"/>
      <c r="N42" s="336"/>
      <c r="O42" s="102"/>
      <c r="P42" s="276"/>
      <c r="Q42" s="265"/>
      <c r="R42" s="334"/>
      <c r="S42" s="264"/>
      <c r="T42" s="276"/>
      <c r="U42" s="265"/>
      <c r="V42" s="339"/>
      <c r="W42" s="264"/>
      <c r="X42" s="276"/>
      <c r="Y42" s="265"/>
      <c r="Z42" s="339"/>
      <c r="AA42" s="243"/>
      <c r="AB42" s="242"/>
      <c r="AC42" s="60"/>
      <c r="AD42" s="63"/>
      <c r="AE42" s="243">
        <v>8</v>
      </c>
      <c r="AF42" s="242">
        <v>4</v>
      </c>
      <c r="AG42" s="242">
        <v>4</v>
      </c>
      <c r="AH42" s="63">
        <v>4</v>
      </c>
      <c r="AI42" s="243"/>
      <c r="AJ42" s="242"/>
      <c r="AK42" s="60"/>
      <c r="AL42" s="63"/>
      <c r="AM42" s="264"/>
      <c r="AN42" s="374"/>
      <c r="AO42" s="265"/>
      <c r="AP42" s="256"/>
      <c r="AQ42" s="272"/>
      <c r="AR42" s="276"/>
      <c r="AS42" s="265"/>
      <c r="AT42" s="263"/>
      <c r="AU42" s="264"/>
      <c r="AV42" s="374"/>
      <c r="AW42" s="265"/>
      <c r="AX42" s="256"/>
      <c r="AY42" s="523">
        <v>6</v>
      </c>
      <c r="AZ42" s="508"/>
      <c r="BA42" s="255"/>
      <c r="BB42" s="255"/>
    </row>
    <row r="43" spans="1:54" s="254" customFormat="1" ht="38.25" customHeight="1" x14ac:dyDescent="0.35">
      <c r="A43" s="577" t="s">
        <v>353</v>
      </c>
      <c r="B43" s="545" t="s">
        <v>291</v>
      </c>
      <c r="C43" s="46" t="s">
        <v>194</v>
      </c>
      <c r="D43" s="64">
        <v>5</v>
      </c>
      <c r="E43" s="61">
        <f t="shared" si="6"/>
        <v>150</v>
      </c>
      <c r="F43" s="62">
        <f t="shared" ref="F43:F61" si="9">G43+H43+I43</f>
        <v>20</v>
      </c>
      <c r="G43" s="242">
        <v>8</v>
      </c>
      <c r="H43" s="242">
        <v>6</v>
      </c>
      <c r="I43" s="242">
        <v>6</v>
      </c>
      <c r="J43" s="60">
        <f t="shared" si="7"/>
        <v>130</v>
      </c>
      <c r="K43" s="272"/>
      <c r="L43" s="276"/>
      <c r="M43" s="277"/>
      <c r="N43" s="336"/>
      <c r="O43" s="102"/>
      <c r="P43" s="276"/>
      <c r="Q43" s="265"/>
      <c r="R43" s="334"/>
      <c r="S43" s="264"/>
      <c r="T43" s="276"/>
      <c r="U43" s="265"/>
      <c r="V43" s="339"/>
      <c r="W43" s="264"/>
      <c r="X43" s="276"/>
      <c r="Y43" s="265"/>
      <c r="Z43" s="339"/>
      <c r="AA43" s="243"/>
      <c r="AB43" s="242"/>
      <c r="AC43" s="60"/>
      <c r="AD43" s="63"/>
      <c r="AE43" s="243"/>
      <c r="AF43" s="242"/>
      <c r="AG43" s="242"/>
      <c r="AH43" s="63"/>
      <c r="AI43" s="243">
        <v>8</v>
      </c>
      <c r="AJ43" s="242">
        <v>6</v>
      </c>
      <c r="AK43" s="60">
        <v>6</v>
      </c>
      <c r="AL43" s="63">
        <v>5</v>
      </c>
      <c r="AM43" s="264"/>
      <c r="AN43" s="374"/>
      <c r="AO43" s="265"/>
      <c r="AP43" s="256"/>
      <c r="AQ43" s="272"/>
      <c r="AR43" s="276"/>
      <c r="AS43" s="265"/>
      <c r="AT43" s="263"/>
      <c r="AU43" s="264"/>
      <c r="AV43" s="374"/>
      <c r="AW43" s="265"/>
      <c r="AX43" s="256"/>
      <c r="AY43" s="523">
        <v>7</v>
      </c>
      <c r="AZ43" s="508"/>
      <c r="BA43" s="61">
        <v>7</v>
      </c>
      <c r="BB43" s="255"/>
    </row>
    <row r="44" spans="1:54" s="254" customFormat="1" ht="38.25" customHeight="1" x14ac:dyDescent="0.35">
      <c r="A44" s="561" t="s">
        <v>354</v>
      </c>
      <c r="B44" s="467" t="s">
        <v>177</v>
      </c>
      <c r="C44" s="468" t="s">
        <v>198</v>
      </c>
      <c r="D44" s="469">
        <v>4</v>
      </c>
      <c r="E44" s="61">
        <f t="shared" si="6"/>
        <v>120</v>
      </c>
      <c r="F44" s="62">
        <f t="shared" si="9"/>
        <v>12</v>
      </c>
      <c r="G44" s="242">
        <v>8</v>
      </c>
      <c r="H44" s="242"/>
      <c r="I44" s="242">
        <v>4</v>
      </c>
      <c r="J44" s="60">
        <f t="shared" si="7"/>
        <v>108</v>
      </c>
      <c r="K44" s="272"/>
      <c r="L44" s="276"/>
      <c r="M44" s="277"/>
      <c r="N44" s="336"/>
      <c r="O44" s="102"/>
      <c r="P44" s="276"/>
      <c r="Q44" s="265"/>
      <c r="R44" s="334"/>
      <c r="S44" s="264"/>
      <c r="T44" s="276"/>
      <c r="U44" s="265"/>
      <c r="V44" s="339"/>
      <c r="W44" s="264"/>
      <c r="X44" s="276"/>
      <c r="Y44" s="265"/>
      <c r="Z44" s="339" t="s">
        <v>1</v>
      </c>
      <c r="AA44" s="62"/>
      <c r="AB44" s="242"/>
      <c r="AC44" s="60"/>
      <c r="AD44" s="63"/>
      <c r="AE44" s="243"/>
      <c r="AF44" s="242"/>
      <c r="AG44" s="60"/>
      <c r="AH44" s="504"/>
      <c r="AI44" s="243"/>
      <c r="AJ44" s="242"/>
      <c r="AK44" s="60"/>
      <c r="AL44" s="63"/>
      <c r="AM44" s="243">
        <v>8</v>
      </c>
      <c r="AN44" s="242"/>
      <c r="AO44" s="60">
        <v>4</v>
      </c>
      <c r="AP44" s="63">
        <v>4</v>
      </c>
      <c r="AQ44" s="272"/>
      <c r="AR44" s="276"/>
      <c r="AS44" s="265"/>
      <c r="AT44" s="263"/>
      <c r="AU44" s="264"/>
      <c r="AV44" s="374"/>
      <c r="AW44" s="265"/>
      <c r="AX44" s="256"/>
      <c r="AY44" s="523">
        <v>8</v>
      </c>
      <c r="AZ44" s="508"/>
      <c r="BA44" s="61"/>
      <c r="BB44" s="255"/>
    </row>
    <row r="45" spans="1:54" s="254" customFormat="1" ht="55.5" customHeight="1" x14ac:dyDescent="0.35">
      <c r="A45" s="561" t="s">
        <v>355</v>
      </c>
      <c r="B45" s="44" t="s">
        <v>306</v>
      </c>
      <c r="C45" s="46" t="s">
        <v>194</v>
      </c>
      <c r="D45" s="64">
        <v>5</v>
      </c>
      <c r="E45" s="61">
        <f t="shared" si="6"/>
        <v>150</v>
      </c>
      <c r="F45" s="62">
        <f t="shared" si="9"/>
        <v>16</v>
      </c>
      <c r="G45" s="242">
        <v>8</v>
      </c>
      <c r="H45" s="242">
        <v>4</v>
      </c>
      <c r="I45" s="242">
        <v>4</v>
      </c>
      <c r="J45" s="60">
        <f t="shared" si="7"/>
        <v>134</v>
      </c>
      <c r="K45" s="272"/>
      <c r="L45" s="276"/>
      <c r="M45" s="277"/>
      <c r="N45" s="336"/>
      <c r="O45" s="102"/>
      <c r="P45" s="276"/>
      <c r="Q45" s="265"/>
      <c r="R45" s="334"/>
      <c r="S45" s="264"/>
      <c r="T45" s="276"/>
      <c r="U45" s="265"/>
      <c r="V45" s="339"/>
      <c r="W45" s="264"/>
      <c r="X45" s="276"/>
      <c r="Y45" s="265"/>
      <c r="Z45" s="339"/>
      <c r="AA45" s="264"/>
      <c r="AB45" s="276"/>
      <c r="AC45" s="265"/>
      <c r="AD45" s="263"/>
      <c r="AE45" s="245">
        <v>8</v>
      </c>
      <c r="AF45" s="244">
        <v>4</v>
      </c>
      <c r="AG45" s="424">
        <v>4</v>
      </c>
      <c r="AH45" s="425">
        <v>5</v>
      </c>
      <c r="AI45" s="245"/>
      <c r="AJ45" s="244"/>
      <c r="AK45" s="424"/>
      <c r="AL45" s="425"/>
      <c r="AM45" s="264"/>
      <c r="AN45" s="374"/>
      <c r="AO45" s="265"/>
      <c r="AP45" s="256"/>
      <c r="AQ45" s="272"/>
      <c r="AR45" s="276"/>
      <c r="AS45" s="265"/>
      <c r="AT45" s="263"/>
      <c r="AU45" s="264"/>
      <c r="AV45" s="374"/>
      <c r="AW45" s="265"/>
      <c r="AX45" s="256"/>
      <c r="AY45" s="523">
        <v>6</v>
      </c>
      <c r="AZ45" s="508"/>
      <c r="BA45" s="61">
        <v>6</v>
      </c>
      <c r="BB45" s="255"/>
    </row>
    <row r="46" spans="1:54" s="254" customFormat="1" ht="22.5" customHeight="1" thickBot="1" x14ac:dyDescent="0.4">
      <c r="A46" s="561" t="s">
        <v>356</v>
      </c>
      <c r="B46" s="44" t="s">
        <v>307</v>
      </c>
      <c r="C46" s="46" t="s">
        <v>194</v>
      </c>
      <c r="D46" s="546">
        <v>5</v>
      </c>
      <c r="E46" s="525">
        <f t="shared" si="6"/>
        <v>150</v>
      </c>
      <c r="F46" s="547">
        <f t="shared" si="9"/>
        <v>20</v>
      </c>
      <c r="G46" s="435">
        <v>8</v>
      </c>
      <c r="H46" s="435">
        <v>6</v>
      </c>
      <c r="I46" s="435">
        <v>6</v>
      </c>
      <c r="J46" s="443">
        <f t="shared" si="7"/>
        <v>130</v>
      </c>
      <c r="K46" s="343"/>
      <c r="L46" s="411"/>
      <c r="M46" s="409"/>
      <c r="N46" s="412"/>
      <c r="O46" s="470"/>
      <c r="P46" s="411"/>
      <c r="Q46" s="389"/>
      <c r="R46" s="471"/>
      <c r="S46" s="388"/>
      <c r="T46" s="411"/>
      <c r="U46" s="389"/>
      <c r="V46" s="433"/>
      <c r="W46" s="388"/>
      <c r="X46" s="411"/>
      <c r="Y46" s="389"/>
      <c r="Z46" s="433"/>
      <c r="AA46" s="388"/>
      <c r="AB46" s="411"/>
      <c r="AC46" s="389"/>
      <c r="AD46" s="139"/>
      <c r="AE46" s="343"/>
      <c r="AF46" s="411"/>
      <c r="AG46" s="410"/>
      <c r="AH46" s="139"/>
      <c r="AI46" s="434"/>
      <c r="AJ46" s="435"/>
      <c r="AK46" s="443"/>
      <c r="AL46" s="444"/>
      <c r="AM46" s="388"/>
      <c r="AN46" s="344"/>
      <c r="AO46" s="389"/>
      <c r="AP46" s="387"/>
      <c r="AQ46" s="434">
        <v>8</v>
      </c>
      <c r="AR46" s="435">
        <v>6</v>
      </c>
      <c r="AS46" s="435">
        <v>6</v>
      </c>
      <c r="AT46" s="506">
        <v>5</v>
      </c>
      <c r="AU46" s="388"/>
      <c r="AV46" s="344"/>
      <c r="AW46" s="389"/>
      <c r="AX46" s="387"/>
      <c r="AY46" s="436">
        <v>9</v>
      </c>
      <c r="AZ46" s="146"/>
      <c r="BA46" s="525">
        <v>9</v>
      </c>
      <c r="BB46" s="437"/>
    </row>
    <row r="47" spans="1:54" s="254" customFormat="1" ht="19.5" customHeight="1" thickBot="1" x14ac:dyDescent="0.4">
      <c r="A47" s="438"/>
      <c r="B47" s="439" t="s">
        <v>166</v>
      </c>
      <c r="C47" s="560" t="s">
        <v>206</v>
      </c>
      <c r="D47" s="548">
        <f>N47+R47+V47+Z47+AD47+AH47+AT47+AL47+AP47</f>
        <v>30</v>
      </c>
      <c r="E47" s="549"/>
      <c r="F47" s="550"/>
      <c r="G47" s="551"/>
      <c r="H47" s="551"/>
      <c r="I47" s="551"/>
      <c r="J47" s="552"/>
      <c r="K47" s="676"/>
      <c r="L47" s="677"/>
      <c r="M47" s="678"/>
      <c r="N47" s="472"/>
      <c r="O47" s="676"/>
      <c r="P47" s="677"/>
      <c r="Q47" s="678"/>
      <c r="R47" s="472"/>
      <c r="S47" s="676"/>
      <c r="T47" s="677"/>
      <c r="U47" s="678"/>
      <c r="V47" s="441"/>
      <c r="W47" s="676"/>
      <c r="X47" s="677"/>
      <c r="Y47" s="678"/>
      <c r="Z47" s="441">
        <f>Z48</f>
        <v>0</v>
      </c>
      <c r="AA47" s="676">
        <f>AA50+AC50+AA54+AC54+AA56+AB56+AA48+AB48+AB50</f>
        <v>30</v>
      </c>
      <c r="AB47" s="677"/>
      <c r="AC47" s="678"/>
      <c r="AD47" s="441">
        <f>AD48+AD50</f>
        <v>9</v>
      </c>
      <c r="AE47" s="676">
        <f>AE52+AG52+AE54+AG54+AE56+AF56+AE48+AF48</f>
        <v>0</v>
      </c>
      <c r="AF47" s="677"/>
      <c r="AG47" s="677"/>
      <c r="AH47" s="441">
        <f>SUM(AH48:AH61)</f>
        <v>0</v>
      </c>
      <c r="AI47" s="676">
        <f>AI52+AK52+AI54+AK54+AI56+AJ56</f>
        <v>12</v>
      </c>
      <c r="AJ47" s="677"/>
      <c r="AK47" s="678"/>
      <c r="AL47" s="441">
        <f>SUM(AL48:AL61)</f>
        <v>4</v>
      </c>
      <c r="AM47" s="676">
        <f>AM52+AO52+AM54+AO54+AM56+AN56</f>
        <v>12</v>
      </c>
      <c r="AN47" s="677"/>
      <c r="AO47" s="678"/>
      <c r="AP47" s="441">
        <f>SUM(AP48:AP61)</f>
        <v>4</v>
      </c>
      <c r="AQ47" s="676">
        <f>AQ60+AR60+AS60</f>
        <v>14</v>
      </c>
      <c r="AR47" s="677"/>
      <c r="AS47" s="678"/>
      <c r="AT47" s="441">
        <f>SUM(AT53:AT61)</f>
        <v>13</v>
      </c>
      <c r="AU47" s="676"/>
      <c r="AV47" s="677"/>
      <c r="AW47" s="678"/>
      <c r="AX47" s="441">
        <f>SUM(AX48:AX61)</f>
        <v>0</v>
      </c>
      <c r="AY47" s="442"/>
      <c r="AZ47" s="415"/>
      <c r="BA47" s="416"/>
      <c r="BB47" s="416"/>
    </row>
    <row r="48" spans="1:54" s="254" customFormat="1" ht="19.5" customHeight="1" x14ac:dyDescent="0.35">
      <c r="A48" s="561" t="s">
        <v>357</v>
      </c>
      <c r="B48" s="275" t="s">
        <v>293</v>
      </c>
      <c r="C48" s="46" t="s">
        <v>194</v>
      </c>
      <c r="D48" s="71">
        <v>5</v>
      </c>
      <c r="E48" s="526">
        <f>D48*30</f>
        <v>150</v>
      </c>
      <c r="F48" s="55">
        <f t="shared" si="9"/>
        <v>14</v>
      </c>
      <c r="G48" s="553">
        <v>8</v>
      </c>
      <c r="H48" s="553">
        <v>6</v>
      </c>
      <c r="I48" s="553"/>
      <c r="J48" s="554">
        <f t="shared" si="7"/>
        <v>136</v>
      </c>
      <c r="K48" s="99"/>
      <c r="L48" s="136"/>
      <c r="M48" s="149"/>
      <c r="N48" s="466"/>
      <c r="O48" s="280"/>
      <c r="P48" s="136"/>
      <c r="Q48" s="149"/>
      <c r="R48" s="466"/>
      <c r="S48" s="270"/>
      <c r="T48" s="136"/>
      <c r="U48" s="149"/>
      <c r="V48" s="515"/>
      <c r="W48" s="270"/>
      <c r="X48" s="136"/>
      <c r="Y48" s="149"/>
      <c r="Z48" s="792"/>
      <c r="AA48" s="270">
        <v>8</v>
      </c>
      <c r="AB48" s="136">
        <v>6</v>
      </c>
      <c r="AC48" s="149"/>
      <c r="AD48" s="801">
        <v>5</v>
      </c>
      <c r="AE48" s="270"/>
      <c r="AF48" s="136"/>
      <c r="AG48" s="149"/>
      <c r="AH48" s="792"/>
      <c r="AI48" s="279"/>
      <c r="AJ48" s="136"/>
      <c r="AK48" s="149"/>
      <c r="AL48" s="271"/>
      <c r="AM48" s="270"/>
      <c r="AN48" s="333"/>
      <c r="AO48" s="149"/>
      <c r="AP48" s="253"/>
      <c r="AQ48" s="279"/>
      <c r="AR48" s="136"/>
      <c r="AS48" s="149"/>
      <c r="AT48" s="271"/>
      <c r="AU48" s="270"/>
      <c r="AV48" s="333"/>
      <c r="AW48" s="149"/>
      <c r="AX48" s="253"/>
      <c r="AY48" s="802">
        <v>6</v>
      </c>
      <c r="AZ48" s="41"/>
      <c r="BA48" s="84"/>
      <c r="BB48" s="84"/>
    </row>
    <row r="49" spans="1:61" s="254" customFormat="1" ht="19.5" customHeight="1" x14ac:dyDescent="0.35">
      <c r="A49" s="561" t="s">
        <v>358</v>
      </c>
      <c r="B49" s="275" t="s">
        <v>294</v>
      </c>
      <c r="C49" s="46" t="s">
        <v>194</v>
      </c>
      <c r="D49" s="64">
        <v>5</v>
      </c>
      <c r="E49" s="61">
        <f>D49*30</f>
        <v>150</v>
      </c>
      <c r="F49" s="62">
        <f t="shared" si="9"/>
        <v>14</v>
      </c>
      <c r="G49" s="242">
        <v>8</v>
      </c>
      <c r="H49" s="242">
        <v>6</v>
      </c>
      <c r="I49" s="242"/>
      <c r="J49" s="60">
        <f t="shared" si="7"/>
        <v>136</v>
      </c>
      <c r="K49" s="269"/>
      <c r="L49" s="276"/>
      <c r="M49" s="265"/>
      <c r="N49" s="334"/>
      <c r="O49" s="102"/>
      <c r="P49" s="276"/>
      <c r="Q49" s="265"/>
      <c r="R49" s="334"/>
      <c r="S49" s="264"/>
      <c r="T49" s="276"/>
      <c r="U49" s="265"/>
      <c r="V49" s="339"/>
      <c r="W49" s="264"/>
      <c r="X49" s="276"/>
      <c r="Y49" s="265"/>
      <c r="Z49" s="800"/>
      <c r="AA49" s="264">
        <v>8</v>
      </c>
      <c r="AB49" s="276">
        <v>6</v>
      </c>
      <c r="AC49" s="265"/>
      <c r="AD49" s="800"/>
      <c r="AE49" s="264"/>
      <c r="AF49" s="276"/>
      <c r="AG49" s="265"/>
      <c r="AH49" s="800"/>
      <c r="AI49" s="272"/>
      <c r="AJ49" s="276"/>
      <c r="AK49" s="265"/>
      <c r="AL49" s="263"/>
      <c r="AM49" s="264"/>
      <c r="AN49" s="374"/>
      <c r="AO49" s="265"/>
      <c r="AP49" s="256"/>
      <c r="AQ49" s="272"/>
      <c r="AR49" s="276"/>
      <c r="AS49" s="265"/>
      <c r="AT49" s="263"/>
      <c r="AU49" s="264"/>
      <c r="AV49" s="374"/>
      <c r="AW49" s="265"/>
      <c r="AX49" s="256"/>
      <c r="AY49" s="803"/>
      <c r="AZ49" s="508"/>
      <c r="BA49" s="255"/>
      <c r="BB49" s="255"/>
    </row>
    <row r="50" spans="1:61" s="254" customFormat="1" ht="57.75" customHeight="1" x14ac:dyDescent="0.35">
      <c r="A50" s="561" t="s">
        <v>359</v>
      </c>
      <c r="B50" s="44" t="s">
        <v>188</v>
      </c>
      <c r="C50" s="46" t="s">
        <v>206</v>
      </c>
      <c r="D50" s="64">
        <v>4</v>
      </c>
      <c r="E50" s="61">
        <f t="shared" si="6"/>
        <v>120</v>
      </c>
      <c r="F50" s="62">
        <f t="shared" si="9"/>
        <v>16</v>
      </c>
      <c r="G50" s="242">
        <v>8</v>
      </c>
      <c r="H50" s="242">
        <v>4</v>
      </c>
      <c r="I50" s="242">
        <v>4</v>
      </c>
      <c r="J50" s="60">
        <f t="shared" si="7"/>
        <v>104</v>
      </c>
      <c r="K50" s="269"/>
      <c r="L50" s="276"/>
      <c r="M50" s="265"/>
      <c r="N50" s="334"/>
      <c r="O50" s="102"/>
      <c r="P50" s="276"/>
      <c r="Q50" s="265"/>
      <c r="R50" s="334"/>
      <c r="S50" s="264"/>
      <c r="T50" s="276"/>
      <c r="U50" s="265"/>
      <c r="V50" s="339"/>
      <c r="W50" s="264"/>
      <c r="X50" s="276"/>
      <c r="Y50" s="265"/>
      <c r="Z50" s="56"/>
      <c r="AA50" s="62">
        <v>8</v>
      </c>
      <c r="AB50" s="66">
        <v>4</v>
      </c>
      <c r="AC50" s="60">
        <v>4</v>
      </c>
      <c r="AD50" s="791">
        <v>4</v>
      </c>
      <c r="AE50" s="264"/>
      <c r="AF50" s="276"/>
      <c r="AG50" s="265"/>
      <c r="AH50" s="791"/>
      <c r="AI50" s="65"/>
      <c r="AJ50" s="66"/>
      <c r="AK50" s="60"/>
      <c r="AL50" s="56"/>
      <c r="AM50" s="62"/>
      <c r="AN50" s="242"/>
      <c r="AO50" s="60"/>
      <c r="AP50" s="61"/>
      <c r="AQ50" s="65"/>
      <c r="AR50" s="66"/>
      <c r="AS50" s="60"/>
      <c r="AT50" s="56"/>
      <c r="AU50" s="62"/>
      <c r="AV50" s="242"/>
      <c r="AW50" s="60"/>
      <c r="AX50" s="61"/>
      <c r="AY50" s="809">
        <v>5</v>
      </c>
      <c r="AZ50" s="508"/>
      <c r="BA50" s="255"/>
      <c r="BB50" s="255"/>
    </row>
    <row r="51" spans="1:61" s="281" customFormat="1" ht="42" customHeight="1" thickBot="1" x14ac:dyDescent="0.4">
      <c r="A51" s="561" t="s">
        <v>360</v>
      </c>
      <c r="B51" s="44" t="s">
        <v>189</v>
      </c>
      <c r="C51" s="46" t="s">
        <v>206</v>
      </c>
      <c r="D51" s="59">
        <v>4</v>
      </c>
      <c r="E51" s="61">
        <f t="shared" si="6"/>
        <v>120</v>
      </c>
      <c r="F51" s="62">
        <f t="shared" si="9"/>
        <v>16</v>
      </c>
      <c r="G51" s="242">
        <v>8</v>
      </c>
      <c r="H51" s="242">
        <v>4</v>
      </c>
      <c r="I51" s="242">
        <v>4</v>
      </c>
      <c r="J51" s="60">
        <f>E51-F51</f>
        <v>104</v>
      </c>
      <c r="K51" s="269"/>
      <c r="L51" s="374"/>
      <c r="M51" s="273"/>
      <c r="N51" s="454"/>
      <c r="O51" s="264"/>
      <c r="P51" s="374"/>
      <c r="Q51" s="274"/>
      <c r="R51" s="340"/>
      <c r="S51" s="264"/>
      <c r="T51" s="374"/>
      <c r="U51" s="274"/>
      <c r="V51" s="337"/>
      <c r="W51" s="264"/>
      <c r="X51" s="374"/>
      <c r="Y51" s="274"/>
      <c r="Z51" s="69"/>
      <c r="AA51" s="62">
        <v>8</v>
      </c>
      <c r="AB51" s="66">
        <v>4</v>
      </c>
      <c r="AC51" s="60">
        <v>4</v>
      </c>
      <c r="AD51" s="800"/>
      <c r="AE51" s="264"/>
      <c r="AF51" s="276"/>
      <c r="AG51" s="265"/>
      <c r="AH51" s="800"/>
      <c r="AI51" s="243"/>
      <c r="AJ51" s="242"/>
      <c r="AK51" s="60"/>
      <c r="AL51" s="61"/>
      <c r="AM51" s="62"/>
      <c r="AN51" s="242"/>
      <c r="AO51" s="60"/>
      <c r="AP51" s="61"/>
      <c r="AQ51" s="243"/>
      <c r="AR51" s="242"/>
      <c r="AS51" s="60"/>
      <c r="AT51" s="61"/>
      <c r="AU51" s="62"/>
      <c r="AV51" s="242"/>
      <c r="AW51" s="60"/>
      <c r="AX51" s="61"/>
      <c r="AY51" s="803"/>
      <c r="AZ51" s="508"/>
      <c r="BA51" s="87"/>
      <c r="BB51" s="87"/>
    </row>
    <row r="52" spans="1:61" s="281" customFormat="1" ht="26.25" customHeight="1" thickBot="1" x14ac:dyDescent="0.4">
      <c r="A52" s="561" t="s">
        <v>361</v>
      </c>
      <c r="B52" s="45" t="s">
        <v>308</v>
      </c>
      <c r="C52" s="46" t="s">
        <v>194</v>
      </c>
      <c r="D52" s="59">
        <v>4</v>
      </c>
      <c r="E52" s="61">
        <f t="shared" si="6"/>
        <v>120</v>
      </c>
      <c r="F52" s="62">
        <f t="shared" si="9"/>
        <v>12</v>
      </c>
      <c r="G52" s="242">
        <v>8</v>
      </c>
      <c r="H52" s="242"/>
      <c r="I52" s="242">
        <v>4</v>
      </c>
      <c r="J52" s="60">
        <f>E52-F52</f>
        <v>108</v>
      </c>
      <c r="K52" s="269"/>
      <c r="L52" s="374"/>
      <c r="M52" s="273"/>
      <c r="N52" s="454"/>
      <c r="O52" s="264"/>
      <c r="P52" s="374"/>
      <c r="Q52" s="274"/>
      <c r="R52" s="340"/>
      <c r="S52" s="264"/>
      <c r="T52" s="374"/>
      <c r="U52" s="274"/>
      <c r="V52" s="337"/>
      <c r="W52" s="264"/>
      <c r="X52" s="374"/>
      <c r="Y52" s="274"/>
      <c r="Z52" s="69"/>
      <c r="AA52" s="65"/>
      <c r="AB52" s="66"/>
      <c r="AC52" s="60"/>
      <c r="AD52" s="56"/>
      <c r="AE52" s="65"/>
      <c r="AF52" s="66"/>
      <c r="AG52" s="60"/>
      <c r="AH52" s="791"/>
      <c r="AI52" s="264">
        <v>8</v>
      </c>
      <c r="AJ52" s="276"/>
      <c r="AK52" s="265">
        <v>4</v>
      </c>
      <c r="AL52" s="791">
        <v>4</v>
      </c>
      <c r="AM52" s="264"/>
      <c r="AN52" s="276"/>
      <c r="AO52" s="265"/>
      <c r="AP52" s="791"/>
      <c r="AQ52" s="243"/>
      <c r="AR52" s="242"/>
      <c r="AS52" s="60"/>
      <c r="AT52" s="61"/>
      <c r="AU52" s="62"/>
      <c r="AV52" s="242"/>
      <c r="AW52" s="60"/>
      <c r="AX52" s="61"/>
      <c r="AY52" s="809">
        <v>7</v>
      </c>
      <c r="AZ52" s="508"/>
      <c r="BA52" s="87"/>
      <c r="BB52" s="87"/>
    </row>
    <row r="53" spans="1:61" s="281" customFormat="1" ht="24" customHeight="1" thickBot="1" x14ac:dyDescent="0.4">
      <c r="A53" s="561" t="s">
        <v>362</v>
      </c>
      <c r="B53" s="45" t="s">
        <v>309</v>
      </c>
      <c r="C53" s="46" t="s">
        <v>194</v>
      </c>
      <c r="D53" s="59">
        <v>4</v>
      </c>
      <c r="E53" s="61">
        <f t="shared" si="6"/>
        <v>120</v>
      </c>
      <c r="F53" s="62">
        <f t="shared" si="9"/>
        <v>12</v>
      </c>
      <c r="G53" s="242">
        <v>8</v>
      </c>
      <c r="H53" s="242"/>
      <c r="I53" s="242">
        <v>4</v>
      </c>
      <c r="J53" s="60">
        <f t="shared" ref="J53:J61" si="10">E53-F53</f>
        <v>108</v>
      </c>
      <c r="K53" s="269"/>
      <c r="L53" s="374"/>
      <c r="M53" s="273"/>
      <c r="N53" s="454"/>
      <c r="O53" s="264"/>
      <c r="P53" s="374"/>
      <c r="Q53" s="274"/>
      <c r="R53" s="340"/>
      <c r="S53" s="264"/>
      <c r="T53" s="374"/>
      <c r="U53" s="274"/>
      <c r="V53" s="337"/>
      <c r="W53" s="264"/>
      <c r="X53" s="374"/>
      <c r="Y53" s="274"/>
      <c r="Z53" s="69"/>
      <c r="AA53" s="65"/>
      <c r="AB53" s="66"/>
      <c r="AC53" s="60"/>
      <c r="AD53" s="56"/>
      <c r="AE53" s="65"/>
      <c r="AF53" s="66"/>
      <c r="AG53" s="60"/>
      <c r="AH53" s="800"/>
      <c r="AI53" s="264">
        <v>8</v>
      </c>
      <c r="AJ53" s="276"/>
      <c r="AK53" s="265">
        <v>4</v>
      </c>
      <c r="AL53" s="800"/>
      <c r="AM53" s="264"/>
      <c r="AN53" s="276"/>
      <c r="AO53" s="265"/>
      <c r="AP53" s="800"/>
      <c r="AQ53" s="243"/>
      <c r="AR53" s="242"/>
      <c r="AS53" s="60"/>
      <c r="AT53" s="61"/>
      <c r="AU53" s="62"/>
      <c r="AV53" s="242"/>
      <c r="AW53" s="60"/>
      <c r="AX53" s="61"/>
      <c r="AY53" s="803">
        <v>6</v>
      </c>
      <c r="AZ53" s="508"/>
      <c r="BA53" s="87"/>
      <c r="BB53" s="87"/>
    </row>
    <row r="54" spans="1:61" s="281" customFormat="1" ht="39.75" customHeight="1" thickBot="1" x14ac:dyDescent="0.4">
      <c r="A54" s="561" t="s">
        <v>363</v>
      </c>
      <c r="B54" s="45" t="s">
        <v>310</v>
      </c>
      <c r="C54" s="46" t="s">
        <v>194</v>
      </c>
      <c r="D54" s="59">
        <v>4</v>
      </c>
      <c r="E54" s="61">
        <f t="shared" si="6"/>
        <v>120</v>
      </c>
      <c r="F54" s="62">
        <f t="shared" si="9"/>
        <v>12</v>
      </c>
      <c r="G54" s="242">
        <v>8</v>
      </c>
      <c r="H54" s="242"/>
      <c r="I54" s="242">
        <v>4</v>
      </c>
      <c r="J54" s="60">
        <f t="shared" si="10"/>
        <v>108</v>
      </c>
      <c r="K54" s="269"/>
      <c r="L54" s="374"/>
      <c r="M54" s="273"/>
      <c r="N54" s="454"/>
      <c r="O54" s="264"/>
      <c r="P54" s="374"/>
      <c r="Q54" s="274"/>
      <c r="R54" s="340"/>
      <c r="S54" s="264"/>
      <c r="T54" s="374"/>
      <c r="U54" s="274"/>
      <c r="V54" s="337"/>
      <c r="W54" s="264"/>
      <c r="X54" s="374"/>
      <c r="Y54" s="274"/>
      <c r="Z54" s="69"/>
      <c r="AA54" s="62"/>
      <c r="AB54" s="242"/>
      <c r="AC54" s="60"/>
      <c r="AD54" s="61"/>
      <c r="AE54" s="65"/>
      <c r="AF54" s="66"/>
      <c r="AG54" s="60"/>
      <c r="AH54" s="56"/>
      <c r="AI54" s="65"/>
      <c r="AJ54" s="66"/>
      <c r="AK54" s="60"/>
      <c r="AL54" s="791"/>
      <c r="AM54" s="62">
        <v>8</v>
      </c>
      <c r="AN54" s="66"/>
      <c r="AO54" s="60">
        <v>4</v>
      </c>
      <c r="AP54" s="791">
        <v>4</v>
      </c>
      <c r="AQ54" s="65"/>
      <c r="AR54" s="66"/>
      <c r="AS54" s="60"/>
      <c r="AT54" s="791"/>
      <c r="AU54" s="62"/>
      <c r="AV54" s="242"/>
      <c r="AW54" s="60"/>
      <c r="AX54" s="61"/>
      <c r="AY54" s="809">
        <v>8</v>
      </c>
      <c r="AZ54" s="508"/>
      <c r="BA54" s="87"/>
      <c r="BB54" s="87"/>
    </row>
    <row r="55" spans="1:61" s="281" customFormat="1" ht="45" customHeight="1" thickBot="1" x14ac:dyDescent="0.4">
      <c r="A55" s="561" t="s">
        <v>364</v>
      </c>
      <c r="B55" s="45" t="s">
        <v>311</v>
      </c>
      <c r="C55" s="46" t="s">
        <v>194</v>
      </c>
      <c r="D55" s="59">
        <v>4</v>
      </c>
      <c r="E55" s="61">
        <f t="shared" si="6"/>
        <v>120</v>
      </c>
      <c r="F55" s="62">
        <f t="shared" si="9"/>
        <v>12</v>
      </c>
      <c r="G55" s="242">
        <v>8</v>
      </c>
      <c r="H55" s="242"/>
      <c r="I55" s="242">
        <v>4</v>
      </c>
      <c r="J55" s="60">
        <f t="shared" si="10"/>
        <v>108</v>
      </c>
      <c r="K55" s="269"/>
      <c r="L55" s="374"/>
      <c r="M55" s="273"/>
      <c r="N55" s="454"/>
      <c r="O55" s="264"/>
      <c r="P55" s="374"/>
      <c r="Q55" s="274"/>
      <c r="R55" s="340"/>
      <c r="S55" s="264"/>
      <c r="T55" s="374"/>
      <c r="U55" s="274"/>
      <c r="V55" s="337"/>
      <c r="W55" s="264"/>
      <c r="X55" s="374"/>
      <c r="Y55" s="274"/>
      <c r="Z55" s="337"/>
      <c r="AA55" s="264"/>
      <c r="AB55" s="374"/>
      <c r="AC55" s="265"/>
      <c r="AD55" s="256"/>
      <c r="AE55" s="272"/>
      <c r="AF55" s="276"/>
      <c r="AG55" s="265"/>
      <c r="AH55" s="263"/>
      <c r="AI55" s="65"/>
      <c r="AJ55" s="66"/>
      <c r="AK55" s="60"/>
      <c r="AL55" s="800"/>
      <c r="AM55" s="62">
        <v>8</v>
      </c>
      <c r="AN55" s="66"/>
      <c r="AO55" s="60">
        <v>4</v>
      </c>
      <c r="AP55" s="800"/>
      <c r="AQ55" s="65"/>
      <c r="AR55" s="66"/>
      <c r="AS55" s="60"/>
      <c r="AT55" s="800"/>
      <c r="AU55" s="264"/>
      <c r="AV55" s="374"/>
      <c r="AW55" s="265"/>
      <c r="AX55" s="256" t="s">
        <v>1</v>
      </c>
      <c r="AY55" s="803">
        <v>7</v>
      </c>
      <c r="AZ55" s="508"/>
      <c r="BA55" s="87"/>
      <c r="BB55" s="87"/>
    </row>
    <row r="56" spans="1:61" s="281" customFormat="1" ht="41.25" customHeight="1" thickBot="1" x14ac:dyDescent="0.4">
      <c r="A56" s="561" t="s">
        <v>365</v>
      </c>
      <c r="B56" s="45" t="s">
        <v>312</v>
      </c>
      <c r="C56" s="46" t="s">
        <v>194</v>
      </c>
      <c r="D56" s="59">
        <v>4</v>
      </c>
      <c r="E56" s="61">
        <f t="shared" si="6"/>
        <v>120</v>
      </c>
      <c r="F56" s="62">
        <f t="shared" si="9"/>
        <v>12</v>
      </c>
      <c r="G56" s="242">
        <v>8</v>
      </c>
      <c r="H56" s="242"/>
      <c r="I56" s="242">
        <v>4</v>
      </c>
      <c r="J56" s="60">
        <f t="shared" si="10"/>
        <v>108</v>
      </c>
      <c r="K56" s="269"/>
      <c r="L56" s="374"/>
      <c r="M56" s="273"/>
      <c r="N56" s="454"/>
      <c r="O56" s="264"/>
      <c r="P56" s="374"/>
      <c r="Q56" s="274"/>
      <c r="R56" s="340"/>
      <c r="S56" s="264"/>
      <c r="T56" s="374"/>
      <c r="U56" s="274"/>
      <c r="V56" s="337"/>
      <c r="W56" s="264"/>
      <c r="X56" s="374"/>
      <c r="Y56" s="274"/>
      <c r="Z56" s="337"/>
      <c r="AA56" s="264"/>
      <c r="AB56" s="374"/>
      <c r="AC56" s="265"/>
      <c r="AD56" s="256"/>
      <c r="AE56" s="272"/>
      <c r="AF56" s="276"/>
      <c r="AG56" s="265"/>
      <c r="AH56" s="263"/>
      <c r="AI56" s="65"/>
      <c r="AJ56" s="66"/>
      <c r="AK56" s="60"/>
      <c r="AL56" s="791"/>
      <c r="AM56" s="62"/>
      <c r="AN56" s="66"/>
      <c r="AO56" s="60"/>
      <c r="AP56" s="791"/>
      <c r="AQ56" s="62">
        <v>8</v>
      </c>
      <c r="AR56" s="66"/>
      <c r="AS56" s="60">
        <v>4</v>
      </c>
      <c r="AT56" s="791">
        <v>4</v>
      </c>
      <c r="AU56" s="264"/>
      <c r="AV56" s="374"/>
      <c r="AW56" s="265"/>
      <c r="AX56" s="256"/>
      <c r="AY56" s="809">
        <v>9</v>
      </c>
      <c r="AZ56" s="508"/>
      <c r="BA56" s="87"/>
      <c r="BB56" s="87"/>
    </row>
    <row r="57" spans="1:61" s="281" customFormat="1" ht="62.25" customHeight="1" thickBot="1" x14ac:dyDescent="0.4">
      <c r="A57" s="561" t="s">
        <v>366</v>
      </c>
      <c r="B57" s="45" t="s">
        <v>313</v>
      </c>
      <c r="C57" s="46" t="s">
        <v>194</v>
      </c>
      <c r="D57" s="59">
        <v>4</v>
      </c>
      <c r="E57" s="61">
        <f t="shared" si="6"/>
        <v>120</v>
      </c>
      <c r="F57" s="62">
        <f t="shared" si="9"/>
        <v>12</v>
      </c>
      <c r="G57" s="242">
        <v>8</v>
      </c>
      <c r="H57" s="242"/>
      <c r="I57" s="242">
        <v>4</v>
      </c>
      <c r="J57" s="60">
        <f t="shared" si="10"/>
        <v>108</v>
      </c>
      <c r="K57" s="269"/>
      <c r="L57" s="374"/>
      <c r="M57" s="273"/>
      <c r="N57" s="454"/>
      <c r="O57" s="264"/>
      <c r="P57" s="374"/>
      <c r="Q57" s="274"/>
      <c r="R57" s="340"/>
      <c r="S57" s="264"/>
      <c r="T57" s="374"/>
      <c r="U57" s="274"/>
      <c r="V57" s="337"/>
      <c r="W57" s="264"/>
      <c r="X57" s="374"/>
      <c r="Y57" s="274"/>
      <c r="Z57" s="337"/>
      <c r="AA57" s="264"/>
      <c r="AB57" s="374"/>
      <c r="AC57" s="265"/>
      <c r="AD57" s="256"/>
      <c r="AE57" s="269"/>
      <c r="AF57" s="374"/>
      <c r="AG57" s="265"/>
      <c r="AH57" s="256"/>
      <c r="AI57" s="65"/>
      <c r="AJ57" s="66"/>
      <c r="AK57" s="60"/>
      <c r="AL57" s="800"/>
      <c r="AM57" s="62"/>
      <c r="AN57" s="66"/>
      <c r="AO57" s="60"/>
      <c r="AP57" s="800"/>
      <c r="AQ57" s="62">
        <v>8</v>
      </c>
      <c r="AR57" s="66"/>
      <c r="AS57" s="60">
        <v>4</v>
      </c>
      <c r="AT57" s="800"/>
      <c r="AU57" s="264"/>
      <c r="AV57" s="374"/>
      <c r="AW57" s="265"/>
      <c r="AX57" s="256"/>
      <c r="AY57" s="803"/>
      <c r="AZ57" s="508"/>
      <c r="BA57" s="87"/>
      <c r="BB57" s="87"/>
    </row>
    <row r="58" spans="1:61" s="281" customFormat="1" ht="57" customHeight="1" thickBot="1" x14ac:dyDescent="0.4">
      <c r="A58" s="561" t="s">
        <v>367</v>
      </c>
      <c r="B58" s="45" t="s">
        <v>314</v>
      </c>
      <c r="C58" s="46" t="s">
        <v>194</v>
      </c>
      <c r="D58" s="59">
        <v>4</v>
      </c>
      <c r="E58" s="61">
        <f t="shared" ref="E58:E59" si="11">D58*30</f>
        <v>120</v>
      </c>
      <c r="F58" s="62">
        <f t="shared" ref="F58:F59" si="12">G58+H58+I58</f>
        <v>18</v>
      </c>
      <c r="G58" s="242">
        <v>10</v>
      </c>
      <c r="H58" s="242"/>
      <c r="I58" s="242">
        <v>8</v>
      </c>
      <c r="J58" s="60">
        <f t="shared" ref="J58:J59" si="13">E58-F58</f>
        <v>102</v>
      </c>
      <c r="K58" s="269"/>
      <c r="L58" s="374"/>
      <c r="M58" s="273"/>
      <c r="N58" s="454"/>
      <c r="O58" s="264"/>
      <c r="P58" s="374"/>
      <c r="Q58" s="274"/>
      <c r="R58" s="340"/>
      <c r="S58" s="264"/>
      <c r="T58" s="374"/>
      <c r="U58" s="274"/>
      <c r="V58" s="337"/>
      <c r="W58" s="264"/>
      <c r="X58" s="374"/>
      <c r="Y58" s="274"/>
      <c r="Z58" s="337"/>
      <c r="AA58" s="264"/>
      <c r="AB58" s="374"/>
      <c r="AC58" s="265"/>
      <c r="AD58" s="256"/>
      <c r="AE58" s="269"/>
      <c r="AF58" s="374"/>
      <c r="AG58" s="265"/>
      <c r="AH58" s="256"/>
      <c r="AI58" s="65"/>
      <c r="AJ58" s="66"/>
      <c r="AK58" s="60"/>
      <c r="AL58" s="791"/>
      <c r="AM58" s="62"/>
      <c r="AN58" s="242"/>
      <c r="AO58" s="60"/>
      <c r="AP58" s="61"/>
      <c r="AQ58" s="248">
        <v>10</v>
      </c>
      <c r="AR58" s="246"/>
      <c r="AS58" s="247">
        <v>8</v>
      </c>
      <c r="AT58" s="823">
        <v>4</v>
      </c>
      <c r="AU58" s="264"/>
      <c r="AV58" s="374"/>
      <c r="AW58" s="265"/>
      <c r="AX58" s="256"/>
      <c r="AY58" s="809">
        <v>9</v>
      </c>
      <c r="AZ58" s="508"/>
      <c r="BA58" s="87"/>
      <c r="BB58" s="87"/>
    </row>
    <row r="59" spans="1:61" s="281" customFormat="1" ht="42" customHeight="1" thickBot="1" x14ac:dyDescent="0.4">
      <c r="A59" s="561" t="s">
        <v>368</v>
      </c>
      <c r="B59" s="45" t="s">
        <v>315</v>
      </c>
      <c r="C59" s="46" t="s">
        <v>194</v>
      </c>
      <c r="D59" s="555">
        <v>4</v>
      </c>
      <c r="E59" s="556">
        <f t="shared" si="11"/>
        <v>120</v>
      </c>
      <c r="F59" s="557">
        <f t="shared" si="12"/>
        <v>18</v>
      </c>
      <c r="G59" s="558">
        <v>10</v>
      </c>
      <c r="H59" s="558"/>
      <c r="I59" s="558">
        <v>8</v>
      </c>
      <c r="J59" s="429">
        <f t="shared" si="13"/>
        <v>102</v>
      </c>
      <c r="K59" s="493"/>
      <c r="L59" s="362"/>
      <c r="M59" s="350"/>
      <c r="N59" s="473"/>
      <c r="O59" s="500"/>
      <c r="P59" s="362"/>
      <c r="Q59" s="405"/>
      <c r="R59" s="474"/>
      <c r="S59" s="500"/>
      <c r="T59" s="362"/>
      <c r="U59" s="405"/>
      <c r="V59" s="426"/>
      <c r="W59" s="500"/>
      <c r="X59" s="362"/>
      <c r="Y59" s="405"/>
      <c r="Z59" s="426"/>
      <c r="AA59" s="500"/>
      <c r="AB59" s="362"/>
      <c r="AC59" s="494"/>
      <c r="AD59" s="88"/>
      <c r="AE59" s="493"/>
      <c r="AF59" s="362"/>
      <c r="AG59" s="494"/>
      <c r="AH59" s="88"/>
      <c r="AI59" s="427"/>
      <c r="AJ59" s="428"/>
      <c r="AK59" s="429"/>
      <c r="AL59" s="822"/>
      <c r="AM59" s="557"/>
      <c r="AN59" s="558"/>
      <c r="AO59" s="429"/>
      <c r="AP59" s="556"/>
      <c r="AQ59" s="430">
        <v>10</v>
      </c>
      <c r="AR59" s="431"/>
      <c r="AS59" s="432">
        <v>8</v>
      </c>
      <c r="AT59" s="824"/>
      <c r="AU59" s="500"/>
      <c r="AV59" s="362"/>
      <c r="AW59" s="494"/>
      <c r="AX59" s="88"/>
      <c r="AY59" s="825"/>
      <c r="AZ59" s="135"/>
      <c r="BA59" s="87"/>
      <c r="BB59" s="87"/>
    </row>
    <row r="60" spans="1:61" s="605" customFormat="1" ht="57.75" customHeight="1" thickBot="1" x14ac:dyDescent="0.4">
      <c r="A60" s="629" t="s">
        <v>369</v>
      </c>
      <c r="B60" s="635" t="s">
        <v>393</v>
      </c>
      <c r="C60" s="582" t="s">
        <v>194</v>
      </c>
      <c r="D60" s="583">
        <v>5</v>
      </c>
      <c r="E60" s="584">
        <f t="shared" si="6"/>
        <v>150</v>
      </c>
      <c r="F60" s="585">
        <f t="shared" si="9"/>
        <v>14</v>
      </c>
      <c r="G60" s="586">
        <v>8</v>
      </c>
      <c r="H60" s="586"/>
      <c r="I60" s="586">
        <v>6</v>
      </c>
      <c r="J60" s="587">
        <f t="shared" si="10"/>
        <v>136</v>
      </c>
      <c r="K60" s="588"/>
      <c r="L60" s="589"/>
      <c r="M60" s="590"/>
      <c r="N60" s="591"/>
      <c r="O60" s="592"/>
      <c r="P60" s="589"/>
      <c r="Q60" s="593"/>
      <c r="R60" s="594"/>
      <c r="S60" s="592"/>
      <c r="T60" s="589"/>
      <c r="U60" s="593"/>
      <c r="V60" s="595"/>
      <c r="W60" s="592"/>
      <c r="X60" s="589"/>
      <c r="Y60" s="593"/>
      <c r="Z60" s="595"/>
      <c r="AA60" s="592"/>
      <c r="AB60" s="589"/>
      <c r="AC60" s="596"/>
      <c r="AD60" s="597"/>
      <c r="AE60" s="588"/>
      <c r="AF60" s="589"/>
      <c r="AG60" s="596"/>
      <c r="AH60" s="597"/>
      <c r="AI60" s="598"/>
      <c r="AJ60" s="599"/>
      <c r="AK60" s="587"/>
      <c r="AL60" s="816"/>
      <c r="AM60" s="585"/>
      <c r="AN60" s="586"/>
      <c r="AO60" s="587"/>
      <c r="AP60" s="584"/>
      <c r="AQ60" s="600">
        <v>8</v>
      </c>
      <c r="AR60" s="601"/>
      <c r="AS60" s="602">
        <v>6</v>
      </c>
      <c r="AT60" s="818">
        <v>5</v>
      </c>
      <c r="AU60" s="592"/>
      <c r="AV60" s="589"/>
      <c r="AW60" s="596"/>
      <c r="AX60" s="597"/>
      <c r="AY60" s="820">
        <v>9</v>
      </c>
      <c r="AZ60" s="630"/>
      <c r="BA60" s="604"/>
      <c r="BB60" s="604"/>
    </row>
    <row r="61" spans="1:61" s="605" customFormat="1" ht="39" customHeight="1" thickBot="1" x14ac:dyDescent="0.4">
      <c r="A61" s="629" t="s">
        <v>370</v>
      </c>
      <c r="B61" s="631" t="s">
        <v>394</v>
      </c>
      <c r="C61" s="582" t="s">
        <v>194</v>
      </c>
      <c r="D61" s="606">
        <v>5</v>
      </c>
      <c r="E61" s="607">
        <f t="shared" si="6"/>
        <v>150</v>
      </c>
      <c r="F61" s="608">
        <f t="shared" si="9"/>
        <v>14</v>
      </c>
      <c r="G61" s="609">
        <v>8</v>
      </c>
      <c r="H61" s="609"/>
      <c r="I61" s="609">
        <v>6</v>
      </c>
      <c r="J61" s="610">
        <f t="shared" si="10"/>
        <v>136</v>
      </c>
      <c r="K61" s="611"/>
      <c r="L61" s="612"/>
      <c r="M61" s="613"/>
      <c r="N61" s="614"/>
      <c r="O61" s="615"/>
      <c r="P61" s="612"/>
      <c r="Q61" s="616"/>
      <c r="R61" s="617"/>
      <c r="S61" s="615"/>
      <c r="T61" s="612"/>
      <c r="U61" s="616"/>
      <c r="V61" s="618"/>
      <c r="W61" s="615"/>
      <c r="X61" s="612"/>
      <c r="Y61" s="616"/>
      <c r="Z61" s="618"/>
      <c r="AA61" s="615"/>
      <c r="AB61" s="612"/>
      <c r="AC61" s="619"/>
      <c r="AD61" s="620"/>
      <c r="AE61" s="611"/>
      <c r="AF61" s="612"/>
      <c r="AG61" s="619"/>
      <c r="AH61" s="620"/>
      <c r="AI61" s="621"/>
      <c r="AJ61" s="622"/>
      <c r="AK61" s="610"/>
      <c r="AL61" s="817"/>
      <c r="AM61" s="608"/>
      <c r="AN61" s="609"/>
      <c r="AO61" s="610"/>
      <c r="AP61" s="607"/>
      <c r="AQ61" s="623">
        <v>8</v>
      </c>
      <c r="AR61" s="624"/>
      <c r="AS61" s="625">
        <v>6</v>
      </c>
      <c r="AT61" s="819"/>
      <c r="AU61" s="615"/>
      <c r="AV61" s="612"/>
      <c r="AW61" s="619"/>
      <c r="AX61" s="620"/>
      <c r="AY61" s="821"/>
      <c r="AZ61" s="632"/>
      <c r="BA61" s="604"/>
      <c r="BB61" s="604"/>
    </row>
    <row r="63" spans="1:61" ht="33.75" customHeight="1" x14ac:dyDescent="0.2"/>
    <row r="64" spans="1:61" s="257" customFormat="1" ht="20.25" x14ac:dyDescent="0.3">
      <c r="A64" s="90"/>
      <c r="B64" s="240" t="s">
        <v>302</v>
      </c>
      <c r="D64" s="90"/>
      <c r="E64" s="90" t="s">
        <v>221</v>
      </c>
      <c r="F64" s="91"/>
      <c r="G64" s="91"/>
      <c r="I64" s="91"/>
      <c r="J64" s="91"/>
      <c r="K64" s="91"/>
      <c r="L64" s="91"/>
      <c r="N64" s="91"/>
      <c r="O64" s="475"/>
      <c r="P64" s="90"/>
      <c r="Q64" s="91"/>
      <c r="R64" s="91"/>
      <c r="S64" s="90"/>
      <c r="T64" s="91"/>
      <c r="U64" s="91"/>
      <c r="V64" s="91"/>
      <c r="Y64" s="90" t="s">
        <v>305</v>
      </c>
      <c r="AK64" s="258"/>
      <c r="AS64" s="258"/>
      <c r="BF64" s="89"/>
      <c r="BG64" s="89"/>
      <c r="BH64" s="89"/>
      <c r="BI64" s="89"/>
    </row>
    <row r="65" spans="1:61" s="257" customFormat="1" ht="20.25" x14ac:dyDescent="0.3">
      <c r="A65" s="90"/>
      <c r="B65" s="90" t="s">
        <v>303</v>
      </c>
      <c r="D65" s="90"/>
      <c r="E65" s="90" t="s">
        <v>205</v>
      </c>
      <c r="F65" s="91"/>
      <c r="G65" s="91"/>
      <c r="I65" s="91"/>
      <c r="J65" s="91"/>
      <c r="K65" s="91"/>
      <c r="L65" s="91"/>
      <c r="N65" s="91"/>
      <c r="O65" s="475"/>
      <c r="P65" s="90"/>
      <c r="Q65" s="91"/>
      <c r="R65" s="91"/>
      <c r="S65" s="90"/>
      <c r="T65" s="91"/>
      <c r="U65" s="91"/>
      <c r="V65" s="91"/>
      <c r="Y65" s="90" t="s">
        <v>204</v>
      </c>
      <c r="AK65" s="258"/>
      <c r="AS65" s="258"/>
      <c r="BF65" s="89"/>
      <c r="BG65" s="89"/>
      <c r="BH65" s="89"/>
      <c r="BI65" s="89"/>
    </row>
    <row r="66" spans="1:61" s="257" customFormat="1" ht="20.25" x14ac:dyDescent="0.3">
      <c r="A66" s="90"/>
      <c r="B66" s="90" t="s">
        <v>304</v>
      </c>
      <c r="D66" s="90"/>
      <c r="E66" s="90" t="s">
        <v>202</v>
      </c>
      <c r="F66" s="91"/>
      <c r="G66" s="91"/>
      <c r="I66" s="91"/>
      <c r="J66" s="91"/>
      <c r="K66" s="91"/>
      <c r="L66" s="91"/>
      <c r="N66" s="91"/>
      <c r="O66" s="475"/>
      <c r="P66" s="90"/>
      <c r="Q66" s="91"/>
      <c r="R66" s="91"/>
      <c r="S66" s="90"/>
      <c r="T66" s="91"/>
      <c r="U66" s="91"/>
      <c r="V66" s="91"/>
      <c r="Y66" s="90" t="s">
        <v>283</v>
      </c>
      <c r="AK66" s="258"/>
      <c r="AS66" s="258"/>
      <c r="BF66" s="89"/>
      <c r="BG66" s="89"/>
      <c r="BH66" s="89"/>
      <c r="BI66" s="89"/>
    </row>
    <row r="72" spans="1:61" x14ac:dyDescent="0.2">
      <c r="D72" s="328">
        <f>SUM(D48:D71)</f>
        <v>60</v>
      </c>
    </row>
  </sheetData>
  <dataConsolidate/>
  <mergeCells count="180">
    <mergeCell ref="A7:A10"/>
    <mergeCell ref="B7:B10"/>
    <mergeCell ref="C7:C10"/>
    <mergeCell ref="D7:E9"/>
    <mergeCell ref="F7:J7"/>
    <mergeCell ref="K7:R7"/>
    <mergeCell ref="S7:Z7"/>
    <mergeCell ref="AA7:AH7"/>
    <mergeCell ref="AI7:AP7"/>
    <mergeCell ref="F8:F10"/>
    <mergeCell ref="G8:I8"/>
    <mergeCell ref="J8:J10"/>
    <mergeCell ref="K8:N8"/>
    <mergeCell ref="O8:R8"/>
    <mergeCell ref="S8:V8"/>
    <mergeCell ref="W8:Z8"/>
    <mergeCell ref="AA8:AD8"/>
    <mergeCell ref="AD9:AD10"/>
    <mergeCell ref="S9:S10"/>
    <mergeCell ref="T9:T10"/>
    <mergeCell ref="U9:U10"/>
    <mergeCell ref="V9:V10"/>
    <mergeCell ref="W9:W10"/>
    <mergeCell ref="X9:X10"/>
    <mergeCell ref="C1:BB2"/>
    <mergeCell ref="AQ8:AT8"/>
    <mergeCell ref="AU8:AX8"/>
    <mergeCell ref="G9:G10"/>
    <mergeCell ref="H9:H10"/>
    <mergeCell ref="I9:I10"/>
    <mergeCell ref="K9:K10"/>
    <mergeCell ref="L9:L10"/>
    <mergeCell ref="AQ7:AX7"/>
    <mergeCell ref="AY7:BB8"/>
    <mergeCell ref="M9:M10"/>
    <mergeCell ref="N9:N10"/>
    <mergeCell ref="O9:O10"/>
    <mergeCell ref="P9:P10"/>
    <mergeCell ref="Q9:Q10"/>
    <mergeCell ref="R9:R10"/>
    <mergeCell ref="AE8:AH8"/>
    <mergeCell ref="AI8:AL8"/>
    <mergeCell ref="AM8:AP8"/>
    <mergeCell ref="Y9:Y10"/>
    <mergeCell ref="Z9:Z10"/>
    <mergeCell ref="AA9:AA10"/>
    <mergeCell ref="AB9:AB10"/>
    <mergeCell ref="AC9:AC10"/>
    <mergeCell ref="AK9:AK10"/>
    <mergeCell ref="AL9:AL10"/>
    <mergeCell ref="AM9:AM10"/>
    <mergeCell ref="AN9:AN10"/>
    <mergeCell ref="AO9:AO10"/>
    <mergeCell ref="AP9:AP10"/>
    <mergeCell ref="AE9:AE10"/>
    <mergeCell ref="AF9:AF10"/>
    <mergeCell ref="AG9:AG10"/>
    <mergeCell ref="AH9:AH10"/>
    <mergeCell ref="AI9:AI10"/>
    <mergeCell ref="AJ9:AJ10"/>
    <mergeCell ref="AW9:AW10"/>
    <mergeCell ref="AX9:AX10"/>
    <mergeCell ref="AY9:AY10"/>
    <mergeCell ref="AZ9:AZ10"/>
    <mergeCell ref="BA9:BA10"/>
    <mergeCell ref="BB9:BB10"/>
    <mergeCell ref="AQ9:AQ10"/>
    <mergeCell ref="AR9:AR10"/>
    <mergeCell ref="AS9:AS10"/>
    <mergeCell ref="AT9:AT10"/>
    <mergeCell ref="AU9:AU10"/>
    <mergeCell ref="AV9:AV10"/>
    <mergeCell ref="AQ12:AS12"/>
    <mergeCell ref="AU12:AW12"/>
    <mergeCell ref="N16:N18"/>
    <mergeCell ref="R16:R18"/>
    <mergeCell ref="V16:V18"/>
    <mergeCell ref="Z16:Z18"/>
    <mergeCell ref="AD16:AD18"/>
    <mergeCell ref="B11:BB11"/>
    <mergeCell ref="A12:B12"/>
    <mergeCell ref="K12:M12"/>
    <mergeCell ref="O12:Q12"/>
    <mergeCell ref="S12:U12"/>
    <mergeCell ref="W12:Y12"/>
    <mergeCell ref="AA12:AC12"/>
    <mergeCell ref="AE12:AG12"/>
    <mergeCell ref="AI12:AK12"/>
    <mergeCell ref="AM12:AO12"/>
    <mergeCell ref="AY16:AY18"/>
    <mergeCell ref="AQ25:AS25"/>
    <mergeCell ref="AU25:AW25"/>
    <mergeCell ref="B20:BB20"/>
    <mergeCell ref="A21:B21"/>
    <mergeCell ref="K21:M21"/>
    <mergeCell ref="O21:Q21"/>
    <mergeCell ref="S21:U21"/>
    <mergeCell ref="W21:Y21"/>
    <mergeCell ref="AA21:AC21"/>
    <mergeCell ref="AE21:AG21"/>
    <mergeCell ref="AI21:AK21"/>
    <mergeCell ref="AM21:AO21"/>
    <mergeCell ref="AQ21:AS21"/>
    <mergeCell ref="AU21:AW21"/>
    <mergeCell ref="K25:M25"/>
    <mergeCell ref="O25:Q25"/>
    <mergeCell ref="S25:U25"/>
    <mergeCell ref="W25:Y25"/>
    <mergeCell ref="AA25:AC25"/>
    <mergeCell ref="AE25:AG25"/>
    <mergeCell ref="W22:Y22"/>
    <mergeCell ref="AA22:AC22"/>
    <mergeCell ref="AE22:AG22"/>
    <mergeCell ref="AY26:AY27"/>
    <mergeCell ref="B28:BB28"/>
    <mergeCell ref="A29:B29"/>
    <mergeCell ref="K29:M29"/>
    <mergeCell ref="O29:Q29"/>
    <mergeCell ref="S29:U29"/>
    <mergeCell ref="W29:Y29"/>
    <mergeCell ref="AA29:AC29"/>
    <mergeCell ref="AE29:AG29"/>
    <mergeCell ref="AI29:AK29"/>
    <mergeCell ref="AM29:AO29"/>
    <mergeCell ref="AQ29:AS29"/>
    <mergeCell ref="AU29:AW29"/>
    <mergeCell ref="R26:R27"/>
    <mergeCell ref="V26:V27"/>
    <mergeCell ref="Z26:Z27"/>
    <mergeCell ref="AI22:AK22"/>
    <mergeCell ref="AM22:AO22"/>
    <mergeCell ref="AQ22:AS22"/>
    <mergeCell ref="AU22:AW22"/>
    <mergeCell ref="AI25:AK25"/>
    <mergeCell ref="AM25:AO25"/>
    <mergeCell ref="AI30:AK30"/>
    <mergeCell ref="AY48:AY49"/>
    <mergeCell ref="AM30:AO30"/>
    <mergeCell ref="AQ30:AS30"/>
    <mergeCell ref="K47:M47"/>
    <mergeCell ref="O47:Q47"/>
    <mergeCell ref="S47:U47"/>
    <mergeCell ref="W47:Y47"/>
    <mergeCell ref="AA47:AC47"/>
    <mergeCell ref="AE47:AG47"/>
    <mergeCell ref="AI47:AK47"/>
    <mergeCell ref="AM47:AO47"/>
    <mergeCell ref="Z48:Z49"/>
    <mergeCell ref="AD48:AD49"/>
    <mergeCell ref="AH48:AH49"/>
    <mergeCell ref="K30:M30"/>
    <mergeCell ref="O30:Q30"/>
    <mergeCell ref="S30:U30"/>
    <mergeCell ref="W30:Y30"/>
    <mergeCell ref="AA30:AC30"/>
    <mergeCell ref="AE30:AG30"/>
    <mergeCell ref="AL58:AL59"/>
    <mergeCell ref="AT58:AT59"/>
    <mergeCell ref="AY58:AY59"/>
    <mergeCell ref="AL60:AL61"/>
    <mergeCell ref="AT60:AT61"/>
    <mergeCell ref="AY60:AY61"/>
    <mergeCell ref="G4:AT4"/>
    <mergeCell ref="AL54:AL55"/>
    <mergeCell ref="AP54:AP55"/>
    <mergeCell ref="AT54:AT55"/>
    <mergeCell ref="AY54:AY55"/>
    <mergeCell ref="AL56:AL57"/>
    <mergeCell ref="AP56:AP57"/>
    <mergeCell ref="AT56:AT57"/>
    <mergeCell ref="AY56:AY57"/>
    <mergeCell ref="AD50:AD51"/>
    <mergeCell ref="AH50:AH51"/>
    <mergeCell ref="AY50:AY51"/>
    <mergeCell ref="AH52:AH53"/>
    <mergeCell ref="AL52:AL53"/>
    <mergeCell ref="AP52:AP53"/>
    <mergeCell ref="AY52:AY53"/>
    <mergeCell ref="AQ47:AS47"/>
    <mergeCell ref="AU47:AW47"/>
  </mergeCells>
  <printOptions horizontalCentered="1" verticalCentered="1" gridLinesSet="0"/>
  <pageMargins left="0" right="0" top="0.59055118110236227" bottom="0" header="0.19685039370078741" footer="0"/>
  <pageSetup paperSize="9" scale="36" fitToWidth="420" fitToHeight="297" orientation="landscape" blackAndWhite="1" r:id="rId1"/>
  <headerFooter alignWithMargins="0">
    <oddFooter>&amp;R&amp;P</oddFooter>
  </headerFooter>
  <rowBreaks count="1" manualBreakCount="1">
    <brk id="41" max="5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I72"/>
  <sheetViews>
    <sheetView showGridLines="0" showZeros="0" view="pageBreakPreview" topLeftCell="A46" zoomScale="70" zoomScaleNormal="50" zoomScaleSheetLayoutView="70" workbookViewId="0">
      <selection activeCell="B56" sqref="B56"/>
    </sheetView>
  </sheetViews>
  <sheetFormatPr defaultColWidth="8.7109375" defaultRowHeight="12.75" x14ac:dyDescent="0.2"/>
  <cols>
    <col min="1" max="1" width="12.42578125" style="328" customWidth="1"/>
    <col min="2" max="2" width="105.42578125" style="328" customWidth="1"/>
    <col min="3" max="3" width="18.85546875" style="328" customWidth="1"/>
    <col min="4" max="4" width="7.7109375" style="328" customWidth="1"/>
    <col min="5" max="5" width="8.42578125" style="328" customWidth="1"/>
    <col min="6" max="6" width="7.42578125" style="328" customWidth="1"/>
    <col min="7" max="7" width="6.85546875" style="328" customWidth="1"/>
    <col min="8" max="8" width="6.42578125" style="328" customWidth="1"/>
    <col min="9" max="9" width="8.28515625" style="328" customWidth="1"/>
    <col min="10" max="10" width="6.7109375" style="328" customWidth="1"/>
    <col min="11" max="13" width="4.42578125" style="328" customWidth="1"/>
    <col min="14" max="14" width="5.5703125" style="328" customWidth="1"/>
    <col min="15" max="16" width="4.140625" style="328" customWidth="1"/>
    <col min="17" max="17" width="4.7109375" style="328" customWidth="1"/>
    <col min="18" max="18" width="5.28515625" style="328" customWidth="1"/>
    <col min="19" max="21" width="4.28515625" style="328" customWidth="1"/>
    <col min="22" max="22" width="5.7109375" style="328" customWidth="1"/>
    <col min="23" max="25" width="4.7109375" style="328" customWidth="1"/>
    <col min="26" max="26" width="5.7109375" style="328" customWidth="1"/>
    <col min="27" max="29" width="4.42578125" style="328" customWidth="1"/>
    <col min="30" max="30" width="6.140625" style="328" customWidth="1"/>
    <col min="31" max="33" width="4.28515625" style="328" customWidth="1"/>
    <col min="34" max="34" width="5.42578125" style="328" customWidth="1"/>
    <col min="35" max="37" width="4.140625" style="328" customWidth="1"/>
    <col min="38" max="38" width="5.7109375" style="328" customWidth="1"/>
    <col min="39" max="41" width="4.42578125" style="328" customWidth="1"/>
    <col min="42" max="42" width="5" style="328" customWidth="1"/>
    <col min="43" max="45" width="4.140625" style="328" customWidth="1"/>
    <col min="46" max="46" width="5" style="328" customWidth="1"/>
    <col min="47" max="49" width="4.42578125" style="328" customWidth="1"/>
    <col min="50" max="50" width="5" style="328" customWidth="1"/>
    <col min="51" max="52" width="6" style="328" customWidth="1"/>
    <col min="53" max="53" width="4.7109375" style="328" customWidth="1"/>
    <col min="54" max="54" width="5.5703125" style="328" customWidth="1"/>
    <col min="55" max="16384" width="8.7109375" style="328"/>
  </cols>
  <sheetData>
    <row r="1" spans="1:54" x14ac:dyDescent="0.2">
      <c r="C1" s="799" t="s">
        <v>290</v>
      </c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799"/>
      <c r="S1" s="799"/>
      <c r="T1" s="799"/>
      <c r="U1" s="799"/>
      <c r="V1" s="799"/>
      <c r="W1" s="799"/>
      <c r="X1" s="799"/>
      <c r="Y1" s="799"/>
      <c r="Z1" s="799"/>
      <c r="AA1" s="799"/>
      <c r="AB1" s="799"/>
      <c r="AC1" s="799"/>
      <c r="AD1" s="799"/>
      <c r="AE1" s="799"/>
      <c r="AF1" s="799"/>
      <c r="AG1" s="799"/>
      <c r="AH1" s="799"/>
      <c r="AI1" s="799"/>
      <c r="AJ1" s="799"/>
      <c r="AK1" s="799"/>
      <c r="AL1" s="799"/>
      <c r="AM1" s="799"/>
      <c r="AN1" s="799"/>
      <c r="AO1" s="799"/>
      <c r="AP1" s="799"/>
      <c r="AQ1" s="799"/>
      <c r="AR1" s="799"/>
      <c r="AS1" s="799"/>
      <c r="AT1" s="799"/>
      <c r="AU1" s="799"/>
      <c r="AV1" s="799"/>
      <c r="AW1" s="799"/>
      <c r="AX1" s="799"/>
      <c r="AY1" s="799"/>
      <c r="AZ1" s="799"/>
      <c r="BA1" s="799"/>
      <c r="BB1" s="799"/>
    </row>
    <row r="2" spans="1:54" x14ac:dyDescent="0.2">
      <c r="C2" s="799"/>
      <c r="D2" s="799"/>
      <c r="E2" s="799"/>
      <c r="F2" s="799"/>
      <c r="G2" s="799"/>
      <c r="H2" s="799"/>
      <c r="I2" s="799"/>
      <c r="J2" s="799"/>
      <c r="K2" s="799"/>
      <c r="L2" s="799"/>
      <c r="M2" s="799"/>
      <c r="N2" s="799"/>
      <c r="O2" s="799"/>
      <c r="P2" s="799"/>
      <c r="Q2" s="799"/>
      <c r="R2" s="799"/>
      <c r="S2" s="799"/>
      <c r="T2" s="799"/>
      <c r="U2" s="799"/>
      <c r="V2" s="799"/>
      <c r="W2" s="799"/>
      <c r="X2" s="799"/>
      <c r="Y2" s="799"/>
      <c r="Z2" s="799"/>
      <c r="AA2" s="799"/>
      <c r="AB2" s="799"/>
      <c r="AC2" s="799"/>
      <c r="AD2" s="799"/>
      <c r="AE2" s="799"/>
      <c r="AF2" s="799"/>
      <c r="AG2" s="799"/>
      <c r="AH2" s="799"/>
      <c r="AI2" s="799"/>
      <c r="AJ2" s="799"/>
      <c r="AK2" s="799"/>
      <c r="AL2" s="799"/>
      <c r="AM2" s="799"/>
      <c r="AN2" s="799"/>
      <c r="AO2" s="799"/>
      <c r="AP2" s="799"/>
      <c r="AQ2" s="799"/>
      <c r="AR2" s="799"/>
      <c r="AS2" s="799"/>
      <c r="AT2" s="799"/>
      <c r="AU2" s="799"/>
      <c r="AV2" s="799"/>
      <c r="AW2" s="799"/>
      <c r="AX2" s="799"/>
      <c r="AY2" s="799"/>
      <c r="AZ2" s="799"/>
      <c r="BA2" s="799"/>
      <c r="BB2" s="799"/>
    </row>
    <row r="3" spans="1:54" ht="23.25" x14ac:dyDescent="0.35">
      <c r="C3" s="43"/>
      <c r="U3" s="42"/>
      <c r="V3" s="42"/>
    </row>
    <row r="4" spans="1:54" ht="51" customHeight="1" x14ac:dyDescent="0.4">
      <c r="B4" s="513"/>
      <c r="C4" s="74" t="s">
        <v>51</v>
      </c>
      <c r="D4" s="73"/>
      <c r="F4" s="73"/>
      <c r="G4" s="528" t="s">
        <v>289</v>
      </c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528"/>
      <c r="AQ4" s="528"/>
      <c r="AR4" s="528"/>
      <c r="AS4" s="73"/>
      <c r="AT4" s="73"/>
      <c r="AU4" s="73"/>
      <c r="AV4" s="73"/>
      <c r="AW4" s="73"/>
      <c r="AX4" s="73"/>
    </row>
    <row r="5" spans="1:54" ht="42" customHeight="1" x14ac:dyDescent="0.2">
      <c r="G5" s="528"/>
      <c r="H5" s="528"/>
      <c r="I5" s="528"/>
      <c r="J5" s="528"/>
      <c r="K5" s="528"/>
      <c r="L5" s="528"/>
      <c r="M5" s="528"/>
      <c r="N5" s="528"/>
      <c r="O5" s="528"/>
      <c r="P5" s="528"/>
      <c r="Q5" s="528"/>
      <c r="R5" s="528"/>
      <c r="S5" s="528"/>
      <c r="T5" s="528"/>
      <c r="U5" s="528"/>
      <c r="V5" s="528"/>
      <c r="W5" s="528"/>
      <c r="X5" s="528"/>
      <c r="Y5" s="528"/>
      <c r="Z5" s="528"/>
      <c r="AA5" s="528"/>
      <c r="AB5" s="528"/>
      <c r="AC5" s="528"/>
      <c r="AD5" s="528"/>
      <c r="AE5" s="528"/>
      <c r="AF5" s="528"/>
      <c r="AG5" s="528"/>
      <c r="AH5" s="528"/>
      <c r="AI5" s="528"/>
      <c r="AJ5" s="528"/>
      <c r="AK5" s="528"/>
      <c r="AL5" s="528"/>
      <c r="AM5" s="528"/>
      <c r="AN5" s="528"/>
      <c r="AO5" s="528"/>
      <c r="AP5" s="528"/>
      <c r="AQ5" s="528"/>
      <c r="AR5" s="528"/>
    </row>
    <row r="6" spans="1:54" ht="81.75" customHeight="1" thickBot="1" x14ac:dyDescent="0.25">
      <c r="U6" s="15"/>
    </row>
    <row r="7" spans="1:54" s="219" customFormat="1" ht="55.5" customHeight="1" thickBot="1" x14ac:dyDescent="0.3">
      <c r="A7" s="743" t="s">
        <v>115</v>
      </c>
      <c r="B7" s="746"/>
      <c r="C7" s="735" t="s">
        <v>56</v>
      </c>
      <c r="D7" s="765" t="s">
        <v>167</v>
      </c>
      <c r="E7" s="766"/>
      <c r="F7" s="771" t="s">
        <v>103</v>
      </c>
      <c r="G7" s="772"/>
      <c r="H7" s="772"/>
      <c r="I7" s="772"/>
      <c r="J7" s="773"/>
      <c r="K7" s="729" t="s">
        <v>109</v>
      </c>
      <c r="L7" s="730"/>
      <c r="M7" s="730"/>
      <c r="N7" s="730"/>
      <c r="O7" s="730"/>
      <c r="P7" s="730"/>
      <c r="Q7" s="730"/>
      <c r="R7" s="749"/>
      <c r="S7" s="729" t="s">
        <v>110</v>
      </c>
      <c r="T7" s="730"/>
      <c r="U7" s="730"/>
      <c r="V7" s="730"/>
      <c r="W7" s="730"/>
      <c r="X7" s="730"/>
      <c r="Y7" s="730"/>
      <c r="Z7" s="749"/>
      <c r="AA7" s="729" t="s">
        <v>111</v>
      </c>
      <c r="AB7" s="730"/>
      <c r="AC7" s="730"/>
      <c r="AD7" s="730"/>
      <c r="AE7" s="730"/>
      <c r="AF7" s="730"/>
      <c r="AG7" s="730"/>
      <c r="AH7" s="749"/>
      <c r="AI7" s="729" t="s">
        <v>112</v>
      </c>
      <c r="AJ7" s="730"/>
      <c r="AK7" s="730"/>
      <c r="AL7" s="730"/>
      <c r="AM7" s="730"/>
      <c r="AN7" s="730"/>
      <c r="AO7" s="730"/>
      <c r="AP7" s="749"/>
      <c r="AQ7" s="729" t="s">
        <v>112</v>
      </c>
      <c r="AR7" s="730"/>
      <c r="AS7" s="730"/>
      <c r="AT7" s="730"/>
      <c r="AU7" s="730"/>
      <c r="AV7" s="730"/>
      <c r="AW7" s="730"/>
      <c r="AX7" s="749"/>
      <c r="AY7" s="729" t="s">
        <v>130</v>
      </c>
      <c r="AZ7" s="730"/>
      <c r="BA7" s="730"/>
      <c r="BB7" s="731"/>
    </row>
    <row r="8" spans="1:54" s="219" customFormat="1" ht="52.5" customHeight="1" thickBot="1" x14ac:dyDescent="0.3">
      <c r="A8" s="744"/>
      <c r="B8" s="747"/>
      <c r="C8" s="750"/>
      <c r="D8" s="767"/>
      <c r="E8" s="768"/>
      <c r="F8" s="774" t="s">
        <v>114</v>
      </c>
      <c r="G8" s="776" t="s">
        <v>104</v>
      </c>
      <c r="H8" s="777"/>
      <c r="I8" s="777"/>
      <c r="J8" s="758" t="s">
        <v>106</v>
      </c>
      <c r="K8" s="739" t="s">
        <v>122</v>
      </c>
      <c r="L8" s="739"/>
      <c r="M8" s="739"/>
      <c r="N8" s="740"/>
      <c r="O8" s="739" t="s">
        <v>126</v>
      </c>
      <c r="P8" s="739"/>
      <c r="Q8" s="739"/>
      <c r="R8" s="740"/>
      <c r="S8" s="739" t="s">
        <v>123</v>
      </c>
      <c r="T8" s="739"/>
      <c r="U8" s="739"/>
      <c r="V8" s="740"/>
      <c r="W8" s="739" t="s">
        <v>127</v>
      </c>
      <c r="X8" s="739"/>
      <c r="Y8" s="739"/>
      <c r="Z8" s="740"/>
      <c r="AA8" s="739" t="s">
        <v>124</v>
      </c>
      <c r="AB8" s="739"/>
      <c r="AC8" s="739"/>
      <c r="AD8" s="740"/>
      <c r="AE8" s="739" t="s">
        <v>128</v>
      </c>
      <c r="AF8" s="739"/>
      <c r="AG8" s="739"/>
      <c r="AH8" s="740"/>
      <c r="AI8" s="739" t="s">
        <v>125</v>
      </c>
      <c r="AJ8" s="739"/>
      <c r="AK8" s="739"/>
      <c r="AL8" s="740"/>
      <c r="AM8" s="739" t="s">
        <v>129</v>
      </c>
      <c r="AN8" s="739"/>
      <c r="AO8" s="739"/>
      <c r="AP8" s="740"/>
      <c r="AQ8" s="739" t="s">
        <v>252</v>
      </c>
      <c r="AR8" s="739"/>
      <c r="AS8" s="739"/>
      <c r="AT8" s="740"/>
      <c r="AU8" s="739" t="s">
        <v>253</v>
      </c>
      <c r="AV8" s="739"/>
      <c r="AW8" s="739"/>
      <c r="AX8" s="740"/>
      <c r="AY8" s="732"/>
      <c r="AZ8" s="733"/>
      <c r="BA8" s="733"/>
      <c r="BB8" s="734"/>
    </row>
    <row r="9" spans="1:54" s="219" customFormat="1" ht="32.25" customHeight="1" thickBot="1" x14ac:dyDescent="0.3">
      <c r="A9" s="744"/>
      <c r="B9" s="747"/>
      <c r="C9" s="750"/>
      <c r="D9" s="769"/>
      <c r="E9" s="770"/>
      <c r="F9" s="774"/>
      <c r="G9" s="737" t="s">
        <v>105</v>
      </c>
      <c r="H9" s="751" t="s">
        <v>113</v>
      </c>
      <c r="I9" s="737" t="s">
        <v>107</v>
      </c>
      <c r="J9" s="759"/>
      <c r="K9" s="737" t="s">
        <v>119</v>
      </c>
      <c r="L9" s="751" t="s">
        <v>120</v>
      </c>
      <c r="M9" s="737" t="s">
        <v>121</v>
      </c>
      <c r="N9" s="741" t="s">
        <v>108</v>
      </c>
      <c r="O9" s="737" t="s">
        <v>119</v>
      </c>
      <c r="P9" s="751" t="s">
        <v>120</v>
      </c>
      <c r="Q9" s="737" t="s">
        <v>121</v>
      </c>
      <c r="R9" s="741" t="s">
        <v>108</v>
      </c>
      <c r="S9" s="737" t="s">
        <v>119</v>
      </c>
      <c r="T9" s="751" t="s">
        <v>120</v>
      </c>
      <c r="U9" s="737" t="s">
        <v>121</v>
      </c>
      <c r="V9" s="741" t="s">
        <v>108</v>
      </c>
      <c r="W9" s="737" t="s">
        <v>119</v>
      </c>
      <c r="X9" s="751" t="s">
        <v>120</v>
      </c>
      <c r="Y9" s="737" t="s">
        <v>121</v>
      </c>
      <c r="Z9" s="741" t="s">
        <v>108</v>
      </c>
      <c r="AA9" s="737" t="s">
        <v>119</v>
      </c>
      <c r="AB9" s="751" t="s">
        <v>120</v>
      </c>
      <c r="AC9" s="737" t="s">
        <v>121</v>
      </c>
      <c r="AD9" s="741" t="s">
        <v>108</v>
      </c>
      <c r="AE9" s="737" t="s">
        <v>119</v>
      </c>
      <c r="AF9" s="751" t="s">
        <v>120</v>
      </c>
      <c r="AG9" s="737" t="s">
        <v>121</v>
      </c>
      <c r="AH9" s="741" t="s">
        <v>108</v>
      </c>
      <c r="AI9" s="737" t="s">
        <v>119</v>
      </c>
      <c r="AJ9" s="751" t="s">
        <v>120</v>
      </c>
      <c r="AK9" s="737" t="s">
        <v>121</v>
      </c>
      <c r="AL9" s="741" t="s">
        <v>108</v>
      </c>
      <c r="AM9" s="737" t="s">
        <v>119</v>
      </c>
      <c r="AN9" s="751" t="s">
        <v>120</v>
      </c>
      <c r="AO9" s="737" t="s">
        <v>121</v>
      </c>
      <c r="AP9" s="741" t="s">
        <v>108</v>
      </c>
      <c r="AQ9" s="737" t="s">
        <v>119</v>
      </c>
      <c r="AR9" s="751" t="s">
        <v>120</v>
      </c>
      <c r="AS9" s="737" t="s">
        <v>121</v>
      </c>
      <c r="AT9" s="741" t="s">
        <v>108</v>
      </c>
      <c r="AU9" s="737" t="s">
        <v>119</v>
      </c>
      <c r="AV9" s="751" t="s">
        <v>120</v>
      </c>
      <c r="AW9" s="737" t="s">
        <v>121</v>
      </c>
      <c r="AX9" s="741" t="s">
        <v>108</v>
      </c>
      <c r="AY9" s="750" t="s">
        <v>131</v>
      </c>
      <c r="AZ9" s="735" t="s">
        <v>132</v>
      </c>
      <c r="BA9" s="810" t="s">
        <v>139</v>
      </c>
      <c r="BB9" s="735" t="s">
        <v>140</v>
      </c>
    </row>
    <row r="10" spans="1:54" s="219" customFormat="1" ht="136.5" customHeight="1" thickBot="1" x14ac:dyDescent="0.3">
      <c r="A10" s="745"/>
      <c r="B10" s="748"/>
      <c r="C10" s="750"/>
      <c r="D10" s="489" t="s">
        <v>116</v>
      </c>
      <c r="E10" s="489" t="s">
        <v>117</v>
      </c>
      <c r="F10" s="775"/>
      <c r="G10" s="738"/>
      <c r="H10" s="752"/>
      <c r="I10" s="738"/>
      <c r="J10" s="760"/>
      <c r="K10" s="738"/>
      <c r="L10" s="752"/>
      <c r="M10" s="738"/>
      <c r="N10" s="742"/>
      <c r="O10" s="738"/>
      <c r="P10" s="752"/>
      <c r="Q10" s="738"/>
      <c r="R10" s="742"/>
      <c r="S10" s="738"/>
      <c r="T10" s="752"/>
      <c r="U10" s="738"/>
      <c r="V10" s="742"/>
      <c r="W10" s="738"/>
      <c r="X10" s="752"/>
      <c r="Y10" s="738"/>
      <c r="Z10" s="742"/>
      <c r="AA10" s="738"/>
      <c r="AB10" s="752"/>
      <c r="AC10" s="738"/>
      <c r="AD10" s="742"/>
      <c r="AE10" s="738"/>
      <c r="AF10" s="752"/>
      <c r="AG10" s="738"/>
      <c r="AH10" s="742"/>
      <c r="AI10" s="738"/>
      <c r="AJ10" s="752"/>
      <c r="AK10" s="738"/>
      <c r="AL10" s="742"/>
      <c r="AM10" s="738"/>
      <c r="AN10" s="752"/>
      <c r="AO10" s="738"/>
      <c r="AP10" s="742"/>
      <c r="AQ10" s="738"/>
      <c r="AR10" s="752"/>
      <c r="AS10" s="738"/>
      <c r="AT10" s="742"/>
      <c r="AU10" s="738"/>
      <c r="AV10" s="752"/>
      <c r="AW10" s="738"/>
      <c r="AX10" s="742"/>
      <c r="AY10" s="750"/>
      <c r="AZ10" s="736"/>
      <c r="BA10" s="810"/>
      <c r="BB10" s="750"/>
    </row>
    <row r="11" spans="1:54" s="37" customFormat="1" ht="23.25" customHeight="1" thickBot="1" x14ac:dyDescent="0.35">
      <c r="A11" s="574" t="s">
        <v>336</v>
      </c>
      <c r="B11" s="804" t="s">
        <v>141</v>
      </c>
      <c r="C11" s="805"/>
      <c r="D11" s="805"/>
      <c r="E11" s="805"/>
      <c r="F11" s="805"/>
      <c r="G11" s="805"/>
      <c r="H11" s="805"/>
      <c r="I11" s="805"/>
      <c r="J11" s="805"/>
      <c r="K11" s="805"/>
      <c r="L11" s="805"/>
      <c r="M11" s="805"/>
      <c r="N11" s="805"/>
      <c r="O11" s="805"/>
      <c r="P11" s="805"/>
      <c r="Q11" s="805"/>
      <c r="R11" s="805"/>
      <c r="S11" s="805"/>
      <c r="T11" s="805"/>
      <c r="U11" s="805"/>
      <c r="V11" s="805"/>
      <c r="W11" s="805"/>
      <c r="X11" s="805"/>
      <c r="Y11" s="805"/>
      <c r="Z11" s="805"/>
      <c r="AA11" s="805"/>
      <c r="AB11" s="805"/>
      <c r="AC11" s="805"/>
      <c r="AD11" s="805"/>
      <c r="AE11" s="805"/>
      <c r="AF11" s="805"/>
      <c r="AG11" s="805"/>
      <c r="AH11" s="805"/>
      <c r="AI11" s="805"/>
      <c r="AJ11" s="805"/>
      <c r="AK11" s="805"/>
      <c r="AL11" s="805"/>
      <c r="AM11" s="805"/>
      <c r="AN11" s="805"/>
      <c r="AO11" s="805"/>
      <c r="AP11" s="805"/>
      <c r="AQ11" s="805"/>
      <c r="AR11" s="805"/>
      <c r="AS11" s="805"/>
      <c r="AT11" s="805"/>
      <c r="AU11" s="805"/>
      <c r="AV11" s="805"/>
      <c r="AW11" s="805"/>
      <c r="AX11" s="805"/>
      <c r="AY11" s="805"/>
      <c r="AZ11" s="805"/>
      <c r="BA11" s="805"/>
      <c r="BB11" s="806"/>
    </row>
    <row r="12" spans="1:54" s="281" customFormat="1" ht="19.5" customHeight="1" thickBot="1" x14ac:dyDescent="0.4">
      <c r="A12" s="807" t="s">
        <v>165</v>
      </c>
      <c r="B12" s="808"/>
      <c r="C12" s="224"/>
      <c r="D12" s="79">
        <f>D13+D15</f>
        <v>2</v>
      </c>
      <c r="E12" s="77">
        <f t="shared" ref="E12:E18" si="0">D12*30</f>
        <v>60</v>
      </c>
      <c r="F12" s="413"/>
      <c r="G12" s="509"/>
      <c r="H12" s="509"/>
      <c r="I12" s="413"/>
      <c r="J12" s="414"/>
      <c r="K12" s="677">
        <f>SUM(K13:M19)</f>
        <v>0</v>
      </c>
      <c r="L12" s="677"/>
      <c r="M12" s="678"/>
      <c r="N12" s="384">
        <f>N13+N15</f>
        <v>0</v>
      </c>
      <c r="O12" s="676"/>
      <c r="P12" s="677"/>
      <c r="Q12" s="678"/>
      <c r="R12" s="384">
        <f>R13+R15</f>
        <v>2</v>
      </c>
      <c r="S12" s="676">
        <f>SUM(S13:U19)</f>
        <v>0</v>
      </c>
      <c r="T12" s="677"/>
      <c r="U12" s="678"/>
      <c r="V12" s="384">
        <f>V13+V15</f>
        <v>0</v>
      </c>
      <c r="W12" s="676">
        <f>SUM(W13:Y19)</f>
        <v>0</v>
      </c>
      <c r="X12" s="677"/>
      <c r="Y12" s="678"/>
      <c r="Z12" s="384">
        <f>Z13+Z15</f>
        <v>0</v>
      </c>
      <c r="AA12" s="676">
        <f>AA16+AC16</f>
        <v>0</v>
      </c>
      <c r="AB12" s="677"/>
      <c r="AC12" s="678"/>
      <c r="AD12" s="384">
        <f>AD13+AD15</f>
        <v>0</v>
      </c>
      <c r="AE12" s="676">
        <f>SUM(AE13:AG19)</f>
        <v>0</v>
      </c>
      <c r="AF12" s="677"/>
      <c r="AG12" s="678"/>
      <c r="AH12" s="384">
        <f>AH13+AH15</f>
        <v>0</v>
      </c>
      <c r="AI12" s="676"/>
      <c r="AJ12" s="677"/>
      <c r="AK12" s="678"/>
      <c r="AL12" s="224"/>
      <c r="AM12" s="676"/>
      <c r="AN12" s="677"/>
      <c r="AO12" s="678"/>
      <c r="AP12" s="224"/>
      <c r="AQ12" s="676"/>
      <c r="AR12" s="677"/>
      <c r="AS12" s="678"/>
      <c r="AT12" s="224"/>
      <c r="AU12" s="676"/>
      <c r="AV12" s="677"/>
      <c r="AW12" s="678"/>
      <c r="AX12" s="224"/>
      <c r="AY12" s="224"/>
      <c r="AZ12" s="415"/>
      <c r="BA12" s="416"/>
      <c r="BB12" s="416"/>
    </row>
    <row r="13" spans="1:54" s="254" customFormat="1" ht="20.25" customHeight="1" x14ac:dyDescent="0.35">
      <c r="A13" s="390"/>
      <c r="B13" s="391" t="s">
        <v>50</v>
      </c>
      <c r="C13" s="205"/>
      <c r="D13" s="392">
        <f>N13+R13+V13+Z13+AD13+AH13+AT13</f>
        <v>0</v>
      </c>
      <c r="E13" s="393">
        <f t="shared" si="0"/>
        <v>0</v>
      </c>
      <c r="F13" s="499"/>
      <c r="G13" s="361"/>
      <c r="H13" s="361"/>
      <c r="I13" s="499"/>
      <c r="J13" s="495"/>
      <c r="K13" s="499"/>
      <c r="L13" s="361"/>
      <c r="M13" s="492"/>
      <c r="N13" s="394">
        <f>SUM(N14)</f>
        <v>0</v>
      </c>
      <c r="O13" s="448"/>
      <c r="P13" s="361"/>
      <c r="Q13" s="449"/>
      <c r="R13" s="450"/>
      <c r="S13" s="499"/>
      <c r="T13" s="361"/>
      <c r="U13" s="492"/>
      <c r="V13" s="394">
        <f>SUM(V14)</f>
        <v>0</v>
      </c>
      <c r="W13" s="499"/>
      <c r="X13" s="361"/>
      <c r="Y13" s="492"/>
      <c r="Z13" s="394">
        <f>SUM(Z14)</f>
        <v>0</v>
      </c>
      <c r="AA13" s="499"/>
      <c r="AB13" s="361"/>
      <c r="AC13" s="492"/>
      <c r="AD13" s="394">
        <f>SUM(AD14)</f>
        <v>0</v>
      </c>
      <c r="AE13" s="491"/>
      <c r="AF13" s="361"/>
      <c r="AG13" s="492"/>
      <c r="AH13" s="394"/>
      <c r="AI13" s="491"/>
      <c r="AJ13" s="361"/>
      <c r="AK13" s="492"/>
      <c r="AL13" s="394">
        <f>SUM(AL14)</f>
        <v>0</v>
      </c>
      <c r="AM13" s="499"/>
      <c r="AN13" s="361"/>
      <c r="AO13" s="492"/>
      <c r="AP13" s="394">
        <f>SUM(AP14)</f>
        <v>0</v>
      </c>
      <c r="AQ13" s="491"/>
      <c r="AR13" s="361"/>
      <c r="AS13" s="492"/>
      <c r="AT13" s="394">
        <f>SUM(AT14)</f>
        <v>0</v>
      </c>
      <c r="AU13" s="499"/>
      <c r="AV13" s="361"/>
      <c r="AW13" s="492"/>
      <c r="AX13" s="394">
        <f>SUM(AX14)</f>
        <v>0</v>
      </c>
      <c r="AY13" s="395"/>
      <c r="AZ13" s="396"/>
      <c r="BA13" s="110"/>
      <c r="BB13" s="110"/>
    </row>
    <row r="14" spans="1:54" s="254" customFormat="1" ht="19.5" customHeight="1" x14ac:dyDescent="0.35">
      <c r="A14" s="278"/>
      <c r="B14" s="106"/>
      <c r="C14" s="46"/>
      <c r="D14" s="508"/>
      <c r="E14" s="256"/>
      <c r="F14" s="264"/>
      <c r="G14" s="374"/>
      <c r="H14" s="374"/>
      <c r="I14" s="264"/>
      <c r="J14" s="277"/>
      <c r="K14" s="264"/>
      <c r="L14" s="276"/>
      <c r="M14" s="265"/>
      <c r="N14" s="339"/>
      <c r="O14" s="102"/>
      <c r="P14" s="276"/>
      <c r="Q14" s="265"/>
      <c r="R14" s="334"/>
      <c r="S14" s="264"/>
      <c r="T14" s="276"/>
      <c r="U14" s="265"/>
      <c r="V14" s="339"/>
      <c r="W14" s="264"/>
      <c r="X14" s="276"/>
      <c r="Y14" s="265"/>
      <c r="Z14" s="339"/>
      <c r="AA14" s="264"/>
      <c r="AB14" s="276"/>
      <c r="AC14" s="265"/>
      <c r="AD14" s="263"/>
      <c r="AE14" s="272"/>
      <c r="AF14" s="276"/>
      <c r="AG14" s="274"/>
      <c r="AH14" s="339"/>
      <c r="AI14" s="272"/>
      <c r="AJ14" s="276"/>
      <c r="AK14" s="265"/>
      <c r="AL14" s="263"/>
      <c r="AM14" s="264"/>
      <c r="AN14" s="374"/>
      <c r="AO14" s="265"/>
      <c r="AP14" s="256"/>
      <c r="AQ14" s="272"/>
      <c r="AR14" s="276"/>
      <c r="AS14" s="265"/>
      <c r="AT14" s="263"/>
      <c r="AU14" s="264"/>
      <c r="AV14" s="374"/>
      <c r="AW14" s="265"/>
      <c r="AX14" s="256"/>
      <c r="AY14" s="271"/>
      <c r="AZ14" s="508"/>
      <c r="BA14" s="255"/>
      <c r="BB14" s="255"/>
    </row>
    <row r="15" spans="1:54" s="254" customFormat="1" ht="19.5" customHeight="1" x14ac:dyDescent="0.35">
      <c r="A15" s="278"/>
      <c r="B15" s="39" t="s">
        <v>166</v>
      </c>
      <c r="C15" s="253"/>
      <c r="D15" s="72">
        <f>N15+R15+V15+Z15+AD15+AH15+AT15</f>
        <v>2</v>
      </c>
      <c r="E15" s="92">
        <f t="shared" si="0"/>
        <v>60</v>
      </c>
      <c r="F15" s="264"/>
      <c r="G15" s="374"/>
      <c r="H15" s="374"/>
      <c r="I15" s="264"/>
      <c r="J15" s="277"/>
      <c r="K15" s="264"/>
      <c r="L15" s="276"/>
      <c r="M15" s="265"/>
      <c r="N15" s="339">
        <f>SUM(N16:N18)</f>
        <v>0</v>
      </c>
      <c r="O15" s="264"/>
      <c r="P15" s="276"/>
      <c r="Q15" s="265"/>
      <c r="R15" s="339">
        <f>SUM(R16:R18)</f>
        <v>2</v>
      </c>
      <c r="S15" s="264"/>
      <c r="T15" s="276"/>
      <c r="U15" s="265"/>
      <c r="V15" s="339"/>
      <c r="W15" s="264"/>
      <c r="X15" s="276"/>
      <c r="Y15" s="265"/>
      <c r="Z15" s="339">
        <f>SUM(Z16:Z18)</f>
        <v>0</v>
      </c>
      <c r="AA15" s="264"/>
      <c r="AB15" s="276"/>
      <c r="AC15" s="265"/>
      <c r="AD15" s="339"/>
      <c r="AE15" s="272"/>
      <c r="AF15" s="276"/>
      <c r="AG15" s="274"/>
      <c r="AH15" s="263"/>
      <c r="AI15" s="272"/>
      <c r="AJ15" s="276"/>
      <c r="AK15" s="265"/>
      <c r="AL15" s="263"/>
      <c r="AM15" s="264"/>
      <c r="AN15" s="374"/>
      <c r="AO15" s="265"/>
      <c r="AP15" s="256"/>
      <c r="AQ15" s="272"/>
      <c r="AR15" s="276"/>
      <c r="AS15" s="265"/>
      <c r="AT15" s="263"/>
      <c r="AU15" s="264"/>
      <c r="AV15" s="374"/>
      <c r="AW15" s="265"/>
      <c r="AX15" s="256"/>
      <c r="AY15" s="271"/>
      <c r="AZ15" s="508"/>
      <c r="BA15" s="255"/>
      <c r="BB15" s="255"/>
    </row>
    <row r="16" spans="1:54" s="254" customFormat="1" ht="36.75" customHeight="1" x14ac:dyDescent="0.3">
      <c r="A16" s="93" t="s">
        <v>330</v>
      </c>
      <c r="B16" s="572" t="s">
        <v>270</v>
      </c>
      <c r="C16" s="61" t="s">
        <v>331</v>
      </c>
      <c r="D16" s="508">
        <v>2</v>
      </c>
      <c r="E16" s="256">
        <f t="shared" si="0"/>
        <v>60</v>
      </c>
      <c r="F16" s="264">
        <f>G16+H16+I16</f>
        <v>6</v>
      </c>
      <c r="G16" s="374">
        <v>4</v>
      </c>
      <c r="H16" s="374"/>
      <c r="I16" s="264">
        <v>2</v>
      </c>
      <c r="J16" s="277">
        <f t="shared" ref="J16:J18" si="1">E16-F16</f>
        <v>54</v>
      </c>
      <c r="K16" s="270"/>
      <c r="L16" s="280"/>
      <c r="M16" s="511"/>
      <c r="N16" s="791"/>
      <c r="O16" s="270">
        <v>4</v>
      </c>
      <c r="P16" s="280"/>
      <c r="Q16" s="511">
        <v>2</v>
      </c>
      <c r="R16" s="791">
        <v>2</v>
      </c>
      <c r="S16" s="270"/>
      <c r="T16" s="280"/>
      <c r="U16" s="511"/>
      <c r="V16" s="791"/>
      <c r="W16" s="270"/>
      <c r="X16" s="280"/>
      <c r="Y16" s="511"/>
      <c r="Z16" s="791"/>
      <c r="AA16" s="270"/>
      <c r="AB16" s="280"/>
      <c r="AC16" s="511"/>
      <c r="AD16" s="791"/>
      <c r="AE16" s="272"/>
      <c r="AF16" s="276"/>
      <c r="AG16" s="274"/>
      <c r="AH16" s="263"/>
      <c r="AI16" s="272"/>
      <c r="AJ16" s="276"/>
      <c r="AK16" s="265"/>
      <c r="AL16" s="263"/>
      <c r="AM16" s="270"/>
      <c r="AN16" s="270"/>
      <c r="AO16" s="511"/>
      <c r="AP16" s="253"/>
      <c r="AQ16" s="272"/>
      <c r="AR16" s="276"/>
      <c r="AS16" s="265"/>
      <c r="AT16" s="263"/>
      <c r="AU16" s="270"/>
      <c r="AV16" s="270"/>
      <c r="AW16" s="511"/>
      <c r="AX16" s="253"/>
      <c r="AY16" s="809">
        <v>2</v>
      </c>
      <c r="AZ16" s="41"/>
      <c r="BA16" s="255"/>
      <c r="BB16" s="255"/>
    </row>
    <row r="17" spans="1:54" s="254" customFormat="1" ht="19.5" customHeight="1" x14ac:dyDescent="0.3">
      <c r="A17" s="93" t="s">
        <v>332</v>
      </c>
      <c r="B17" s="572" t="s">
        <v>271</v>
      </c>
      <c r="C17" s="61" t="s">
        <v>333</v>
      </c>
      <c r="D17" s="508">
        <v>2</v>
      </c>
      <c r="E17" s="256">
        <f t="shared" si="0"/>
        <v>60</v>
      </c>
      <c r="F17" s="264">
        <f t="shared" ref="F17:F18" si="2">G17+H17+I17</f>
        <v>6</v>
      </c>
      <c r="G17" s="374">
        <v>4</v>
      </c>
      <c r="H17" s="374"/>
      <c r="I17" s="264">
        <v>2</v>
      </c>
      <c r="J17" s="277">
        <f t="shared" si="1"/>
        <v>54</v>
      </c>
      <c r="K17" s="270"/>
      <c r="L17" s="280"/>
      <c r="M17" s="511"/>
      <c r="N17" s="792"/>
      <c r="O17" s="270">
        <v>4</v>
      </c>
      <c r="P17" s="280"/>
      <c r="Q17" s="511">
        <v>2</v>
      </c>
      <c r="R17" s="792"/>
      <c r="S17" s="270"/>
      <c r="T17" s="280"/>
      <c r="U17" s="511"/>
      <c r="V17" s="792"/>
      <c r="W17" s="270"/>
      <c r="X17" s="280"/>
      <c r="Y17" s="511"/>
      <c r="Z17" s="792"/>
      <c r="AA17" s="270"/>
      <c r="AB17" s="280"/>
      <c r="AC17" s="511"/>
      <c r="AD17" s="792"/>
      <c r="AE17" s="272"/>
      <c r="AF17" s="276"/>
      <c r="AG17" s="274"/>
      <c r="AH17" s="263"/>
      <c r="AI17" s="272"/>
      <c r="AJ17" s="276"/>
      <c r="AK17" s="265"/>
      <c r="AL17" s="263"/>
      <c r="AM17" s="270"/>
      <c r="AN17" s="270"/>
      <c r="AO17" s="511"/>
      <c r="AP17" s="253"/>
      <c r="AQ17" s="272"/>
      <c r="AR17" s="276"/>
      <c r="AS17" s="265"/>
      <c r="AT17" s="263"/>
      <c r="AU17" s="270"/>
      <c r="AV17" s="270"/>
      <c r="AW17" s="511"/>
      <c r="AX17" s="253"/>
      <c r="AY17" s="802"/>
      <c r="AZ17" s="41"/>
      <c r="BA17" s="255"/>
      <c r="BB17" s="255"/>
    </row>
    <row r="18" spans="1:54" s="254" customFormat="1" ht="37.5" customHeight="1" x14ac:dyDescent="0.3">
      <c r="A18" s="93" t="s">
        <v>334</v>
      </c>
      <c r="B18" s="573" t="s">
        <v>272</v>
      </c>
      <c r="C18" s="61" t="s">
        <v>335</v>
      </c>
      <c r="D18" s="508">
        <v>2</v>
      </c>
      <c r="E18" s="256">
        <f t="shared" si="0"/>
        <v>60</v>
      </c>
      <c r="F18" s="264">
        <f t="shared" si="2"/>
        <v>6</v>
      </c>
      <c r="G18" s="374">
        <v>4</v>
      </c>
      <c r="H18" s="374"/>
      <c r="I18" s="264">
        <v>2</v>
      </c>
      <c r="J18" s="277">
        <f t="shared" si="1"/>
        <v>54</v>
      </c>
      <c r="K18" s="270"/>
      <c r="L18" s="280"/>
      <c r="M18" s="511"/>
      <c r="N18" s="792"/>
      <c r="O18" s="270">
        <v>4</v>
      </c>
      <c r="P18" s="280"/>
      <c r="Q18" s="511">
        <v>2</v>
      </c>
      <c r="R18" s="792"/>
      <c r="S18" s="270"/>
      <c r="T18" s="280"/>
      <c r="U18" s="511"/>
      <c r="V18" s="792"/>
      <c r="W18" s="270"/>
      <c r="X18" s="280"/>
      <c r="Y18" s="511"/>
      <c r="Z18" s="792"/>
      <c r="AA18" s="270"/>
      <c r="AB18" s="280"/>
      <c r="AC18" s="511"/>
      <c r="AD18" s="792"/>
      <c r="AE18" s="272"/>
      <c r="AF18" s="276"/>
      <c r="AG18" s="274"/>
      <c r="AH18" s="263"/>
      <c r="AI18" s="272"/>
      <c r="AJ18" s="276"/>
      <c r="AK18" s="265"/>
      <c r="AL18" s="263"/>
      <c r="AM18" s="270"/>
      <c r="AN18" s="270"/>
      <c r="AO18" s="511"/>
      <c r="AP18" s="253"/>
      <c r="AQ18" s="272"/>
      <c r="AR18" s="276"/>
      <c r="AS18" s="265"/>
      <c r="AT18" s="263"/>
      <c r="AU18" s="270"/>
      <c r="AV18" s="270"/>
      <c r="AW18" s="511"/>
      <c r="AX18" s="253"/>
      <c r="AY18" s="802"/>
      <c r="AZ18" s="41"/>
      <c r="BA18" s="255"/>
      <c r="BB18" s="255"/>
    </row>
    <row r="19" spans="1:54" s="254" customFormat="1" ht="19.5" customHeight="1" thickBot="1" x14ac:dyDescent="0.4">
      <c r="A19" s="397"/>
      <c r="B19" s="398"/>
      <c r="C19" s="399"/>
      <c r="D19" s="135"/>
      <c r="E19" s="88"/>
      <c r="F19" s="500"/>
      <c r="G19" s="362"/>
      <c r="H19" s="362"/>
      <c r="I19" s="500"/>
      <c r="J19" s="496"/>
      <c r="K19" s="400"/>
      <c r="L19" s="400"/>
      <c r="M19" s="502"/>
      <c r="N19" s="451"/>
      <c r="O19" s="452"/>
      <c r="P19" s="401"/>
      <c r="Q19" s="494"/>
      <c r="R19" s="453"/>
      <c r="S19" s="402"/>
      <c r="T19" s="400"/>
      <c r="U19" s="501"/>
      <c r="V19" s="403"/>
      <c r="W19" s="402"/>
      <c r="X19" s="400"/>
      <c r="Y19" s="501"/>
      <c r="Z19" s="403"/>
      <c r="AA19" s="402"/>
      <c r="AB19" s="400"/>
      <c r="AC19" s="501"/>
      <c r="AD19" s="404"/>
      <c r="AE19" s="349"/>
      <c r="AF19" s="401"/>
      <c r="AG19" s="405"/>
      <c r="AH19" s="406"/>
      <c r="AI19" s="349"/>
      <c r="AJ19" s="401"/>
      <c r="AK19" s="494"/>
      <c r="AL19" s="406"/>
      <c r="AM19" s="402"/>
      <c r="AN19" s="402"/>
      <c r="AO19" s="501"/>
      <c r="AP19" s="399"/>
      <c r="AQ19" s="349"/>
      <c r="AR19" s="401"/>
      <c r="AS19" s="494"/>
      <c r="AT19" s="406"/>
      <c r="AU19" s="402"/>
      <c r="AV19" s="402"/>
      <c r="AW19" s="501"/>
      <c r="AX19" s="399"/>
      <c r="AY19" s="404"/>
      <c r="AZ19" s="407"/>
      <c r="BA19" s="87"/>
      <c r="BB19" s="87"/>
    </row>
    <row r="20" spans="1:54" s="37" customFormat="1" ht="21.75" customHeight="1" x14ac:dyDescent="0.3">
      <c r="A20" s="575" t="s">
        <v>337</v>
      </c>
      <c r="B20" s="782" t="s">
        <v>147</v>
      </c>
      <c r="C20" s="783"/>
      <c r="D20" s="783"/>
      <c r="E20" s="783"/>
      <c r="F20" s="783"/>
      <c r="G20" s="783"/>
      <c r="H20" s="783"/>
      <c r="I20" s="783"/>
      <c r="J20" s="783"/>
      <c r="K20" s="783"/>
      <c r="L20" s="783"/>
      <c r="M20" s="783"/>
      <c r="N20" s="783"/>
      <c r="O20" s="783"/>
      <c r="P20" s="783"/>
      <c r="Q20" s="783"/>
      <c r="R20" s="783"/>
      <c r="S20" s="783"/>
      <c r="T20" s="783"/>
      <c r="U20" s="783"/>
      <c r="V20" s="783"/>
      <c r="W20" s="783"/>
      <c r="X20" s="783"/>
      <c r="Y20" s="783"/>
      <c r="Z20" s="783"/>
      <c r="AA20" s="783"/>
      <c r="AB20" s="783"/>
      <c r="AC20" s="783"/>
      <c r="AD20" s="783"/>
      <c r="AE20" s="783"/>
      <c r="AF20" s="783"/>
      <c r="AG20" s="783"/>
      <c r="AH20" s="783"/>
      <c r="AI20" s="783"/>
      <c r="AJ20" s="783"/>
      <c r="AK20" s="783"/>
      <c r="AL20" s="783"/>
      <c r="AM20" s="783"/>
      <c r="AN20" s="783"/>
      <c r="AO20" s="783"/>
      <c r="AP20" s="783"/>
      <c r="AQ20" s="783"/>
      <c r="AR20" s="783"/>
      <c r="AS20" s="783"/>
      <c r="AT20" s="783"/>
      <c r="AU20" s="783"/>
      <c r="AV20" s="783"/>
      <c r="AW20" s="783"/>
      <c r="AX20" s="783"/>
      <c r="AY20" s="783"/>
      <c r="AZ20" s="783"/>
      <c r="BA20" s="783"/>
      <c r="BB20" s="784"/>
    </row>
    <row r="21" spans="1:54" s="281" customFormat="1" ht="19.5" customHeight="1" x14ac:dyDescent="0.35">
      <c r="A21" s="722" t="s">
        <v>165</v>
      </c>
      <c r="B21" s="723"/>
      <c r="C21" s="256"/>
      <c r="D21" s="72">
        <f>N21+R21+V21+Z21+AD21+AH21+AT21</f>
        <v>13</v>
      </c>
      <c r="E21" s="256"/>
      <c r="F21" s="264"/>
      <c r="G21" s="374"/>
      <c r="H21" s="374"/>
      <c r="I21" s="374"/>
      <c r="J21" s="265"/>
      <c r="K21" s="788"/>
      <c r="L21" s="789"/>
      <c r="M21" s="790"/>
      <c r="N21" s="454"/>
      <c r="O21" s="788"/>
      <c r="P21" s="789"/>
      <c r="Q21" s="790"/>
      <c r="R21" s="337">
        <f>R22+R25</f>
        <v>0</v>
      </c>
      <c r="S21" s="788"/>
      <c r="T21" s="789"/>
      <c r="U21" s="790"/>
      <c r="V21" s="337">
        <f>V22+V25</f>
        <v>9</v>
      </c>
      <c r="W21" s="788">
        <f>W22+W25</f>
        <v>0</v>
      </c>
      <c r="X21" s="789"/>
      <c r="Y21" s="790"/>
      <c r="Z21" s="337">
        <f>Z22+Z25</f>
        <v>0</v>
      </c>
      <c r="AA21" s="788">
        <f>AA22+AA25</f>
        <v>0</v>
      </c>
      <c r="AB21" s="789"/>
      <c r="AC21" s="790"/>
      <c r="AD21" s="337">
        <f>AD22+AD25</f>
        <v>4</v>
      </c>
      <c r="AE21" s="788">
        <f>AE24+AF24</f>
        <v>0</v>
      </c>
      <c r="AF21" s="789"/>
      <c r="AG21" s="790"/>
      <c r="AH21" s="337">
        <f>AH22+AH25</f>
        <v>0</v>
      </c>
      <c r="AI21" s="788"/>
      <c r="AJ21" s="789"/>
      <c r="AK21" s="790"/>
      <c r="AL21" s="256"/>
      <c r="AM21" s="788"/>
      <c r="AN21" s="789"/>
      <c r="AO21" s="790"/>
      <c r="AP21" s="256"/>
      <c r="AQ21" s="788"/>
      <c r="AR21" s="789"/>
      <c r="AS21" s="790"/>
      <c r="AT21" s="256"/>
      <c r="AU21" s="788"/>
      <c r="AV21" s="789"/>
      <c r="AW21" s="790"/>
      <c r="AX21" s="256"/>
      <c r="AY21" s="256"/>
      <c r="AZ21" s="508"/>
      <c r="BA21" s="255"/>
      <c r="BB21" s="255"/>
    </row>
    <row r="22" spans="1:54" s="254" customFormat="1" ht="20.25" customHeight="1" x14ac:dyDescent="0.35">
      <c r="A22" s="278"/>
      <c r="B22" s="39" t="s">
        <v>50</v>
      </c>
      <c r="C22" s="256"/>
      <c r="D22" s="72">
        <f>N22+R22+V22+Z22+AD22+AH22+AT22</f>
        <v>8</v>
      </c>
      <c r="E22" s="256"/>
      <c r="F22" s="264"/>
      <c r="G22" s="374"/>
      <c r="H22" s="374"/>
      <c r="I22" s="374"/>
      <c r="J22" s="265"/>
      <c r="K22" s="272"/>
      <c r="L22" s="374"/>
      <c r="M22" s="273"/>
      <c r="N22" s="336">
        <f>SUM(N23:N24)</f>
        <v>0</v>
      </c>
      <c r="O22" s="102"/>
      <c r="P22" s="374"/>
      <c r="Q22" s="274"/>
      <c r="R22" s="336">
        <f>SUM(R23:R24)</f>
        <v>0</v>
      </c>
      <c r="S22" s="264"/>
      <c r="T22" s="374"/>
      <c r="U22" s="265"/>
      <c r="V22" s="336">
        <f>SUM(V23:V24)</f>
        <v>4</v>
      </c>
      <c r="W22" s="788"/>
      <c r="X22" s="789"/>
      <c r="Y22" s="790"/>
      <c r="Z22" s="336">
        <f>SUM(Z23:Z24)</f>
        <v>0</v>
      </c>
      <c r="AA22" s="788">
        <f>AA23+AC23</f>
        <v>0</v>
      </c>
      <c r="AB22" s="789"/>
      <c r="AC22" s="790"/>
      <c r="AD22" s="336">
        <f>SUM(AD23:AD24)</f>
        <v>4</v>
      </c>
      <c r="AE22" s="788"/>
      <c r="AF22" s="789"/>
      <c r="AG22" s="790"/>
      <c r="AH22" s="336">
        <f>SUM(AH23:AH24)</f>
        <v>0</v>
      </c>
      <c r="AI22" s="788"/>
      <c r="AJ22" s="789"/>
      <c r="AK22" s="790"/>
      <c r="AL22" s="336">
        <f>SUM(AL23:AL24)</f>
        <v>0</v>
      </c>
      <c r="AM22" s="788"/>
      <c r="AN22" s="789"/>
      <c r="AO22" s="790"/>
      <c r="AP22" s="336">
        <f>SUM(AP23:AP24)</f>
        <v>0</v>
      </c>
      <c r="AQ22" s="788"/>
      <c r="AR22" s="789"/>
      <c r="AS22" s="790"/>
      <c r="AT22" s="336">
        <f>SUM(AT23:AT24)</f>
        <v>0</v>
      </c>
      <c r="AU22" s="788"/>
      <c r="AV22" s="789"/>
      <c r="AW22" s="790"/>
      <c r="AX22" s="336">
        <f>SUM(AX23:AX24)</f>
        <v>0</v>
      </c>
      <c r="AY22" s="263"/>
      <c r="AZ22" s="514"/>
      <c r="BA22" s="255"/>
      <c r="BB22" s="255"/>
    </row>
    <row r="23" spans="1:54" s="254" customFormat="1" ht="36.75" customHeight="1" x14ac:dyDescent="0.3">
      <c r="A23" s="561" t="s">
        <v>338</v>
      </c>
      <c r="B23" s="44" t="s">
        <v>216</v>
      </c>
      <c r="C23" s="46" t="s">
        <v>206</v>
      </c>
      <c r="D23" s="64">
        <v>4</v>
      </c>
      <c r="E23" s="61">
        <f>D23*30</f>
        <v>120</v>
      </c>
      <c r="F23" s="62">
        <f>G23+H23+I23</f>
        <v>14</v>
      </c>
      <c r="G23" s="242">
        <v>8</v>
      </c>
      <c r="H23" s="242"/>
      <c r="I23" s="242">
        <v>6</v>
      </c>
      <c r="J23" s="60">
        <f>E23-F23</f>
        <v>106</v>
      </c>
      <c r="K23" s="65"/>
      <c r="L23" s="66"/>
      <c r="M23" s="455"/>
      <c r="N23" s="456"/>
      <c r="O23" s="457"/>
      <c r="P23" s="66"/>
      <c r="Q23" s="60"/>
      <c r="R23" s="458"/>
      <c r="S23" s="62">
        <v>8</v>
      </c>
      <c r="T23" s="66"/>
      <c r="U23" s="60">
        <v>6</v>
      </c>
      <c r="V23" s="63">
        <f>D23</f>
        <v>4</v>
      </c>
      <c r="W23" s="62"/>
      <c r="X23" s="66"/>
      <c r="Y23" s="60"/>
      <c r="Z23" s="63"/>
      <c r="AA23" s="62"/>
      <c r="AB23" s="66"/>
      <c r="AC23" s="60"/>
      <c r="AD23" s="63"/>
      <c r="AE23" s="65"/>
      <c r="AF23" s="66"/>
      <c r="AG23" s="58"/>
      <c r="AH23" s="56"/>
      <c r="AI23" s="65"/>
      <c r="AJ23" s="66"/>
      <c r="AK23" s="60"/>
      <c r="AL23" s="56"/>
      <c r="AM23" s="62"/>
      <c r="AN23" s="242"/>
      <c r="AO23" s="60"/>
      <c r="AP23" s="61"/>
      <c r="AQ23" s="65"/>
      <c r="AR23" s="66"/>
      <c r="AS23" s="60"/>
      <c r="AT23" s="56"/>
      <c r="AU23" s="62"/>
      <c r="AV23" s="242"/>
      <c r="AW23" s="60"/>
      <c r="AX23" s="61"/>
      <c r="AY23" s="505">
        <v>3</v>
      </c>
      <c r="AZ23" s="64"/>
      <c r="BA23" s="67"/>
      <c r="BB23" s="255"/>
    </row>
    <row r="24" spans="1:54" s="254" customFormat="1" ht="40.5" customHeight="1" x14ac:dyDescent="0.3">
      <c r="A24" s="561" t="s">
        <v>339</v>
      </c>
      <c r="B24" s="275" t="s">
        <v>178</v>
      </c>
      <c r="C24" s="46" t="s">
        <v>206</v>
      </c>
      <c r="D24" s="64">
        <v>4</v>
      </c>
      <c r="E24" s="61">
        <f t="shared" ref="E24:E27" si="3">D24*30</f>
        <v>120</v>
      </c>
      <c r="F24" s="62">
        <f>G24+H24+I24</f>
        <v>12</v>
      </c>
      <c r="G24" s="242">
        <v>8</v>
      </c>
      <c r="H24" s="242">
        <v>4</v>
      </c>
      <c r="I24" s="242"/>
      <c r="J24" s="60">
        <f t="shared" ref="J24:J27" si="4">E24-F24</f>
        <v>108</v>
      </c>
      <c r="K24" s="65"/>
      <c r="L24" s="66"/>
      <c r="M24" s="455"/>
      <c r="N24" s="456"/>
      <c r="O24" s="457"/>
      <c r="P24" s="66"/>
      <c r="Q24" s="60"/>
      <c r="R24" s="458"/>
      <c r="S24" s="62"/>
      <c r="T24" s="66"/>
      <c r="U24" s="60"/>
      <c r="V24" s="63"/>
      <c r="W24" s="62"/>
      <c r="X24" s="66"/>
      <c r="Y24" s="60"/>
      <c r="Z24" s="63"/>
      <c r="AA24" s="62">
        <v>8</v>
      </c>
      <c r="AB24" s="66">
        <v>4</v>
      </c>
      <c r="AC24" s="60"/>
      <c r="AD24" s="63">
        <v>4</v>
      </c>
      <c r="AE24" s="62"/>
      <c r="AF24" s="66"/>
      <c r="AG24" s="60"/>
      <c r="AH24" s="63"/>
      <c r="AI24" s="65"/>
      <c r="AJ24" s="66"/>
      <c r="AK24" s="60"/>
      <c r="AL24" s="56"/>
      <c r="AM24" s="62"/>
      <c r="AN24" s="242"/>
      <c r="AO24" s="60"/>
      <c r="AP24" s="61"/>
      <c r="AQ24" s="65"/>
      <c r="AR24" s="66"/>
      <c r="AS24" s="60"/>
      <c r="AT24" s="56"/>
      <c r="AU24" s="62"/>
      <c r="AV24" s="242"/>
      <c r="AW24" s="60"/>
      <c r="AX24" s="61"/>
      <c r="AY24" s="505">
        <v>5</v>
      </c>
      <c r="AZ24" s="64"/>
      <c r="BA24" s="67"/>
      <c r="BB24" s="255"/>
    </row>
    <row r="25" spans="1:54" s="254" customFormat="1" ht="19.5" customHeight="1" x14ac:dyDescent="0.35">
      <c r="A25" s="561"/>
      <c r="B25" s="39" t="s">
        <v>166</v>
      </c>
      <c r="C25" s="526"/>
      <c r="D25" s="72">
        <f>N25+R25+V25+Z25+AD25+AH25+AT25</f>
        <v>5</v>
      </c>
      <c r="E25" s="256"/>
      <c r="F25" s="264"/>
      <c r="G25" s="374"/>
      <c r="H25" s="374"/>
      <c r="I25" s="374"/>
      <c r="J25" s="265"/>
      <c r="K25" s="795"/>
      <c r="L25" s="796"/>
      <c r="M25" s="797"/>
      <c r="N25" s="336"/>
      <c r="O25" s="795"/>
      <c r="P25" s="796"/>
      <c r="Q25" s="797"/>
      <c r="R25" s="339"/>
      <c r="S25" s="795"/>
      <c r="T25" s="796"/>
      <c r="U25" s="797"/>
      <c r="V25" s="339">
        <f>V26</f>
        <v>5</v>
      </c>
      <c r="W25" s="795">
        <f>W26+X26</f>
        <v>0</v>
      </c>
      <c r="X25" s="796"/>
      <c r="Y25" s="797"/>
      <c r="Z25" s="339">
        <f>Z26</f>
        <v>0</v>
      </c>
      <c r="AA25" s="795"/>
      <c r="AB25" s="796"/>
      <c r="AC25" s="797"/>
      <c r="AD25" s="263"/>
      <c r="AE25" s="795"/>
      <c r="AF25" s="796"/>
      <c r="AG25" s="797"/>
      <c r="AH25" s="263"/>
      <c r="AI25" s="795"/>
      <c r="AJ25" s="796"/>
      <c r="AK25" s="797"/>
      <c r="AL25" s="263"/>
      <c r="AM25" s="795"/>
      <c r="AN25" s="796"/>
      <c r="AO25" s="797"/>
      <c r="AP25" s="256"/>
      <c r="AQ25" s="795"/>
      <c r="AR25" s="796"/>
      <c r="AS25" s="797"/>
      <c r="AT25" s="263"/>
      <c r="AU25" s="795"/>
      <c r="AV25" s="796"/>
      <c r="AW25" s="797"/>
      <c r="AX25" s="256"/>
      <c r="AY25" s="271"/>
      <c r="AZ25" s="508"/>
      <c r="BA25" s="255"/>
      <c r="BB25" s="255"/>
    </row>
    <row r="26" spans="1:54" s="281" customFormat="1" ht="61.5" customHeight="1" x14ac:dyDescent="0.3">
      <c r="A26" s="561" t="s">
        <v>43</v>
      </c>
      <c r="B26" s="44" t="s">
        <v>179</v>
      </c>
      <c r="C26" s="46" t="s">
        <v>206</v>
      </c>
      <c r="D26" s="59">
        <v>5</v>
      </c>
      <c r="E26" s="61">
        <f t="shared" si="3"/>
        <v>150</v>
      </c>
      <c r="F26" s="62">
        <f>G27+H26+I26</f>
        <v>16</v>
      </c>
      <c r="G26" s="68">
        <v>8</v>
      </c>
      <c r="H26" s="242">
        <v>8</v>
      </c>
      <c r="I26" s="242"/>
      <c r="J26" s="60">
        <f t="shared" si="4"/>
        <v>134</v>
      </c>
      <c r="K26" s="243"/>
      <c r="L26" s="242"/>
      <c r="M26" s="459"/>
      <c r="N26" s="460"/>
      <c r="O26" s="62"/>
      <c r="P26" s="242"/>
      <c r="Q26" s="58"/>
      <c r="R26" s="793"/>
      <c r="S26" s="62">
        <v>8</v>
      </c>
      <c r="T26" s="242">
        <v>8</v>
      </c>
      <c r="U26" s="58"/>
      <c r="V26" s="793">
        <v>5</v>
      </c>
      <c r="W26" s="62"/>
      <c r="X26" s="242"/>
      <c r="Y26" s="58"/>
      <c r="Z26" s="793"/>
      <c r="AA26" s="62"/>
      <c r="AB26" s="242"/>
      <c r="AC26" s="60"/>
      <c r="AD26" s="61"/>
      <c r="AE26" s="243"/>
      <c r="AF26" s="242"/>
      <c r="AG26" s="60"/>
      <c r="AH26" s="61"/>
      <c r="AI26" s="243"/>
      <c r="AJ26" s="242"/>
      <c r="AK26" s="60"/>
      <c r="AL26" s="61"/>
      <c r="AM26" s="62"/>
      <c r="AN26" s="242"/>
      <c r="AO26" s="60"/>
      <c r="AP26" s="61"/>
      <c r="AQ26" s="243"/>
      <c r="AR26" s="242"/>
      <c r="AS26" s="60"/>
      <c r="AT26" s="61"/>
      <c r="AU26" s="62"/>
      <c r="AV26" s="242"/>
      <c r="AW26" s="60"/>
      <c r="AX26" s="61"/>
      <c r="AY26" s="811">
        <v>3</v>
      </c>
      <c r="AZ26" s="64"/>
      <c r="BA26" s="67"/>
      <c r="BB26" s="67"/>
    </row>
    <row r="27" spans="1:54" s="254" customFormat="1" ht="39" customHeight="1" x14ac:dyDescent="0.3">
      <c r="A27" s="561" t="s">
        <v>181</v>
      </c>
      <c r="B27" s="44" t="s">
        <v>180</v>
      </c>
      <c r="C27" s="46" t="s">
        <v>206</v>
      </c>
      <c r="D27" s="59">
        <v>5</v>
      </c>
      <c r="E27" s="61">
        <f t="shared" si="3"/>
        <v>150</v>
      </c>
      <c r="F27" s="62">
        <f>G27+H27+I27</f>
        <v>16</v>
      </c>
      <c r="G27" s="242">
        <v>8</v>
      </c>
      <c r="H27" s="242">
        <v>8</v>
      </c>
      <c r="I27" s="242"/>
      <c r="J27" s="60">
        <f t="shared" si="4"/>
        <v>134</v>
      </c>
      <c r="K27" s="461"/>
      <c r="L27" s="70"/>
      <c r="M27" s="462"/>
      <c r="N27" s="463"/>
      <c r="O27" s="62"/>
      <c r="P27" s="242"/>
      <c r="Q27" s="58"/>
      <c r="R27" s="794"/>
      <c r="S27" s="62">
        <v>8</v>
      </c>
      <c r="T27" s="242">
        <v>8</v>
      </c>
      <c r="U27" s="58"/>
      <c r="V27" s="794"/>
      <c r="W27" s="62"/>
      <c r="X27" s="242"/>
      <c r="Y27" s="58"/>
      <c r="Z27" s="794"/>
      <c r="AA27" s="55"/>
      <c r="AB27" s="70"/>
      <c r="AC27" s="57"/>
      <c r="AD27" s="505"/>
      <c r="AE27" s="65"/>
      <c r="AF27" s="66"/>
      <c r="AG27" s="58"/>
      <c r="AH27" s="56"/>
      <c r="AI27" s="65"/>
      <c r="AJ27" s="66"/>
      <c r="AK27" s="60"/>
      <c r="AL27" s="56"/>
      <c r="AM27" s="55"/>
      <c r="AN27" s="55"/>
      <c r="AO27" s="57"/>
      <c r="AP27" s="507"/>
      <c r="AQ27" s="65"/>
      <c r="AR27" s="66"/>
      <c r="AS27" s="60"/>
      <c r="AT27" s="56"/>
      <c r="AU27" s="55"/>
      <c r="AV27" s="55"/>
      <c r="AW27" s="57"/>
      <c r="AX27" s="507"/>
      <c r="AY27" s="812"/>
      <c r="AZ27" s="71"/>
      <c r="BA27" s="67"/>
      <c r="BB27" s="67"/>
    </row>
    <row r="28" spans="1:54" s="37" customFormat="1" ht="23.25" customHeight="1" thickBot="1" x14ac:dyDescent="0.35">
      <c r="A28" s="576" t="s">
        <v>340</v>
      </c>
      <c r="B28" s="813" t="s">
        <v>57</v>
      </c>
      <c r="C28" s="814"/>
      <c r="D28" s="814"/>
      <c r="E28" s="814"/>
      <c r="F28" s="814"/>
      <c r="G28" s="814"/>
      <c r="H28" s="814"/>
      <c r="I28" s="814"/>
      <c r="J28" s="814"/>
      <c r="K28" s="814"/>
      <c r="L28" s="814"/>
      <c r="M28" s="814"/>
      <c r="N28" s="814"/>
      <c r="O28" s="814"/>
      <c r="P28" s="814"/>
      <c r="Q28" s="814"/>
      <c r="R28" s="814"/>
      <c r="S28" s="814"/>
      <c r="T28" s="814"/>
      <c r="U28" s="814"/>
      <c r="V28" s="814"/>
      <c r="W28" s="814"/>
      <c r="X28" s="814"/>
      <c r="Y28" s="814"/>
      <c r="Z28" s="814"/>
      <c r="AA28" s="814"/>
      <c r="AB28" s="814"/>
      <c r="AC28" s="814"/>
      <c r="AD28" s="814"/>
      <c r="AE28" s="814"/>
      <c r="AF28" s="814"/>
      <c r="AG28" s="814"/>
      <c r="AH28" s="814"/>
      <c r="AI28" s="814"/>
      <c r="AJ28" s="814"/>
      <c r="AK28" s="814"/>
      <c r="AL28" s="814"/>
      <c r="AM28" s="814"/>
      <c r="AN28" s="814"/>
      <c r="AO28" s="814"/>
      <c r="AP28" s="814"/>
      <c r="AQ28" s="814"/>
      <c r="AR28" s="814"/>
      <c r="AS28" s="814"/>
      <c r="AT28" s="814"/>
      <c r="AU28" s="814"/>
      <c r="AV28" s="814"/>
      <c r="AW28" s="814"/>
      <c r="AX28" s="814"/>
      <c r="AY28" s="814"/>
      <c r="AZ28" s="814"/>
      <c r="BA28" s="814"/>
      <c r="BB28" s="815"/>
    </row>
    <row r="29" spans="1:54" s="281" customFormat="1" ht="19.5" customHeight="1" thickBot="1" x14ac:dyDescent="0.4">
      <c r="A29" s="807" t="s">
        <v>165</v>
      </c>
      <c r="B29" s="808"/>
      <c r="C29" s="224"/>
      <c r="D29" s="490">
        <f>N29+R29+V29+Z29+AD29+AH29+AT29+AL29+AP29</f>
        <v>102</v>
      </c>
      <c r="E29" s="224"/>
      <c r="F29" s="413"/>
      <c r="G29" s="509"/>
      <c r="H29" s="509"/>
      <c r="I29" s="509"/>
      <c r="J29" s="440"/>
      <c r="K29" s="798">
        <f>K47</f>
        <v>0</v>
      </c>
      <c r="L29" s="798"/>
      <c r="M29" s="798"/>
      <c r="N29" s="464">
        <f>N30+N47</f>
        <v>0</v>
      </c>
      <c r="O29" s="676"/>
      <c r="P29" s="677"/>
      <c r="Q29" s="678"/>
      <c r="R29" s="465"/>
      <c r="S29" s="676"/>
      <c r="T29" s="677"/>
      <c r="U29" s="678"/>
      <c r="V29" s="384"/>
      <c r="W29" s="676"/>
      <c r="X29" s="677"/>
      <c r="Y29" s="678"/>
      <c r="Z29" s="384">
        <f>Z30+Z47</f>
        <v>9</v>
      </c>
      <c r="AA29" s="798">
        <f>AA30+AA47</f>
        <v>24</v>
      </c>
      <c r="AB29" s="798"/>
      <c r="AC29" s="798"/>
      <c r="AD29" s="384">
        <f>AD30+AD47</f>
        <v>13</v>
      </c>
      <c r="AE29" s="676">
        <f>AE30+AE47</f>
        <v>24</v>
      </c>
      <c r="AF29" s="677"/>
      <c r="AG29" s="678"/>
      <c r="AH29" s="384">
        <f>AH30+AH47</f>
        <v>21</v>
      </c>
      <c r="AI29" s="676">
        <f>AI30+AI47</f>
        <v>44</v>
      </c>
      <c r="AJ29" s="677"/>
      <c r="AK29" s="677"/>
      <c r="AL29" s="384">
        <f>AL30+AL47</f>
        <v>17</v>
      </c>
      <c r="AM29" s="676">
        <f>AM30+AM47</f>
        <v>40</v>
      </c>
      <c r="AN29" s="677"/>
      <c r="AO29" s="678"/>
      <c r="AP29" s="384">
        <f>AP30+AP47</f>
        <v>24</v>
      </c>
      <c r="AQ29" s="676">
        <f>AQ30+AQ47</f>
        <v>32</v>
      </c>
      <c r="AR29" s="677"/>
      <c r="AS29" s="678"/>
      <c r="AT29" s="384">
        <f>AT30+AT47</f>
        <v>18</v>
      </c>
      <c r="AU29" s="676">
        <f>SUM(AU30:AW47)</f>
        <v>0</v>
      </c>
      <c r="AV29" s="677"/>
      <c r="AW29" s="678"/>
      <c r="AX29" s="224"/>
      <c r="AY29" s="224"/>
      <c r="AZ29" s="415"/>
      <c r="BA29" s="416"/>
      <c r="BB29" s="416"/>
    </row>
    <row r="30" spans="1:54" s="254" customFormat="1" ht="20.25" customHeight="1" x14ac:dyDescent="0.35">
      <c r="A30" s="417"/>
      <c r="B30" s="445" t="s">
        <v>50</v>
      </c>
      <c r="C30" s="253"/>
      <c r="D30" s="446">
        <f>N30+R30+V30+Z30+AD30+AH30+AT30+AL30+AP30</f>
        <v>72</v>
      </c>
      <c r="E30" s="253"/>
      <c r="F30" s="270"/>
      <c r="G30" s="333"/>
      <c r="H30" s="333"/>
      <c r="I30" s="333"/>
      <c r="J30" s="149"/>
      <c r="K30" s="785">
        <f ca="1">SUM(K30:M46)</f>
        <v>0</v>
      </c>
      <c r="L30" s="786"/>
      <c r="M30" s="787"/>
      <c r="N30" s="40"/>
      <c r="O30" s="785"/>
      <c r="P30" s="786"/>
      <c r="Q30" s="787"/>
      <c r="R30" s="466"/>
      <c r="S30" s="785"/>
      <c r="T30" s="786"/>
      <c r="U30" s="787"/>
      <c r="V30" s="447"/>
      <c r="W30" s="785">
        <f ca="1">SUM(W30:Y46)</f>
        <v>0</v>
      </c>
      <c r="X30" s="786"/>
      <c r="Y30" s="787"/>
      <c r="Z30" s="447">
        <f>SUM(Z32:Z46)</f>
        <v>9</v>
      </c>
      <c r="AA30" s="785">
        <f>AA41+AB41+AC41</f>
        <v>0</v>
      </c>
      <c r="AB30" s="786"/>
      <c r="AC30" s="787"/>
      <c r="AD30" s="447">
        <f>SUM(AD31:AD46)</f>
        <v>4</v>
      </c>
      <c r="AE30" s="785">
        <f>AE31+AF31+AE32+AG32+AE38+AG38</f>
        <v>24</v>
      </c>
      <c r="AF30" s="786"/>
      <c r="AG30" s="787"/>
      <c r="AH30" s="447">
        <f>SUM(AH31:AH46)</f>
        <v>21</v>
      </c>
      <c r="AI30" s="785">
        <f>AI42+AJ42+AK42+AI43+AJ43+AK43+AI45+AJ45+AK45+AI31+AJ31</f>
        <v>32</v>
      </c>
      <c r="AJ30" s="786"/>
      <c r="AK30" s="786"/>
      <c r="AL30" s="447">
        <f>SUM(AL31:AL46)</f>
        <v>13</v>
      </c>
      <c r="AM30" s="785">
        <f>AM33+AN33+AO33+AM35+AN35+AO35+AM39+AN39</f>
        <v>28</v>
      </c>
      <c r="AN30" s="786"/>
      <c r="AO30" s="787"/>
      <c r="AP30" s="447">
        <f>SUM(AP32:AP46)</f>
        <v>20</v>
      </c>
      <c r="AQ30" s="785">
        <f>AQ36+AR36+AQ46+AS46</f>
        <v>18</v>
      </c>
      <c r="AR30" s="786"/>
      <c r="AS30" s="787"/>
      <c r="AT30" s="447">
        <f>SUM(AT32:AT46)</f>
        <v>5</v>
      </c>
      <c r="AU30" s="270"/>
      <c r="AV30" s="333"/>
      <c r="AW30" s="149"/>
      <c r="AX30" s="253"/>
      <c r="AY30" s="271"/>
      <c r="AZ30" s="510"/>
      <c r="BA30" s="84"/>
      <c r="BB30" s="84"/>
    </row>
    <row r="31" spans="1:54" s="254" customFormat="1" ht="23.45" customHeight="1" x14ac:dyDescent="0.35">
      <c r="A31" s="561" t="s">
        <v>341</v>
      </c>
      <c r="B31" s="275" t="s">
        <v>220</v>
      </c>
      <c r="C31" s="61" t="s">
        <v>223</v>
      </c>
      <c r="D31" s="64">
        <v>8</v>
      </c>
      <c r="E31" s="61">
        <f>D31*30</f>
        <v>240</v>
      </c>
      <c r="F31" s="62">
        <f>G31+H31+I31</f>
        <v>24</v>
      </c>
      <c r="G31" s="242">
        <v>16</v>
      </c>
      <c r="H31" s="242">
        <v>8</v>
      </c>
      <c r="I31" s="242">
        <f t="shared" ref="I31" si="5">16*(AC31+AG31)</f>
        <v>0</v>
      </c>
      <c r="J31" s="60">
        <f>E31-F31</f>
        <v>216</v>
      </c>
      <c r="K31" s="272"/>
      <c r="L31" s="276"/>
      <c r="M31" s="277"/>
      <c r="N31" s="336"/>
      <c r="O31" s="102"/>
      <c r="P31" s="276"/>
      <c r="Q31" s="265"/>
      <c r="R31" s="334"/>
      <c r="S31" s="264"/>
      <c r="T31" s="276"/>
      <c r="U31" s="265"/>
      <c r="V31" s="339"/>
      <c r="W31" s="264"/>
      <c r="X31" s="276"/>
      <c r="Y31" s="265"/>
      <c r="Z31" s="339"/>
      <c r="AA31" s="264"/>
      <c r="AB31" s="276"/>
      <c r="AC31" s="265"/>
      <c r="AD31" s="339"/>
      <c r="AE31" s="65">
        <v>8</v>
      </c>
      <c r="AF31" s="66">
        <v>4</v>
      </c>
      <c r="AG31" s="58"/>
      <c r="AH31" s="63">
        <v>4</v>
      </c>
      <c r="AI31" s="65">
        <v>8</v>
      </c>
      <c r="AJ31" s="66">
        <v>4</v>
      </c>
      <c r="AK31" s="58"/>
      <c r="AL31" s="63">
        <v>4</v>
      </c>
      <c r="AM31" s="264"/>
      <c r="AN31" s="374"/>
      <c r="AO31" s="265"/>
      <c r="AP31" s="256"/>
      <c r="AQ31" s="65"/>
      <c r="AR31" s="66"/>
      <c r="AS31" s="58"/>
      <c r="AT31" s="63"/>
      <c r="AU31" s="264"/>
      <c r="AV31" s="374"/>
      <c r="AW31" s="265"/>
      <c r="AX31" s="256"/>
      <c r="AY31" s="271">
        <v>6.7</v>
      </c>
      <c r="AZ31" s="508"/>
      <c r="BA31" s="61">
        <v>7</v>
      </c>
      <c r="BB31" s="255"/>
    </row>
    <row r="32" spans="1:54" s="254" customFormat="1" ht="21.6" customHeight="1" x14ac:dyDescent="0.35">
      <c r="A32" s="561" t="s">
        <v>342</v>
      </c>
      <c r="B32" s="44" t="s">
        <v>183</v>
      </c>
      <c r="C32" s="61" t="s">
        <v>219</v>
      </c>
      <c r="D32" s="64">
        <v>4</v>
      </c>
      <c r="E32" s="61">
        <f>D32*30</f>
        <v>120</v>
      </c>
      <c r="F32" s="62">
        <f>G32+H32+I32</f>
        <v>12</v>
      </c>
      <c r="G32" s="242">
        <v>8</v>
      </c>
      <c r="H32" s="242">
        <v>4</v>
      </c>
      <c r="I32" s="242"/>
      <c r="J32" s="60">
        <f>E32-F32</f>
        <v>108</v>
      </c>
      <c r="K32" s="272"/>
      <c r="L32" s="276"/>
      <c r="M32" s="277"/>
      <c r="N32" s="336"/>
      <c r="O32" s="102"/>
      <c r="P32" s="276"/>
      <c r="Q32" s="265"/>
      <c r="R32" s="334"/>
      <c r="S32" s="264"/>
      <c r="T32" s="276"/>
      <c r="U32" s="265"/>
      <c r="V32" s="339"/>
      <c r="W32" s="243"/>
      <c r="X32" s="242"/>
      <c r="Y32" s="242"/>
      <c r="Z32" s="63"/>
      <c r="AA32" s="243">
        <v>8</v>
      </c>
      <c r="AB32" s="242"/>
      <c r="AC32" s="242">
        <v>4</v>
      </c>
      <c r="AD32" s="63">
        <v>4</v>
      </c>
      <c r="AE32" s="243"/>
      <c r="AF32" s="242"/>
      <c r="AG32" s="242"/>
      <c r="AH32" s="63"/>
      <c r="AI32" s="272"/>
      <c r="AJ32" s="276"/>
      <c r="AK32" s="265"/>
      <c r="AL32" s="263"/>
      <c r="AM32" s="264"/>
      <c r="AN32" s="374"/>
      <c r="AO32" s="265"/>
      <c r="AP32" s="256"/>
      <c r="AQ32" s="272"/>
      <c r="AR32" s="276"/>
      <c r="AS32" s="265"/>
      <c r="AT32" s="263"/>
      <c r="AU32" s="264"/>
      <c r="AV32" s="374"/>
      <c r="AW32" s="265"/>
      <c r="AX32" s="256"/>
      <c r="AY32" s="271">
        <v>5</v>
      </c>
      <c r="AZ32" s="508"/>
      <c r="BA32" s="255"/>
      <c r="BB32" s="255"/>
    </row>
    <row r="33" spans="1:54" s="254" customFormat="1" ht="39.75" customHeight="1" x14ac:dyDescent="0.35">
      <c r="A33" s="561" t="s">
        <v>343</v>
      </c>
      <c r="B33" s="44" t="s">
        <v>182</v>
      </c>
      <c r="C33" s="46" t="s">
        <v>206</v>
      </c>
      <c r="D33" s="64">
        <v>4</v>
      </c>
      <c r="E33" s="61">
        <f t="shared" ref="E33:E61" si="6">D33*30</f>
        <v>120</v>
      </c>
      <c r="F33" s="62">
        <f>G33+H33+I33</f>
        <v>16</v>
      </c>
      <c r="G33" s="242">
        <v>8</v>
      </c>
      <c r="H33" s="242">
        <v>4</v>
      </c>
      <c r="I33" s="242">
        <v>4</v>
      </c>
      <c r="J33" s="60">
        <f t="shared" ref="J33:J50" si="7">E33-F33</f>
        <v>104</v>
      </c>
      <c r="K33" s="272"/>
      <c r="L33" s="276"/>
      <c r="M33" s="277"/>
      <c r="N33" s="336"/>
      <c r="O33" s="102"/>
      <c r="P33" s="276"/>
      <c r="Q33" s="265"/>
      <c r="R33" s="334"/>
      <c r="S33" s="264"/>
      <c r="T33" s="276"/>
      <c r="U33" s="265"/>
      <c r="V33" s="339"/>
      <c r="W33" s="264"/>
      <c r="X33" s="276"/>
      <c r="Y33" s="265"/>
      <c r="Z33" s="339"/>
      <c r="AA33" s="264"/>
      <c r="AB33" s="276"/>
      <c r="AC33" s="265"/>
      <c r="AD33" s="263"/>
      <c r="AE33" s="272"/>
      <c r="AF33" s="276"/>
      <c r="AG33" s="274"/>
      <c r="AH33" s="263"/>
      <c r="AI33" s="243">
        <v>8</v>
      </c>
      <c r="AJ33" s="242">
        <v>4</v>
      </c>
      <c r="AK33" s="60">
        <v>4</v>
      </c>
      <c r="AL33" s="63">
        <v>4</v>
      </c>
      <c r="AM33" s="243"/>
      <c r="AN33" s="242"/>
      <c r="AO33" s="242"/>
      <c r="AP33" s="63"/>
      <c r="AQ33" s="243"/>
      <c r="AR33" s="242"/>
      <c r="AS33" s="242"/>
      <c r="AT33" s="63"/>
      <c r="AU33" s="264"/>
      <c r="AV33" s="374"/>
      <c r="AW33" s="265"/>
      <c r="AX33" s="256"/>
      <c r="AY33" s="271">
        <v>7</v>
      </c>
      <c r="AZ33" s="508"/>
      <c r="BA33" s="255"/>
      <c r="BB33" s="255"/>
    </row>
    <row r="34" spans="1:54" s="254" customFormat="1" ht="72.95" customHeight="1" x14ac:dyDescent="0.3">
      <c r="A34" s="561" t="s">
        <v>344</v>
      </c>
      <c r="B34" s="275" t="s">
        <v>273</v>
      </c>
      <c r="C34" s="46" t="s">
        <v>223</v>
      </c>
      <c r="D34" s="64">
        <v>4</v>
      </c>
      <c r="E34" s="61">
        <f t="shared" si="6"/>
        <v>120</v>
      </c>
      <c r="F34" s="62">
        <f>G34+H34+I34</f>
        <v>12</v>
      </c>
      <c r="G34" s="242">
        <v>8</v>
      </c>
      <c r="H34" s="242">
        <v>4</v>
      </c>
      <c r="I34" s="242"/>
      <c r="J34" s="60">
        <f t="shared" si="7"/>
        <v>108</v>
      </c>
      <c r="K34" s="65"/>
      <c r="L34" s="66"/>
      <c r="M34" s="455"/>
      <c r="N34" s="456"/>
      <c r="O34" s="457"/>
      <c r="P34" s="66"/>
      <c r="Q34" s="60"/>
      <c r="R34" s="458"/>
      <c r="S34" s="62"/>
      <c r="T34" s="66"/>
      <c r="U34" s="60"/>
      <c r="V34" s="63"/>
      <c r="W34" s="62"/>
      <c r="X34" s="66"/>
      <c r="Y34" s="60"/>
      <c r="Z34" s="63"/>
      <c r="AA34" s="62"/>
      <c r="AB34" s="242"/>
      <c r="AC34" s="242"/>
      <c r="AD34" s="63"/>
      <c r="AE34" s="62">
        <v>8</v>
      </c>
      <c r="AF34" s="242">
        <v>4</v>
      </c>
      <c r="AG34" s="242"/>
      <c r="AH34" s="63">
        <v>4</v>
      </c>
      <c r="AI34" s="62"/>
      <c r="AJ34" s="242"/>
      <c r="AK34" s="60"/>
      <c r="AL34" s="63"/>
      <c r="AM34" s="243"/>
      <c r="AN34" s="242"/>
      <c r="AO34" s="242"/>
      <c r="AP34" s="63"/>
      <c r="AQ34" s="243"/>
      <c r="AR34" s="242"/>
      <c r="AS34" s="242"/>
      <c r="AT34" s="63"/>
      <c r="AU34" s="62"/>
      <c r="AV34" s="242"/>
      <c r="AW34" s="60"/>
      <c r="AX34" s="61"/>
      <c r="AY34" s="505">
        <v>5</v>
      </c>
      <c r="AZ34" s="64"/>
      <c r="BA34" s="67"/>
      <c r="BB34" s="67"/>
    </row>
    <row r="35" spans="1:54" s="254" customFormat="1" ht="42" customHeight="1" x14ac:dyDescent="0.35">
      <c r="A35" s="561" t="s">
        <v>345</v>
      </c>
      <c r="B35" s="44" t="s">
        <v>184</v>
      </c>
      <c r="C35" s="46" t="s">
        <v>206</v>
      </c>
      <c r="D35" s="64">
        <v>4</v>
      </c>
      <c r="E35" s="61">
        <f t="shared" si="6"/>
        <v>120</v>
      </c>
      <c r="F35" s="62">
        <f t="shared" ref="F35:F40" si="8">G35+H35+I35</f>
        <v>16</v>
      </c>
      <c r="G35" s="242">
        <v>8</v>
      </c>
      <c r="H35" s="242">
        <v>4</v>
      </c>
      <c r="I35" s="242">
        <v>4</v>
      </c>
      <c r="J35" s="60">
        <f t="shared" si="7"/>
        <v>104</v>
      </c>
      <c r="K35" s="272"/>
      <c r="L35" s="276"/>
      <c r="M35" s="277"/>
      <c r="N35" s="336"/>
      <c r="O35" s="102"/>
      <c r="P35" s="276"/>
      <c r="Q35" s="265"/>
      <c r="R35" s="334"/>
      <c r="S35" s="264"/>
      <c r="T35" s="276"/>
      <c r="U35" s="265"/>
      <c r="V35" s="339"/>
      <c r="W35" s="264"/>
      <c r="X35" s="276"/>
      <c r="Y35" s="265"/>
      <c r="Z35" s="339"/>
      <c r="AA35" s="264"/>
      <c r="AB35" s="276"/>
      <c r="AC35" s="265"/>
      <c r="AD35" s="263"/>
      <c r="AE35" s="272"/>
      <c r="AF35" s="276"/>
      <c r="AG35" s="274"/>
      <c r="AH35" s="263"/>
      <c r="AI35" s="243"/>
      <c r="AJ35" s="242"/>
      <c r="AK35" s="60"/>
      <c r="AL35" s="63"/>
      <c r="AM35" s="243">
        <v>8</v>
      </c>
      <c r="AN35" s="242">
        <v>4</v>
      </c>
      <c r="AO35" s="242">
        <v>4</v>
      </c>
      <c r="AP35" s="63">
        <v>4</v>
      </c>
      <c r="AQ35" s="243"/>
      <c r="AR35" s="242"/>
      <c r="AS35" s="242"/>
      <c r="AT35" s="63"/>
      <c r="AU35" s="264"/>
      <c r="AV35" s="374"/>
      <c r="AW35" s="265"/>
      <c r="AX35" s="256"/>
      <c r="AY35" s="523">
        <v>8</v>
      </c>
      <c r="AZ35" s="508"/>
      <c r="BA35" s="255"/>
      <c r="BB35" s="255"/>
    </row>
    <row r="36" spans="1:54" s="254" customFormat="1" ht="36.75" customHeight="1" x14ac:dyDescent="0.35">
      <c r="A36" s="561" t="s">
        <v>346</v>
      </c>
      <c r="B36" s="44" t="s">
        <v>185</v>
      </c>
      <c r="C36" s="46" t="s">
        <v>197</v>
      </c>
      <c r="D36" s="64">
        <v>4</v>
      </c>
      <c r="E36" s="61">
        <f t="shared" si="6"/>
        <v>120</v>
      </c>
      <c r="F36" s="62">
        <f t="shared" si="8"/>
        <v>14</v>
      </c>
      <c r="G36" s="242">
        <v>8</v>
      </c>
      <c r="H36" s="242">
        <v>6</v>
      </c>
      <c r="I36" s="242"/>
      <c r="J36" s="60">
        <f t="shared" si="7"/>
        <v>106</v>
      </c>
      <c r="K36" s="272"/>
      <c r="L36" s="276"/>
      <c r="M36" s="277"/>
      <c r="N36" s="336"/>
      <c r="O36" s="102"/>
      <c r="P36" s="276"/>
      <c r="Q36" s="265"/>
      <c r="R36" s="334"/>
      <c r="S36" s="264"/>
      <c r="T36" s="276"/>
      <c r="U36" s="265"/>
      <c r="V36" s="339"/>
      <c r="W36" s="264"/>
      <c r="X36" s="276"/>
      <c r="Y36" s="265"/>
      <c r="Z36" s="339"/>
      <c r="AA36" s="264"/>
      <c r="AB36" s="276"/>
      <c r="AC36" s="265"/>
      <c r="AD36" s="263"/>
      <c r="AE36" s="272"/>
      <c r="AF36" s="276"/>
      <c r="AG36" s="274"/>
      <c r="AH36" s="263"/>
      <c r="AI36" s="243"/>
      <c r="AJ36" s="242"/>
      <c r="AK36" s="60"/>
      <c r="AL36" s="63"/>
      <c r="AM36" s="243">
        <v>8</v>
      </c>
      <c r="AN36" s="242">
        <v>6</v>
      </c>
      <c r="AO36" s="242"/>
      <c r="AP36" s="63">
        <v>4</v>
      </c>
      <c r="AQ36" s="243"/>
      <c r="AR36" s="242"/>
      <c r="AS36" s="242"/>
      <c r="AT36" s="63"/>
      <c r="AU36" s="264"/>
      <c r="AV36" s="374"/>
      <c r="AW36" s="265"/>
      <c r="AX36" s="256"/>
      <c r="AY36" s="523">
        <v>8</v>
      </c>
      <c r="AZ36" s="508"/>
      <c r="BA36" s="255"/>
      <c r="BB36" s="255"/>
    </row>
    <row r="37" spans="1:54" s="254" customFormat="1" ht="24.75" customHeight="1" x14ac:dyDescent="0.35">
      <c r="A37" s="577" t="s">
        <v>347</v>
      </c>
      <c r="B37" s="275" t="s">
        <v>174</v>
      </c>
      <c r="C37" s="46"/>
      <c r="D37" s="64">
        <v>4</v>
      </c>
      <c r="E37" s="61">
        <f t="shared" si="6"/>
        <v>120</v>
      </c>
      <c r="F37" s="62">
        <f t="shared" si="8"/>
        <v>14</v>
      </c>
      <c r="G37" s="242">
        <v>8</v>
      </c>
      <c r="H37" s="242"/>
      <c r="I37" s="242">
        <v>6</v>
      </c>
      <c r="J37" s="60">
        <f t="shared" si="7"/>
        <v>106</v>
      </c>
      <c r="K37" s="272"/>
      <c r="L37" s="276"/>
      <c r="M37" s="277"/>
      <c r="N37" s="336"/>
      <c r="O37" s="102"/>
      <c r="P37" s="276"/>
      <c r="Q37" s="265"/>
      <c r="R37" s="334"/>
      <c r="S37" s="264"/>
      <c r="T37" s="276"/>
      <c r="U37" s="265"/>
      <c r="V37" s="339"/>
      <c r="W37" s="264"/>
      <c r="X37" s="276"/>
      <c r="Y37" s="265"/>
      <c r="Z37" s="339"/>
      <c r="AA37" s="264"/>
      <c r="AB37" s="276"/>
      <c r="AC37" s="265"/>
      <c r="AD37" s="263"/>
      <c r="AE37" s="272"/>
      <c r="AF37" s="276"/>
      <c r="AG37" s="274"/>
      <c r="AH37" s="263"/>
      <c r="AI37" s="243"/>
      <c r="AJ37" s="242"/>
      <c r="AK37" s="60"/>
      <c r="AL37" s="63"/>
      <c r="AM37" s="269">
        <v>8</v>
      </c>
      <c r="AN37" s="374"/>
      <c r="AO37" s="265">
        <v>6</v>
      </c>
      <c r="AP37" s="63">
        <v>4</v>
      </c>
      <c r="AQ37" s="269"/>
      <c r="AR37" s="374"/>
      <c r="AS37" s="265"/>
      <c r="AT37" s="63"/>
      <c r="AU37" s="264"/>
      <c r="AV37" s="374"/>
      <c r="AW37" s="265"/>
      <c r="AX37" s="256"/>
      <c r="AY37" s="523">
        <v>8</v>
      </c>
      <c r="AZ37" s="508"/>
      <c r="BA37" s="255"/>
      <c r="BB37" s="255"/>
    </row>
    <row r="38" spans="1:54" s="254" customFormat="1" ht="40.5" customHeight="1" x14ac:dyDescent="0.35">
      <c r="A38" s="561" t="s">
        <v>348</v>
      </c>
      <c r="B38" s="44" t="s">
        <v>213</v>
      </c>
      <c r="C38" s="46" t="s">
        <v>194</v>
      </c>
      <c r="D38" s="64">
        <v>4</v>
      </c>
      <c r="E38" s="61">
        <f t="shared" si="6"/>
        <v>120</v>
      </c>
      <c r="F38" s="62">
        <f t="shared" si="8"/>
        <v>12</v>
      </c>
      <c r="G38" s="242">
        <v>8</v>
      </c>
      <c r="H38" s="242"/>
      <c r="I38" s="242">
        <v>4</v>
      </c>
      <c r="J38" s="60">
        <f t="shared" si="7"/>
        <v>108</v>
      </c>
      <c r="K38" s="272"/>
      <c r="L38" s="276"/>
      <c r="M38" s="277"/>
      <c r="N38" s="336"/>
      <c r="O38" s="102"/>
      <c r="P38" s="276"/>
      <c r="Q38" s="265"/>
      <c r="R38" s="334"/>
      <c r="S38" s="264"/>
      <c r="T38" s="276"/>
      <c r="U38" s="265"/>
      <c r="V38" s="339"/>
      <c r="W38" s="264"/>
      <c r="X38" s="276"/>
      <c r="Y38" s="265"/>
      <c r="Z38" s="339"/>
      <c r="AA38" s="243"/>
      <c r="AB38" s="242"/>
      <c r="AC38" s="60"/>
      <c r="AD38" s="63"/>
      <c r="AE38" s="243">
        <v>8</v>
      </c>
      <c r="AF38" s="242"/>
      <c r="AG38" s="60">
        <v>4</v>
      </c>
      <c r="AH38" s="63">
        <v>4</v>
      </c>
      <c r="AI38" s="272"/>
      <c r="AJ38" s="276"/>
      <c r="AK38" s="265"/>
      <c r="AL38" s="263"/>
      <c r="AM38" s="243"/>
      <c r="AN38" s="242"/>
      <c r="AO38" s="60"/>
      <c r="AP38" s="63"/>
      <c r="AQ38" s="272"/>
      <c r="AR38" s="276"/>
      <c r="AS38" s="265"/>
      <c r="AT38" s="263"/>
      <c r="AU38" s="264"/>
      <c r="AV38" s="374"/>
      <c r="AW38" s="265"/>
      <c r="AX38" s="256"/>
      <c r="AY38" s="523">
        <v>6</v>
      </c>
      <c r="AZ38" s="508"/>
      <c r="BA38" s="255"/>
      <c r="BB38" s="255"/>
    </row>
    <row r="39" spans="1:54" s="254" customFormat="1" ht="39.75" customHeight="1" x14ac:dyDescent="0.35">
      <c r="A39" s="561" t="s">
        <v>349</v>
      </c>
      <c r="B39" s="44" t="s">
        <v>176</v>
      </c>
      <c r="C39" s="46" t="s">
        <v>194</v>
      </c>
      <c r="D39" s="64">
        <v>4</v>
      </c>
      <c r="E39" s="61">
        <f t="shared" si="6"/>
        <v>120</v>
      </c>
      <c r="F39" s="62">
        <f t="shared" si="8"/>
        <v>12</v>
      </c>
      <c r="G39" s="242">
        <v>8</v>
      </c>
      <c r="H39" s="242">
        <v>4</v>
      </c>
      <c r="I39" s="242"/>
      <c r="J39" s="60">
        <f t="shared" si="7"/>
        <v>108</v>
      </c>
      <c r="K39" s="272"/>
      <c r="L39" s="276"/>
      <c r="M39" s="277"/>
      <c r="N39" s="336"/>
      <c r="O39" s="102"/>
      <c r="P39" s="276"/>
      <c r="Q39" s="265"/>
      <c r="R39" s="334"/>
      <c r="S39" s="264"/>
      <c r="T39" s="276"/>
      <c r="U39" s="265"/>
      <c r="V39" s="339"/>
      <c r="W39" s="264"/>
      <c r="X39" s="276"/>
      <c r="Y39" s="265"/>
      <c r="Z39" s="339"/>
      <c r="AA39" s="264"/>
      <c r="AB39" s="276"/>
      <c r="AC39" s="265"/>
      <c r="AD39" s="263"/>
      <c r="AE39" s="243"/>
      <c r="AF39" s="242"/>
      <c r="AG39" s="242"/>
      <c r="AH39" s="63"/>
      <c r="AI39" s="272"/>
      <c r="AJ39" s="276"/>
      <c r="AK39" s="265"/>
      <c r="AL39" s="263"/>
      <c r="AM39" s="243">
        <v>8</v>
      </c>
      <c r="AN39" s="242">
        <v>4</v>
      </c>
      <c r="AO39" s="60"/>
      <c r="AP39" s="63">
        <v>4</v>
      </c>
      <c r="AQ39" s="272"/>
      <c r="AR39" s="276"/>
      <c r="AS39" s="265"/>
      <c r="AT39" s="263"/>
      <c r="AU39" s="264"/>
      <c r="AV39" s="374"/>
      <c r="AW39" s="265"/>
      <c r="AX39" s="256"/>
      <c r="AY39" s="523">
        <v>8</v>
      </c>
      <c r="AZ39" s="508"/>
      <c r="BA39" s="508"/>
      <c r="BB39" s="263"/>
    </row>
    <row r="40" spans="1:54" s="254" customFormat="1" ht="39.75" customHeight="1" x14ac:dyDescent="0.35">
      <c r="A40" s="577" t="s">
        <v>350</v>
      </c>
      <c r="B40" s="275" t="s">
        <v>274</v>
      </c>
      <c r="C40" s="46" t="s">
        <v>279</v>
      </c>
      <c r="D40" s="64">
        <v>4</v>
      </c>
      <c r="E40" s="61">
        <f t="shared" si="6"/>
        <v>120</v>
      </c>
      <c r="F40" s="62">
        <f t="shared" si="8"/>
        <v>14</v>
      </c>
      <c r="G40" s="242">
        <v>8</v>
      </c>
      <c r="H40" s="242">
        <v>6</v>
      </c>
      <c r="I40" s="242"/>
      <c r="J40" s="60">
        <f t="shared" si="7"/>
        <v>106</v>
      </c>
      <c r="K40" s="272"/>
      <c r="L40" s="276"/>
      <c r="M40" s="277"/>
      <c r="N40" s="336"/>
      <c r="O40" s="102"/>
      <c r="P40" s="276"/>
      <c r="Q40" s="265"/>
      <c r="R40" s="334"/>
      <c r="S40" s="264"/>
      <c r="T40" s="276"/>
      <c r="U40" s="265"/>
      <c r="V40" s="339"/>
      <c r="W40" s="62">
        <v>8</v>
      </c>
      <c r="X40" s="242">
        <v>6</v>
      </c>
      <c r="Y40" s="60"/>
      <c r="Z40" s="63">
        <v>4</v>
      </c>
      <c r="AA40" s="264"/>
      <c r="AB40" s="276"/>
      <c r="AC40" s="265"/>
      <c r="AD40" s="263"/>
      <c r="AE40" s="243"/>
      <c r="AF40" s="242"/>
      <c r="AG40" s="60"/>
      <c r="AH40" s="63"/>
      <c r="AI40" s="272"/>
      <c r="AJ40" s="276"/>
      <c r="AK40" s="265"/>
      <c r="AL40" s="263"/>
      <c r="AM40" s="62"/>
      <c r="AN40" s="242"/>
      <c r="AO40" s="60"/>
      <c r="AP40" s="63"/>
      <c r="AQ40" s="272"/>
      <c r="AR40" s="276"/>
      <c r="AS40" s="265"/>
      <c r="AT40" s="263"/>
      <c r="AU40" s="264"/>
      <c r="AV40" s="374"/>
      <c r="AW40" s="265"/>
      <c r="AX40" s="256"/>
      <c r="AY40" s="523">
        <v>4</v>
      </c>
      <c r="AZ40" s="508"/>
      <c r="BA40" s="508"/>
      <c r="BB40" s="263"/>
    </row>
    <row r="41" spans="1:54" s="254" customFormat="1" ht="26.25" customHeight="1" x14ac:dyDescent="0.35">
      <c r="A41" s="577" t="s">
        <v>351</v>
      </c>
      <c r="B41" s="44" t="s">
        <v>186</v>
      </c>
      <c r="C41" s="46" t="s">
        <v>206</v>
      </c>
      <c r="D41" s="64">
        <v>5</v>
      </c>
      <c r="E41" s="61">
        <f t="shared" si="6"/>
        <v>150</v>
      </c>
      <c r="F41" s="62">
        <f>G41+H41+I41</f>
        <v>18</v>
      </c>
      <c r="G41" s="242">
        <v>8</v>
      </c>
      <c r="H41" s="242">
        <v>6</v>
      </c>
      <c r="I41" s="242">
        <v>4</v>
      </c>
      <c r="J41" s="60">
        <f>E41-F41</f>
        <v>132</v>
      </c>
      <c r="K41" s="272"/>
      <c r="L41" s="276"/>
      <c r="M41" s="277"/>
      <c r="N41" s="336"/>
      <c r="O41" s="102"/>
      <c r="P41" s="276"/>
      <c r="Q41" s="265"/>
      <c r="R41" s="334"/>
      <c r="S41" s="264"/>
      <c r="T41" s="276"/>
      <c r="U41" s="265"/>
      <c r="V41" s="339"/>
      <c r="W41" s="243">
        <v>8</v>
      </c>
      <c r="X41" s="242">
        <v>6</v>
      </c>
      <c r="Y41" s="242">
        <v>4</v>
      </c>
      <c r="Z41" s="63">
        <v>5</v>
      </c>
      <c r="AA41" s="243"/>
      <c r="AB41" s="242"/>
      <c r="AC41" s="242"/>
      <c r="AD41" s="63"/>
      <c r="AE41" s="272"/>
      <c r="AF41" s="276"/>
      <c r="AG41" s="274"/>
      <c r="AH41" s="263"/>
      <c r="AI41" s="272"/>
      <c r="AJ41" s="276"/>
      <c r="AK41" s="265"/>
      <c r="AL41" s="263"/>
      <c r="AM41" s="264"/>
      <c r="AN41" s="374"/>
      <c r="AO41" s="265"/>
      <c r="AP41" s="256"/>
      <c r="AQ41" s="272"/>
      <c r="AR41" s="276"/>
      <c r="AS41" s="265"/>
      <c r="AT41" s="263"/>
      <c r="AU41" s="264"/>
      <c r="AV41" s="374"/>
      <c r="AW41" s="265"/>
      <c r="AX41" s="256"/>
      <c r="AY41" s="523">
        <v>4</v>
      </c>
      <c r="AZ41" s="508"/>
      <c r="BA41" s="255"/>
      <c r="BB41" s="255"/>
    </row>
    <row r="42" spans="1:54" s="254" customFormat="1" ht="39.75" customHeight="1" x14ac:dyDescent="0.35">
      <c r="A42" s="577" t="s">
        <v>352</v>
      </c>
      <c r="B42" s="44" t="s">
        <v>187</v>
      </c>
      <c r="C42" s="46" t="s">
        <v>206</v>
      </c>
      <c r="D42" s="64">
        <v>4</v>
      </c>
      <c r="E42" s="61">
        <f t="shared" si="6"/>
        <v>120</v>
      </c>
      <c r="F42" s="62">
        <f>G42+H42+I42</f>
        <v>16</v>
      </c>
      <c r="G42" s="242">
        <v>8</v>
      </c>
      <c r="H42" s="242">
        <v>4</v>
      </c>
      <c r="I42" s="242">
        <v>4</v>
      </c>
      <c r="J42" s="60">
        <f t="shared" si="7"/>
        <v>104</v>
      </c>
      <c r="K42" s="272"/>
      <c r="L42" s="276"/>
      <c r="M42" s="277"/>
      <c r="N42" s="336"/>
      <c r="O42" s="102"/>
      <c r="P42" s="276"/>
      <c r="Q42" s="265"/>
      <c r="R42" s="334"/>
      <c r="S42" s="264"/>
      <c r="T42" s="276"/>
      <c r="U42" s="265"/>
      <c r="V42" s="339"/>
      <c r="W42" s="264"/>
      <c r="X42" s="276"/>
      <c r="Y42" s="265"/>
      <c r="Z42" s="339"/>
      <c r="AA42" s="243"/>
      <c r="AB42" s="242"/>
      <c r="AC42" s="60"/>
      <c r="AD42" s="63"/>
      <c r="AE42" s="243">
        <v>8</v>
      </c>
      <c r="AF42" s="242">
        <v>4</v>
      </c>
      <c r="AG42" s="242">
        <v>4</v>
      </c>
      <c r="AH42" s="63">
        <v>4</v>
      </c>
      <c r="AI42" s="243"/>
      <c r="AJ42" s="242"/>
      <c r="AK42" s="60"/>
      <c r="AL42" s="63"/>
      <c r="AM42" s="264"/>
      <c r="AN42" s="374"/>
      <c r="AO42" s="265"/>
      <c r="AP42" s="256"/>
      <c r="AQ42" s="272"/>
      <c r="AR42" s="276"/>
      <c r="AS42" s="265"/>
      <c r="AT42" s="263"/>
      <c r="AU42" s="264"/>
      <c r="AV42" s="374"/>
      <c r="AW42" s="265"/>
      <c r="AX42" s="256"/>
      <c r="AY42" s="505">
        <v>6</v>
      </c>
      <c r="AZ42" s="508"/>
      <c r="BA42" s="255"/>
      <c r="BB42" s="255"/>
    </row>
    <row r="43" spans="1:54" s="254" customFormat="1" ht="38.25" customHeight="1" x14ac:dyDescent="0.35">
      <c r="A43" s="577" t="s">
        <v>353</v>
      </c>
      <c r="B43" s="545" t="s">
        <v>291</v>
      </c>
      <c r="C43" s="46" t="s">
        <v>194</v>
      </c>
      <c r="D43" s="64">
        <v>5</v>
      </c>
      <c r="E43" s="61">
        <f t="shared" si="6"/>
        <v>150</v>
      </c>
      <c r="F43" s="62">
        <f t="shared" ref="F43:F61" si="9">G43+H43+I43</f>
        <v>20</v>
      </c>
      <c r="G43" s="242">
        <v>8</v>
      </c>
      <c r="H43" s="242">
        <v>6</v>
      </c>
      <c r="I43" s="242">
        <v>6</v>
      </c>
      <c r="J43" s="60">
        <f t="shared" si="7"/>
        <v>130</v>
      </c>
      <c r="K43" s="272"/>
      <c r="L43" s="276"/>
      <c r="M43" s="277"/>
      <c r="N43" s="336"/>
      <c r="O43" s="102"/>
      <c r="P43" s="276"/>
      <c r="Q43" s="265"/>
      <c r="R43" s="334"/>
      <c r="S43" s="264"/>
      <c r="T43" s="276"/>
      <c r="U43" s="265"/>
      <c r="V43" s="339"/>
      <c r="W43" s="264"/>
      <c r="X43" s="276"/>
      <c r="Y43" s="265"/>
      <c r="Z43" s="339"/>
      <c r="AA43" s="243"/>
      <c r="AB43" s="242"/>
      <c r="AC43" s="60"/>
      <c r="AD43" s="63"/>
      <c r="AE43" s="243"/>
      <c r="AF43" s="242"/>
      <c r="AG43" s="242"/>
      <c r="AH43" s="63"/>
      <c r="AI43" s="243">
        <v>8</v>
      </c>
      <c r="AJ43" s="242">
        <v>6</v>
      </c>
      <c r="AK43" s="60">
        <v>6</v>
      </c>
      <c r="AL43" s="63">
        <v>5</v>
      </c>
      <c r="AM43" s="62"/>
      <c r="AN43" s="242"/>
      <c r="AO43" s="60"/>
      <c r="AP43" s="61"/>
      <c r="AQ43" s="65"/>
      <c r="AR43" s="66"/>
      <c r="AS43" s="60"/>
      <c r="AT43" s="56"/>
      <c r="AU43" s="62"/>
      <c r="AV43" s="242"/>
      <c r="AW43" s="60"/>
      <c r="AX43" s="61"/>
      <c r="AY43" s="523">
        <v>7</v>
      </c>
      <c r="AZ43" s="64"/>
      <c r="BA43" s="61">
        <v>7</v>
      </c>
      <c r="BB43" s="255"/>
    </row>
    <row r="44" spans="1:54" s="254" customFormat="1" ht="38.25" customHeight="1" x14ac:dyDescent="0.35">
      <c r="A44" s="561" t="s">
        <v>354</v>
      </c>
      <c r="B44" s="467" t="s">
        <v>177</v>
      </c>
      <c r="C44" s="468" t="s">
        <v>198</v>
      </c>
      <c r="D44" s="469">
        <v>4</v>
      </c>
      <c r="E44" s="61">
        <f t="shared" si="6"/>
        <v>120</v>
      </c>
      <c r="F44" s="62">
        <f t="shared" si="9"/>
        <v>12</v>
      </c>
      <c r="G44" s="242">
        <v>8</v>
      </c>
      <c r="H44" s="242"/>
      <c r="I44" s="242">
        <v>4</v>
      </c>
      <c r="J44" s="60">
        <f t="shared" si="7"/>
        <v>108</v>
      </c>
      <c r="K44" s="272"/>
      <c r="L44" s="276"/>
      <c r="M44" s="277"/>
      <c r="N44" s="336"/>
      <c r="O44" s="102"/>
      <c r="P44" s="276"/>
      <c r="Q44" s="265"/>
      <c r="R44" s="334"/>
      <c r="S44" s="264"/>
      <c r="T44" s="276"/>
      <c r="U44" s="265"/>
      <c r="V44" s="339"/>
      <c r="W44" s="264"/>
      <c r="X44" s="276"/>
      <c r="Y44" s="265"/>
      <c r="Z44" s="339" t="s">
        <v>1</v>
      </c>
      <c r="AA44" s="62"/>
      <c r="AB44" s="242"/>
      <c r="AC44" s="60"/>
      <c r="AD44" s="63"/>
      <c r="AE44" s="243"/>
      <c r="AF44" s="242"/>
      <c r="AG44" s="60"/>
      <c r="AH44" s="521"/>
      <c r="AI44" s="243"/>
      <c r="AJ44" s="242"/>
      <c r="AK44" s="60"/>
      <c r="AL44" s="63"/>
      <c r="AM44" s="243">
        <v>8</v>
      </c>
      <c r="AN44" s="242"/>
      <c r="AO44" s="60">
        <v>4</v>
      </c>
      <c r="AP44" s="63">
        <v>4</v>
      </c>
      <c r="AQ44" s="65"/>
      <c r="AR44" s="66"/>
      <c r="AS44" s="60"/>
      <c r="AT44" s="56"/>
      <c r="AU44" s="62"/>
      <c r="AV44" s="242"/>
      <c r="AW44" s="60"/>
      <c r="AX44" s="61"/>
      <c r="AY44" s="523">
        <v>8</v>
      </c>
      <c r="AZ44" s="64"/>
      <c r="BA44" s="61"/>
      <c r="BB44" s="255"/>
    </row>
    <row r="45" spans="1:54" s="254" customFormat="1" ht="60.75" customHeight="1" x14ac:dyDescent="0.35">
      <c r="A45" s="561" t="s">
        <v>355</v>
      </c>
      <c r="B45" s="44" t="s">
        <v>316</v>
      </c>
      <c r="C45" s="46" t="s">
        <v>194</v>
      </c>
      <c r="D45" s="64">
        <v>5</v>
      </c>
      <c r="E45" s="61">
        <f t="shared" si="6"/>
        <v>150</v>
      </c>
      <c r="F45" s="62">
        <f t="shared" si="9"/>
        <v>16</v>
      </c>
      <c r="G45" s="242">
        <v>10</v>
      </c>
      <c r="H45" s="242"/>
      <c r="I45" s="242">
        <v>6</v>
      </c>
      <c r="J45" s="60">
        <f t="shared" si="7"/>
        <v>134</v>
      </c>
      <c r="K45" s="272"/>
      <c r="L45" s="276"/>
      <c r="M45" s="277"/>
      <c r="N45" s="336"/>
      <c r="O45" s="102"/>
      <c r="P45" s="276"/>
      <c r="Q45" s="265"/>
      <c r="R45" s="334"/>
      <c r="S45" s="264"/>
      <c r="T45" s="276"/>
      <c r="U45" s="265"/>
      <c r="V45" s="339"/>
      <c r="W45" s="264"/>
      <c r="X45" s="276"/>
      <c r="Y45" s="265"/>
      <c r="Z45" s="339"/>
      <c r="AA45" s="264"/>
      <c r="AB45" s="276"/>
      <c r="AC45" s="265"/>
      <c r="AD45" s="263"/>
      <c r="AE45" s="245">
        <v>10</v>
      </c>
      <c r="AF45" s="244"/>
      <c r="AG45" s="424">
        <v>6</v>
      </c>
      <c r="AH45" s="425">
        <v>5</v>
      </c>
      <c r="AI45" s="245"/>
      <c r="AJ45" s="244"/>
      <c r="AK45" s="424"/>
      <c r="AL45" s="425"/>
      <c r="AM45" s="62"/>
      <c r="AN45" s="242"/>
      <c r="AO45" s="60"/>
      <c r="AP45" s="61"/>
      <c r="AQ45" s="65"/>
      <c r="AR45" s="66"/>
      <c r="AS45" s="60"/>
      <c r="AT45" s="56"/>
      <c r="AU45" s="62"/>
      <c r="AV45" s="242"/>
      <c r="AW45" s="60"/>
      <c r="AX45" s="61"/>
      <c r="AY45" s="523">
        <v>6</v>
      </c>
      <c r="AZ45" s="64"/>
      <c r="BA45" s="61">
        <v>6</v>
      </c>
      <c r="BB45" s="255"/>
    </row>
    <row r="46" spans="1:54" s="254" customFormat="1" ht="39" customHeight="1" thickBot="1" x14ac:dyDescent="0.4">
      <c r="A46" s="561" t="s">
        <v>356</v>
      </c>
      <c r="B46" s="44" t="s">
        <v>317</v>
      </c>
      <c r="C46" s="46" t="s">
        <v>194</v>
      </c>
      <c r="D46" s="546">
        <v>5</v>
      </c>
      <c r="E46" s="525">
        <f t="shared" si="6"/>
        <v>150</v>
      </c>
      <c r="F46" s="547">
        <f t="shared" si="9"/>
        <v>18</v>
      </c>
      <c r="G46" s="435">
        <v>10</v>
      </c>
      <c r="H46" s="435"/>
      <c r="I46" s="435">
        <v>8</v>
      </c>
      <c r="J46" s="443">
        <f t="shared" si="7"/>
        <v>132</v>
      </c>
      <c r="K46" s="343"/>
      <c r="L46" s="411"/>
      <c r="M46" s="409"/>
      <c r="N46" s="412"/>
      <c r="O46" s="470"/>
      <c r="P46" s="411"/>
      <c r="Q46" s="389"/>
      <c r="R46" s="471"/>
      <c r="S46" s="388"/>
      <c r="T46" s="411"/>
      <c r="U46" s="389"/>
      <c r="V46" s="433"/>
      <c r="W46" s="388"/>
      <c r="X46" s="411"/>
      <c r="Y46" s="389"/>
      <c r="Z46" s="433"/>
      <c r="AA46" s="388"/>
      <c r="AB46" s="411"/>
      <c r="AC46" s="389"/>
      <c r="AD46" s="139"/>
      <c r="AE46" s="562"/>
      <c r="AF46" s="563"/>
      <c r="AG46" s="564"/>
      <c r="AH46" s="522"/>
      <c r="AI46" s="434"/>
      <c r="AJ46" s="435"/>
      <c r="AK46" s="443"/>
      <c r="AL46" s="444"/>
      <c r="AM46" s="547"/>
      <c r="AN46" s="435"/>
      <c r="AO46" s="443"/>
      <c r="AP46" s="525"/>
      <c r="AQ46" s="434">
        <v>10</v>
      </c>
      <c r="AR46" s="435"/>
      <c r="AS46" s="435">
        <v>8</v>
      </c>
      <c r="AT46" s="524">
        <v>5</v>
      </c>
      <c r="AU46" s="547"/>
      <c r="AV46" s="435"/>
      <c r="AW46" s="443"/>
      <c r="AX46" s="525"/>
      <c r="AY46" s="527">
        <v>9</v>
      </c>
      <c r="AZ46" s="546"/>
      <c r="BA46" s="525">
        <v>9</v>
      </c>
      <c r="BB46" s="437"/>
    </row>
    <row r="47" spans="1:54" s="254" customFormat="1" ht="19.5" customHeight="1" thickBot="1" x14ac:dyDescent="0.4">
      <c r="A47" s="438"/>
      <c r="B47" s="439" t="s">
        <v>166</v>
      </c>
      <c r="C47" s="560" t="s">
        <v>206</v>
      </c>
      <c r="D47" s="548">
        <f>N47+R47+V47+Z47+AD47+AH47+AT47+AL47+AP47</f>
        <v>30</v>
      </c>
      <c r="E47" s="549"/>
      <c r="F47" s="550"/>
      <c r="G47" s="551"/>
      <c r="H47" s="551"/>
      <c r="I47" s="551"/>
      <c r="J47" s="552"/>
      <c r="K47" s="676"/>
      <c r="L47" s="677"/>
      <c r="M47" s="678"/>
      <c r="N47" s="472"/>
      <c r="O47" s="676"/>
      <c r="P47" s="677"/>
      <c r="Q47" s="678"/>
      <c r="R47" s="472"/>
      <c r="S47" s="676"/>
      <c r="T47" s="677"/>
      <c r="U47" s="678"/>
      <c r="V47" s="441"/>
      <c r="W47" s="676"/>
      <c r="X47" s="677"/>
      <c r="Y47" s="678"/>
      <c r="Z47" s="441">
        <f>Z48</f>
        <v>0</v>
      </c>
      <c r="AA47" s="676">
        <f>AA50+AC50+AA54+AC54+AA56+AB56+AA48+AB48+AB50</f>
        <v>24</v>
      </c>
      <c r="AB47" s="677"/>
      <c r="AC47" s="678"/>
      <c r="AD47" s="441">
        <f>AD48+AD50</f>
        <v>9</v>
      </c>
      <c r="AE47" s="827">
        <f>AE52+AG52+AE54+AG54+AE56+AF56+AE48+AF48</f>
        <v>0</v>
      </c>
      <c r="AF47" s="828"/>
      <c r="AG47" s="828"/>
      <c r="AH47" s="565">
        <f>SUM(AH48:AH61)</f>
        <v>0</v>
      </c>
      <c r="AI47" s="827">
        <f>AI52+AK52+AI54+AK54+AI56+AJ56</f>
        <v>12</v>
      </c>
      <c r="AJ47" s="828"/>
      <c r="AK47" s="829"/>
      <c r="AL47" s="565">
        <f>SUM(AL48:AL61)</f>
        <v>4</v>
      </c>
      <c r="AM47" s="827">
        <f>AM52+AO52+AM54+AO54+AM56+AN56</f>
        <v>12</v>
      </c>
      <c r="AN47" s="828"/>
      <c r="AO47" s="829"/>
      <c r="AP47" s="565">
        <f>SUM(AP48:AP61)</f>
        <v>4</v>
      </c>
      <c r="AQ47" s="827">
        <f>AQ60+AR60+AS60</f>
        <v>14</v>
      </c>
      <c r="AR47" s="828"/>
      <c r="AS47" s="829"/>
      <c r="AT47" s="565">
        <f>SUM(AT53:AT61)</f>
        <v>13</v>
      </c>
      <c r="AU47" s="827"/>
      <c r="AV47" s="828"/>
      <c r="AW47" s="829"/>
      <c r="AX47" s="565">
        <f>SUM(AX48:AX61)</f>
        <v>0</v>
      </c>
      <c r="AY47" s="566"/>
      <c r="AZ47" s="567"/>
      <c r="BA47" s="549"/>
      <c r="BB47" s="416"/>
    </row>
    <row r="48" spans="1:54" s="254" customFormat="1" ht="19.5" customHeight="1" x14ac:dyDescent="0.35">
      <c r="A48" s="561" t="s">
        <v>357</v>
      </c>
      <c r="B48" s="275" t="s">
        <v>318</v>
      </c>
      <c r="C48" s="570" t="s">
        <v>319</v>
      </c>
      <c r="D48" s="71">
        <v>5</v>
      </c>
      <c r="E48" s="526">
        <f>D48*30</f>
        <v>150</v>
      </c>
      <c r="F48" s="55">
        <f t="shared" si="9"/>
        <v>14</v>
      </c>
      <c r="G48" s="553">
        <v>8</v>
      </c>
      <c r="H48" s="553"/>
      <c r="I48" s="553">
        <v>6</v>
      </c>
      <c r="J48" s="554">
        <f t="shared" si="7"/>
        <v>136</v>
      </c>
      <c r="K48" s="99"/>
      <c r="L48" s="136"/>
      <c r="M48" s="149"/>
      <c r="N48" s="466"/>
      <c r="O48" s="280"/>
      <c r="P48" s="136"/>
      <c r="Q48" s="149"/>
      <c r="R48" s="466"/>
      <c r="S48" s="270"/>
      <c r="T48" s="136"/>
      <c r="U48" s="149"/>
      <c r="V48" s="515"/>
      <c r="W48" s="270"/>
      <c r="X48" s="136"/>
      <c r="Y48" s="149"/>
      <c r="Z48" s="792"/>
      <c r="AA48" s="270">
        <v>8</v>
      </c>
      <c r="AB48" s="136"/>
      <c r="AC48" s="149">
        <v>6</v>
      </c>
      <c r="AD48" s="801">
        <v>5</v>
      </c>
      <c r="AE48" s="55"/>
      <c r="AF48" s="568"/>
      <c r="AG48" s="554"/>
      <c r="AH48" s="792"/>
      <c r="AI48" s="461"/>
      <c r="AJ48" s="568"/>
      <c r="AK48" s="554"/>
      <c r="AL48" s="523"/>
      <c r="AM48" s="55"/>
      <c r="AN48" s="553"/>
      <c r="AO48" s="554"/>
      <c r="AP48" s="526"/>
      <c r="AQ48" s="461"/>
      <c r="AR48" s="568"/>
      <c r="AS48" s="554"/>
      <c r="AT48" s="523"/>
      <c r="AU48" s="55"/>
      <c r="AV48" s="553"/>
      <c r="AW48" s="554"/>
      <c r="AX48" s="526"/>
      <c r="AY48" s="802">
        <v>6</v>
      </c>
      <c r="AZ48" s="71"/>
      <c r="BA48" s="526"/>
      <c r="BB48" s="84"/>
    </row>
    <row r="49" spans="1:61" s="254" customFormat="1" ht="19.5" customHeight="1" x14ac:dyDescent="0.35">
      <c r="A49" s="561" t="s">
        <v>358</v>
      </c>
      <c r="B49" s="275" t="s">
        <v>320</v>
      </c>
      <c r="C49" s="46" t="s">
        <v>198</v>
      </c>
      <c r="D49" s="64">
        <v>5</v>
      </c>
      <c r="E49" s="61">
        <f>D49*30</f>
        <v>150</v>
      </c>
      <c r="F49" s="62">
        <f t="shared" si="9"/>
        <v>14</v>
      </c>
      <c r="G49" s="242">
        <v>8</v>
      </c>
      <c r="H49" s="242"/>
      <c r="I49" s="242">
        <v>6</v>
      </c>
      <c r="J49" s="60">
        <f t="shared" si="7"/>
        <v>136</v>
      </c>
      <c r="K49" s="269"/>
      <c r="L49" s="276"/>
      <c r="M49" s="265"/>
      <c r="N49" s="334"/>
      <c r="O49" s="102"/>
      <c r="P49" s="276"/>
      <c r="Q49" s="265"/>
      <c r="R49" s="334"/>
      <c r="S49" s="264"/>
      <c r="T49" s="276"/>
      <c r="U49" s="265"/>
      <c r="V49" s="339"/>
      <c r="W49" s="264"/>
      <c r="X49" s="276"/>
      <c r="Y49" s="265"/>
      <c r="Z49" s="800"/>
      <c r="AA49" s="264">
        <v>8</v>
      </c>
      <c r="AB49" s="276"/>
      <c r="AC49" s="265">
        <v>6</v>
      </c>
      <c r="AD49" s="800"/>
      <c r="AE49" s="62"/>
      <c r="AF49" s="66"/>
      <c r="AG49" s="60"/>
      <c r="AH49" s="800"/>
      <c r="AI49" s="65"/>
      <c r="AJ49" s="66"/>
      <c r="AK49" s="60"/>
      <c r="AL49" s="56"/>
      <c r="AM49" s="62"/>
      <c r="AN49" s="242"/>
      <c r="AO49" s="60"/>
      <c r="AP49" s="61"/>
      <c r="AQ49" s="65"/>
      <c r="AR49" s="66"/>
      <c r="AS49" s="60"/>
      <c r="AT49" s="56"/>
      <c r="AU49" s="62"/>
      <c r="AV49" s="242"/>
      <c r="AW49" s="60"/>
      <c r="AX49" s="61"/>
      <c r="AY49" s="803"/>
      <c r="AZ49" s="64"/>
      <c r="BA49" s="61"/>
      <c r="BB49" s="255"/>
    </row>
    <row r="50" spans="1:61" s="254" customFormat="1" ht="57.75" customHeight="1" x14ac:dyDescent="0.35">
      <c r="A50" s="561" t="s">
        <v>359</v>
      </c>
      <c r="B50" s="44" t="s">
        <v>188</v>
      </c>
      <c r="C50" s="46" t="s">
        <v>206</v>
      </c>
      <c r="D50" s="64">
        <v>4</v>
      </c>
      <c r="E50" s="61">
        <f t="shared" si="6"/>
        <v>120</v>
      </c>
      <c r="F50" s="62">
        <f t="shared" si="9"/>
        <v>16</v>
      </c>
      <c r="G50" s="242">
        <v>8</v>
      </c>
      <c r="H50" s="242">
        <v>4</v>
      </c>
      <c r="I50" s="242">
        <v>4</v>
      </c>
      <c r="J50" s="60">
        <f t="shared" si="7"/>
        <v>104</v>
      </c>
      <c r="K50" s="269"/>
      <c r="L50" s="276"/>
      <c r="M50" s="265"/>
      <c r="N50" s="334"/>
      <c r="O50" s="102"/>
      <c r="P50" s="276"/>
      <c r="Q50" s="265"/>
      <c r="R50" s="334"/>
      <c r="S50" s="264"/>
      <c r="T50" s="276"/>
      <c r="U50" s="265"/>
      <c r="V50" s="339"/>
      <c r="W50" s="264"/>
      <c r="X50" s="276"/>
      <c r="Y50" s="265"/>
      <c r="Z50" s="56"/>
      <c r="AA50" s="264">
        <v>8</v>
      </c>
      <c r="AB50" s="276">
        <v>4</v>
      </c>
      <c r="AC50" s="265">
        <v>4</v>
      </c>
      <c r="AD50" s="791">
        <v>4</v>
      </c>
      <c r="AE50" s="62"/>
      <c r="AF50" s="66"/>
      <c r="AG50" s="60"/>
      <c r="AH50" s="791"/>
      <c r="AI50" s="65"/>
      <c r="AJ50" s="66"/>
      <c r="AK50" s="60"/>
      <c r="AL50" s="56"/>
      <c r="AM50" s="62"/>
      <c r="AN50" s="242"/>
      <c r="AO50" s="60"/>
      <c r="AP50" s="61"/>
      <c r="AQ50" s="65"/>
      <c r="AR50" s="66"/>
      <c r="AS50" s="60"/>
      <c r="AT50" s="56"/>
      <c r="AU50" s="62"/>
      <c r="AV50" s="242"/>
      <c r="AW50" s="60"/>
      <c r="AX50" s="61"/>
      <c r="AY50" s="809">
        <v>5</v>
      </c>
      <c r="AZ50" s="64"/>
      <c r="BA50" s="61"/>
      <c r="BB50" s="255"/>
    </row>
    <row r="51" spans="1:61" s="281" customFormat="1" ht="42" customHeight="1" thickBot="1" x14ac:dyDescent="0.4">
      <c r="A51" s="561" t="s">
        <v>360</v>
      </c>
      <c r="B51" s="44" t="s">
        <v>189</v>
      </c>
      <c r="C51" s="46" t="s">
        <v>206</v>
      </c>
      <c r="D51" s="59">
        <v>4</v>
      </c>
      <c r="E51" s="61">
        <f t="shared" si="6"/>
        <v>120</v>
      </c>
      <c r="F51" s="62">
        <f t="shared" si="9"/>
        <v>16</v>
      </c>
      <c r="G51" s="242">
        <v>8</v>
      </c>
      <c r="H51" s="242">
        <v>4</v>
      </c>
      <c r="I51" s="242">
        <v>4</v>
      </c>
      <c r="J51" s="60">
        <f>E51-F51</f>
        <v>104</v>
      </c>
      <c r="K51" s="269"/>
      <c r="L51" s="374"/>
      <c r="M51" s="273"/>
      <c r="N51" s="454"/>
      <c r="O51" s="264"/>
      <c r="P51" s="374"/>
      <c r="Q51" s="274"/>
      <c r="R51" s="340"/>
      <c r="S51" s="264"/>
      <c r="T51" s="374"/>
      <c r="U51" s="274"/>
      <c r="V51" s="337"/>
      <c r="W51" s="264"/>
      <c r="X51" s="374"/>
      <c r="Y51" s="274"/>
      <c r="Z51" s="69"/>
      <c r="AA51" s="264">
        <v>8</v>
      </c>
      <c r="AB51" s="276">
        <v>4</v>
      </c>
      <c r="AC51" s="265">
        <v>4</v>
      </c>
      <c r="AD51" s="800"/>
      <c r="AE51" s="62"/>
      <c r="AF51" s="66"/>
      <c r="AG51" s="60"/>
      <c r="AH51" s="800"/>
      <c r="AI51" s="243"/>
      <c r="AJ51" s="242"/>
      <c r="AK51" s="60"/>
      <c r="AL51" s="61"/>
      <c r="AM51" s="62"/>
      <c r="AN51" s="242"/>
      <c r="AO51" s="60"/>
      <c r="AP51" s="61"/>
      <c r="AQ51" s="243"/>
      <c r="AR51" s="242"/>
      <c r="AS51" s="60"/>
      <c r="AT51" s="61"/>
      <c r="AU51" s="62"/>
      <c r="AV51" s="242"/>
      <c r="AW51" s="60"/>
      <c r="AX51" s="61"/>
      <c r="AY51" s="803"/>
      <c r="AZ51" s="64"/>
      <c r="BA51" s="556"/>
      <c r="BB51" s="87"/>
    </row>
    <row r="52" spans="1:61" s="281" customFormat="1" ht="45.75" customHeight="1" thickBot="1" x14ac:dyDescent="0.4">
      <c r="A52" s="561" t="s">
        <v>361</v>
      </c>
      <c r="B52" s="45" t="s">
        <v>321</v>
      </c>
      <c r="C52" s="46" t="s">
        <v>194</v>
      </c>
      <c r="D52" s="59">
        <v>4</v>
      </c>
      <c r="E52" s="61">
        <f t="shared" si="6"/>
        <v>120</v>
      </c>
      <c r="F52" s="62">
        <f t="shared" si="9"/>
        <v>12</v>
      </c>
      <c r="G52" s="242">
        <v>8</v>
      </c>
      <c r="H52" s="242"/>
      <c r="I52" s="242">
        <v>4</v>
      </c>
      <c r="J52" s="60">
        <f>E52-F52</f>
        <v>108</v>
      </c>
      <c r="K52" s="269"/>
      <c r="L52" s="374"/>
      <c r="M52" s="273"/>
      <c r="N52" s="454"/>
      <c r="O52" s="264"/>
      <c r="P52" s="374"/>
      <c r="Q52" s="274"/>
      <c r="R52" s="340"/>
      <c r="S52" s="264"/>
      <c r="T52" s="374"/>
      <c r="U52" s="274"/>
      <c r="V52" s="337"/>
      <c r="W52" s="264"/>
      <c r="X52" s="374"/>
      <c r="Y52" s="274"/>
      <c r="Z52" s="69"/>
      <c r="AA52" s="65"/>
      <c r="AB52" s="66"/>
      <c r="AC52" s="60"/>
      <c r="AD52" s="56"/>
      <c r="AE52" s="65"/>
      <c r="AF52" s="66"/>
      <c r="AG52" s="60"/>
      <c r="AH52" s="791"/>
      <c r="AI52" s="62">
        <v>8</v>
      </c>
      <c r="AJ52" s="66"/>
      <c r="AK52" s="60">
        <v>4</v>
      </c>
      <c r="AL52" s="791">
        <v>4</v>
      </c>
      <c r="AM52" s="62"/>
      <c r="AN52" s="66"/>
      <c r="AO52" s="60"/>
      <c r="AP52" s="791"/>
      <c r="AQ52" s="243"/>
      <c r="AR52" s="242"/>
      <c r="AS52" s="60"/>
      <c r="AT52" s="61"/>
      <c r="AU52" s="62"/>
      <c r="AV52" s="242"/>
      <c r="AW52" s="60"/>
      <c r="AX52" s="61"/>
      <c r="AY52" s="809">
        <v>7</v>
      </c>
      <c r="AZ52" s="64"/>
      <c r="BA52" s="556"/>
      <c r="BB52" s="87"/>
    </row>
    <row r="53" spans="1:61" s="281" customFormat="1" ht="23.25" customHeight="1" thickBot="1" x14ac:dyDescent="0.4">
      <c r="A53" s="561" t="s">
        <v>362</v>
      </c>
      <c r="B53" s="45" t="s">
        <v>322</v>
      </c>
      <c r="C53" s="46" t="s">
        <v>194</v>
      </c>
      <c r="D53" s="59">
        <v>4</v>
      </c>
      <c r="E53" s="61">
        <f t="shared" si="6"/>
        <v>120</v>
      </c>
      <c r="F53" s="62">
        <f t="shared" si="9"/>
        <v>12</v>
      </c>
      <c r="G53" s="242">
        <v>8</v>
      </c>
      <c r="H53" s="242"/>
      <c r="I53" s="242">
        <v>4</v>
      </c>
      <c r="J53" s="60">
        <f t="shared" ref="J53:J61" si="10">E53-F53</f>
        <v>108</v>
      </c>
      <c r="K53" s="269"/>
      <c r="L53" s="374"/>
      <c r="M53" s="273"/>
      <c r="N53" s="454"/>
      <c r="O53" s="264"/>
      <c r="P53" s="374"/>
      <c r="Q53" s="274"/>
      <c r="R53" s="340"/>
      <c r="S53" s="264"/>
      <c r="T53" s="374"/>
      <c r="U53" s="274"/>
      <c r="V53" s="337"/>
      <c r="W53" s="264"/>
      <c r="X53" s="374"/>
      <c r="Y53" s="274"/>
      <c r="Z53" s="69"/>
      <c r="AA53" s="65"/>
      <c r="AB53" s="66"/>
      <c r="AC53" s="60"/>
      <c r="AD53" s="56"/>
      <c r="AE53" s="65"/>
      <c r="AF53" s="66"/>
      <c r="AG53" s="60"/>
      <c r="AH53" s="800"/>
      <c r="AI53" s="62">
        <v>8</v>
      </c>
      <c r="AJ53" s="66"/>
      <c r="AK53" s="60">
        <v>4</v>
      </c>
      <c r="AL53" s="800"/>
      <c r="AM53" s="62"/>
      <c r="AN53" s="66"/>
      <c r="AO53" s="60"/>
      <c r="AP53" s="800"/>
      <c r="AQ53" s="243"/>
      <c r="AR53" s="242"/>
      <c r="AS53" s="60"/>
      <c r="AT53" s="61"/>
      <c r="AU53" s="62"/>
      <c r="AV53" s="242"/>
      <c r="AW53" s="60"/>
      <c r="AX53" s="61"/>
      <c r="AY53" s="803">
        <v>6</v>
      </c>
      <c r="AZ53" s="64"/>
      <c r="BA53" s="556"/>
      <c r="BB53" s="87"/>
    </row>
    <row r="54" spans="1:61" s="281" customFormat="1" ht="39.75" customHeight="1" thickBot="1" x14ac:dyDescent="0.4">
      <c r="A54" s="561" t="s">
        <v>363</v>
      </c>
      <c r="B54" s="45" t="s">
        <v>323</v>
      </c>
      <c r="C54" s="570" t="s">
        <v>324</v>
      </c>
      <c r="D54" s="59">
        <v>4</v>
      </c>
      <c r="E54" s="61">
        <f t="shared" si="6"/>
        <v>120</v>
      </c>
      <c r="F54" s="62">
        <f t="shared" si="9"/>
        <v>12</v>
      </c>
      <c r="G54" s="242">
        <v>8</v>
      </c>
      <c r="H54" s="242"/>
      <c r="I54" s="242">
        <v>4</v>
      </c>
      <c r="J54" s="60">
        <f t="shared" si="10"/>
        <v>108</v>
      </c>
      <c r="K54" s="269"/>
      <c r="L54" s="374"/>
      <c r="M54" s="273"/>
      <c r="N54" s="454"/>
      <c r="O54" s="264"/>
      <c r="P54" s="374"/>
      <c r="Q54" s="274"/>
      <c r="R54" s="340"/>
      <c r="S54" s="264"/>
      <c r="T54" s="374"/>
      <c r="U54" s="274"/>
      <c r="V54" s="337"/>
      <c r="W54" s="264"/>
      <c r="X54" s="374"/>
      <c r="Y54" s="274"/>
      <c r="Z54" s="69"/>
      <c r="AA54" s="62"/>
      <c r="AB54" s="242"/>
      <c r="AC54" s="60"/>
      <c r="AD54" s="61"/>
      <c r="AE54" s="65"/>
      <c r="AF54" s="66"/>
      <c r="AG54" s="60"/>
      <c r="AH54" s="56"/>
      <c r="AI54" s="65"/>
      <c r="AJ54" s="66"/>
      <c r="AK54" s="60"/>
      <c r="AL54" s="791"/>
      <c r="AM54" s="62">
        <v>8</v>
      </c>
      <c r="AN54" s="66"/>
      <c r="AO54" s="60">
        <v>4</v>
      </c>
      <c r="AP54" s="791">
        <v>4</v>
      </c>
      <c r="AQ54" s="65"/>
      <c r="AR54" s="66"/>
      <c r="AS54" s="60"/>
      <c r="AT54" s="791"/>
      <c r="AU54" s="62"/>
      <c r="AV54" s="242"/>
      <c r="AW54" s="60"/>
      <c r="AX54" s="61"/>
      <c r="AY54" s="809">
        <v>8</v>
      </c>
      <c r="AZ54" s="64"/>
      <c r="BA54" s="87"/>
      <c r="BB54" s="87"/>
    </row>
    <row r="55" spans="1:61" s="281" customFormat="1" ht="21.75" customHeight="1" thickBot="1" x14ac:dyDescent="0.4">
      <c r="A55" s="561" t="s">
        <v>364</v>
      </c>
      <c r="B55" s="45" t="s">
        <v>325</v>
      </c>
      <c r="C55" s="570" t="s">
        <v>324</v>
      </c>
      <c r="D55" s="59">
        <v>4</v>
      </c>
      <c r="E55" s="61">
        <f t="shared" si="6"/>
        <v>120</v>
      </c>
      <c r="F55" s="62">
        <f t="shared" si="9"/>
        <v>12</v>
      </c>
      <c r="G55" s="242">
        <v>8</v>
      </c>
      <c r="H55" s="242"/>
      <c r="I55" s="242">
        <v>4</v>
      </c>
      <c r="J55" s="60">
        <f t="shared" si="10"/>
        <v>108</v>
      </c>
      <c r="K55" s="269"/>
      <c r="L55" s="374"/>
      <c r="M55" s="273"/>
      <c r="N55" s="454"/>
      <c r="O55" s="264"/>
      <c r="P55" s="374"/>
      <c r="Q55" s="274"/>
      <c r="R55" s="340"/>
      <c r="S55" s="264"/>
      <c r="T55" s="374"/>
      <c r="U55" s="274"/>
      <c r="V55" s="337"/>
      <c r="W55" s="264"/>
      <c r="X55" s="374"/>
      <c r="Y55" s="274"/>
      <c r="Z55" s="337"/>
      <c r="AA55" s="264"/>
      <c r="AB55" s="374"/>
      <c r="AC55" s="265"/>
      <c r="AD55" s="256"/>
      <c r="AE55" s="272"/>
      <c r="AF55" s="276"/>
      <c r="AG55" s="265"/>
      <c r="AH55" s="263"/>
      <c r="AI55" s="65"/>
      <c r="AJ55" s="66"/>
      <c r="AK55" s="60"/>
      <c r="AL55" s="800"/>
      <c r="AM55" s="62">
        <v>8</v>
      </c>
      <c r="AN55" s="66"/>
      <c r="AO55" s="60">
        <v>4</v>
      </c>
      <c r="AP55" s="800"/>
      <c r="AQ55" s="65"/>
      <c r="AR55" s="66"/>
      <c r="AS55" s="60"/>
      <c r="AT55" s="800"/>
      <c r="AU55" s="62"/>
      <c r="AV55" s="242"/>
      <c r="AW55" s="60"/>
      <c r="AX55" s="61" t="s">
        <v>1</v>
      </c>
      <c r="AY55" s="803">
        <v>7</v>
      </c>
      <c r="AZ55" s="64"/>
      <c r="BA55" s="87"/>
      <c r="BB55" s="87"/>
    </row>
    <row r="56" spans="1:61" s="281" customFormat="1" ht="40.5" customHeight="1" thickBot="1" x14ac:dyDescent="0.4">
      <c r="A56" s="561" t="s">
        <v>365</v>
      </c>
      <c r="B56" s="45" t="s">
        <v>326</v>
      </c>
      <c r="C56" s="46" t="s">
        <v>194</v>
      </c>
      <c r="D56" s="59">
        <v>4</v>
      </c>
      <c r="E56" s="61">
        <f t="shared" si="6"/>
        <v>120</v>
      </c>
      <c r="F56" s="62">
        <f t="shared" si="9"/>
        <v>12</v>
      </c>
      <c r="G56" s="242">
        <v>8</v>
      </c>
      <c r="H56" s="242">
        <v>4</v>
      </c>
      <c r="I56" s="242"/>
      <c r="J56" s="60">
        <f t="shared" si="10"/>
        <v>108</v>
      </c>
      <c r="K56" s="269"/>
      <c r="L56" s="374"/>
      <c r="M56" s="273"/>
      <c r="N56" s="454"/>
      <c r="O56" s="264"/>
      <c r="P56" s="374"/>
      <c r="Q56" s="274"/>
      <c r="R56" s="340"/>
      <c r="S56" s="264"/>
      <c r="T56" s="374"/>
      <c r="U56" s="274"/>
      <c r="V56" s="337"/>
      <c r="W56" s="264"/>
      <c r="X56" s="374"/>
      <c r="Y56" s="274"/>
      <c r="Z56" s="337"/>
      <c r="AA56" s="264"/>
      <c r="AB56" s="374"/>
      <c r="AC56" s="265"/>
      <c r="AD56" s="256"/>
      <c r="AE56" s="272"/>
      <c r="AF56" s="276"/>
      <c r="AG56" s="265"/>
      <c r="AH56" s="263"/>
      <c r="AI56" s="65"/>
      <c r="AJ56" s="66"/>
      <c r="AK56" s="60"/>
      <c r="AL56" s="791"/>
      <c r="AM56" s="62"/>
      <c r="AN56" s="66"/>
      <c r="AO56" s="60"/>
      <c r="AP56" s="791"/>
      <c r="AQ56" s="62">
        <v>8</v>
      </c>
      <c r="AR56" s="66">
        <v>4</v>
      </c>
      <c r="AS56" s="60"/>
      <c r="AT56" s="791">
        <v>4</v>
      </c>
      <c r="AU56" s="62"/>
      <c r="AV56" s="242"/>
      <c r="AW56" s="60"/>
      <c r="AX56" s="61"/>
      <c r="AY56" s="809">
        <v>9</v>
      </c>
      <c r="AZ56" s="64"/>
      <c r="BA56" s="87"/>
      <c r="BB56" s="87"/>
    </row>
    <row r="57" spans="1:61" s="281" customFormat="1" ht="44.25" customHeight="1" thickBot="1" x14ac:dyDescent="0.4">
      <c r="A57" s="561" t="s">
        <v>366</v>
      </c>
      <c r="B57" s="45" t="s">
        <v>327</v>
      </c>
      <c r="C57" s="46" t="s">
        <v>198</v>
      </c>
      <c r="D57" s="59">
        <v>4</v>
      </c>
      <c r="E57" s="61">
        <f t="shared" si="6"/>
        <v>120</v>
      </c>
      <c r="F57" s="62">
        <f t="shared" si="9"/>
        <v>12</v>
      </c>
      <c r="G57" s="242">
        <v>8</v>
      </c>
      <c r="H57" s="242">
        <v>4</v>
      </c>
      <c r="I57" s="242"/>
      <c r="J57" s="60">
        <f t="shared" si="10"/>
        <v>108</v>
      </c>
      <c r="K57" s="269"/>
      <c r="L57" s="374"/>
      <c r="M57" s="273"/>
      <c r="N57" s="454"/>
      <c r="O57" s="264"/>
      <c r="P57" s="374"/>
      <c r="Q57" s="274"/>
      <c r="R57" s="340"/>
      <c r="S57" s="264"/>
      <c r="T57" s="374"/>
      <c r="U57" s="274"/>
      <c r="V57" s="337"/>
      <c r="W57" s="264"/>
      <c r="X57" s="374"/>
      <c r="Y57" s="274"/>
      <c r="Z57" s="337"/>
      <c r="AA57" s="264"/>
      <c r="AB57" s="374"/>
      <c r="AC57" s="265"/>
      <c r="AD57" s="256"/>
      <c r="AE57" s="269"/>
      <c r="AF57" s="374"/>
      <c r="AG57" s="265"/>
      <c r="AH57" s="256"/>
      <c r="AI57" s="65"/>
      <c r="AJ57" s="66"/>
      <c r="AK57" s="60"/>
      <c r="AL57" s="800"/>
      <c r="AM57" s="62"/>
      <c r="AN57" s="66"/>
      <c r="AO57" s="60"/>
      <c r="AP57" s="800"/>
      <c r="AQ57" s="62">
        <v>8</v>
      </c>
      <c r="AR57" s="66">
        <v>4</v>
      </c>
      <c r="AS57" s="60"/>
      <c r="AT57" s="800"/>
      <c r="AU57" s="62"/>
      <c r="AV57" s="242"/>
      <c r="AW57" s="60"/>
      <c r="AX57" s="61"/>
      <c r="AY57" s="803"/>
      <c r="AZ57" s="64"/>
      <c r="BA57" s="87"/>
      <c r="BB57" s="87"/>
    </row>
    <row r="58" spans="1:61" s="281" customFormat="1" ht="26.25" customHeight="1" thickBot="1" x14ac:dyDescent="0.4">
      <c r="A58" s="561" t="s">
        <v>367</v>
      </c>
      <c r="B58" s="45" t="s">
        <v>328</v>
      </c>
      <c r="C58" s="46" t="s">
        <v>194</v>
      </c>
      <c r="D58" s="59">
        <v>4</v>
      </c>
      <c r="E58" s="61">
        <f t="shared" ref="E58:E59" si="11">D58*30</f>
        <v>120</v>
      </c>
      <c r="F58" s="62">
        <f t="shared" ref="F58:F59" si="12">G58+H58+I58</f>
        <v>18</v>
      </c>
      <c r="G58" s="242">
        <v>8</v>
      </c>
      <c r="H58" s="242">
        <v>6</v>
      </c>
      <c r="I58" s="242">
        <v>4</v>
      </c>
      <c r="J58" s="60">
        <f t="shared" ref="J58:J59" si="13">E58-F58</f>
        <v>102</v>
      </c>
      <c r="K58" s="269"/>
      <c r="L58" s="374"/>
      <c r="M58" s="273"/>
      <c r="N58" s="454"/>
      <c r="O58" s="264"/>
      <c r="P58" s="374"/>
      <c r="Q58" s="274"/>
      <c r="R58" s="340"/>
      <c r="S58" s="264"/>
      <c r="T58" s="374"/>
      <c r="U58" s="274"/>
      <c r="V58" s="337"/>
      <c r="W58" s="264"/>
      <c r="X58" s="374"/>
      <c r="Y58" s="274"/>
      <c r="Z58" s="337"/>
      <c r="AA58" s="264"/>
      <c r="AB58" s="374"/>
      <c r="AC58" s="265"/>
      <c r="AD58" s="256"/>
      <c r="AE58" s="269"/>
      <c r="AF58" s="374"/>
      <c r="AG58" s="265"/>
      <c r="AH58" s="256"/>
      <c r="AI58" s="65"/>
      <c r="AJ58" s="66"/>
      <c r="AK58" s="60"/>
      <c r="AL58" s="791"/>
      <c r="AM58" s="62"/>
      <c r="AN58" s="242"/>
      <c r="AO58" s="60"/>
      <c r="AP58" s="61"/>
      <c r="AQ58" s="248">
        <v>8</v>
      </c>
      <c r="AR58" s="246">
        <v>6</v>
      </c>
      <c r="AS58" s="247">
        <v>4</v>
      </c>
      <c r="AT58" s="823">
        <v>4</v>
      </c>
      <c r="AU58" s="62"/>
      <c r="AV58" s="242"/>
      <c r="AW58" s="60"/>
      <c r="AX58" s="61"/>
      <c r="AY58" s="809">
        <v>9</v>
      </c>
      <c r="AZ58" s="64"/>
      <c r="BA58" s="87"/>
      <c r="BB58" s="87"/>
    </row>
    <row r="59" spans="1:61" s="281" customFormat="1" ht="61.5" customHeight="1" thickBot="1" x14ac:dyDescent="0.4">
      <c r="A59" s="561" t="s">
        <v>368</v>
      </c>
      <c r="B59" s="45" t="s">
        <v>329</v>
      </c>
      <c r="C59" s="46" t="s">
        <v>194</v>
      </c>
      <c r="D59" s="555">
        <v>4</v>
      </c>
      <c r="E59" s="556">
        <f t="shared" si="11"/>
        <v>120</v>
      </c>
      <c r="F59" s="557">
        <f t="shared" si="12"/>
        <v>18</v>
      </c>
      <c r="G59" s="558">
        <v>8</v>
      </c>
      <c r="H59" s="558">
        <v>6</v>
      </c>
      <c r="I59" s="558">
        <v>4</v>
      </c>
      <c r="J59" s="429">
        <f t="shared" si="13"/>
        <v>102</v>
      </c>
      <c r="K59" s="493"/>
      <c r="L59" s="362"/>
      <c r="M59" s="350"/>
      <c r="N59" s="473"/>
      <c r="O59" s="500"/>
      <c r="P59" s="362"/>
      <c r="Q59" s="405"/>
      <c r="R59" s="474"/>
      <c r="S59" s="500"/>
      <c r="T59" s="362"/>
      <c r="U59" s="405"/>
      <c r="V59" s="426"/>
      <c r="W59" s="500"/>
      <c r="X59" s="362"/>
      <c r="Y59" s="405"/>
      <c r="Z59" s="426"/>
      <c r="AA59" s="500"/>
      <c r="AB59" s="362"/>
      <c r="AC59" s="494"/>
      <c r="AD59" s="88"/>
      <c r="AE59" s="493"/>
      <c r="AF59" s="362"/>
      <c r="AG59" s="494"/>
      <c r="AH59" s="88"/>
      <c r="AI59" s="427"/>
      <c r="AJ59" s="428"/>
      <c r="AK59" s="429"/>
      <c r="AL59" s="822"/>
      <c r="AM59" s="557"/>
      <c r="AN59" s="558"/>
      <c r="AO59" s="429"/>
      <c r="AP59" s="556"/>
      <c r="AQ59" s="430">
        <v>8</v>
      </c>
      <c r="AR59" s="431">
        <v>6</v>
      </c>
      <c r="AS59" s="432">
        <v>4</v>
      </c>
      <c r="AT59" s="824"/>
      <c r="AU59" s="557"/>
      <c r="AV59" s="558"/>
      <c r="AW59" s="429"/>
      <c r="AX59" s="556"/>
      <c r="AY59" s="825"/>
      <c r="AZ59" s="569"/>
      <c r="BA59" s="87"/>
      <c r="BB59" s="87"/>
    </row>
    <row r="60" spans="1:61" s="605" customFormat="1" ht="22.5" customHeight="1" thickBot="1" x14ac:dyDescent="0.4">
      <c r="A60" s="629" t="s">
        <v>369</v>
      </c>
      <c r="B60" s="627" t="s">
        <v>389</v>
      </c>
      <c r="C60" s="582" t="s">
        <v>194</v>
      </c>
      <c r="D60" s="583">
        <v>5</v>
      </c>
      <c r="E60" s="584">
        <f t="shared" si="6"/>
        <v>150</v>
      </c>
      <c r="F60" s="585">
        <f t="shared" si="9"/>
        <v>14</v>
      </c>
      <c r="G60" s="586">
        <v>8</v>
      </c>
      <c r="H60" s="586"/>
      <c r="I60" s="586">
        <v>6</v>
      </c>
      <c r="J60" s="587">
        <f t="shared" si="10"/>
        <v>136</v>
      </c>
      <c r="K60" s="588"/>
      <c r="L60" s="589"/>
      <c r="M60" s="590"/>
      <c r="N60" s="591"/>
      <c r="O60" s="592"/>
      <c r="P60" s="589"/>
      <c r="Q60" s="593"/>
      <c r="R60" s="594"/>
      <c r="S60" s="592"/>
      <c r="T60" s="589"/>
      <c r="U60" s="593"/>
      <c r="V60" s="595"/>
      <c r="W60" s="592"/>
      <c r="X60" s="589"/>
      <c r="Y60" s="593"/>
      <c r="Z60" s="595"/>
      <c r="AA60" s="592"/>
      <c r="AB60" s="589"/>
      <c r="AC60" s="596"/>
      <c r="AD60" s="597"/>
      <c r="AE60" s="588"/>
      <c r="AF60" s="589"/>
      <c r="AG60" s="596"/>
      <c r="AH60" s="597"/>
      <c r="AI60" s="598"/>
      <c r="AJ60" s="599"/>
      <c r="AK60" s="587"/>
      <c r="AL60" s="816"/>
      <c r="AM60" s="585"/>
      <c r="AN60" s="586"/>
      <c r="AO60" s="587"/>
      <c r="AP60" s="584"/>
      <c r="AQ60" s="600">
        <v>8</v>
      </c>
      <c r="AR60" s="601"/>
      <c r="AS60" s="602">
        <v>6</v>
      </c>
      <c r="AT60" s="818">
        <v>5</v>
      </c>
      <c r="AU60" s="585"/>
      <c r="AV60" s="586"/>
      <c r="AW60" s="587"/>
      <c r="AX60" s="584"/>
      <c r="AY60" s="820">
        <v>9</v>
      </c>
      <c r="AZ60" s="603"/>
      <c r="BA60" s="604"/>
      <c r="BB60" s="604"/>
    </row>
    <row r="61" spans="1:61" s="605" customFormat="1" ht="24.75" customHeight="1" thickBot="1" x14ac:dyDescent="0.4">
      <c r="A61" s="629" t="s">
        <v>370</v>
      </c>
      <c r="B61" s="628" t="s">
        <v>390</v>
      </c>
      <c r="C61" s="582" t="s">
        <v>194</v>
      </c>
      <c r="D61" s="606">
        <v>5</v>
      </c>
      <c r="E61" s="607">
        <f t="shared" si="6"/>
        <v>150</v>
      </c>
      <c r="F61" s="608">
        <f t="shared" si="9"/>
        <v>14</v>
      </c>
      <c r="G61" s="609">
        <v>8</v>
      </c>
      <c r="H61" s="609"/>
      <c r="I61" s="609">
        <v>6</v>
      </c>
      <c r="J61" s="610">
        <f t="shared" si="10"/>
        <v>136</v>
      </c>
      <c r="K61" s="611"/>
      <c r="L61" s="612"/>
      <c r="M61" s="613"/>
      <c r="N61" s="614"/>
      <c r="O61" s="615"/>
      <c r="P61" s="612"/>
      <c r="Q61" s="616"/>
      <c r="R61" s="617"/>
      <c r="S61" s="615"/>
      <c r="T61" s="612"/>
      <c r="U61" s="616"/>
      <c r="V61" s="618"/>
      <c r="W61" s="615"/>
      <c r="X61" s="612"/>
      <c r="Y61" s="616"/>
      <c r="Z61" s="618"/>
      <c r="AA61" s="615"/>
      <c r="AB61" s="612"/>
      <c r="AC61" s="619"/>
      <c r="AD61" s="620"/>
      <c r="AE61" s="611"/>
      <c r="AF61" s="612"/>
      <c r="AG61" s="619"/>
      <c r="AH61" s="620"/>
      <c r="AI61" s="621"/>
      <c r="AJ61" s="622"/>
      <c r="AK61" s="610"/>
      <c r="AL61" s="817"/>
      <c r="AM61" s="608"/>
      <c r="AN61" s="609"/>
      <c r="AO61" s="610"/>
      <c r="AP61" s="607"/>
      <c r="AQ61" s="623">
        <v>8</v>
      </c>
      <c r="AR61" s="624"/>
      <c r="AS61" s="625">
        <v>6</v>
      </c>
      <c r="AT61" s="819"/>
      <c r="AU61" s="608"/>
      <c r="AV61" s="609"/>
      <c r="AW61" s="610"/>
      <c r="AX61" s="607"/>
      <c r="AY61" s="821"/>
      <c r="AZ61" s="626"/>
      <c r="BA61" s="604"/>
      <c r="BB61" s="604"/>
    </row>
    <row r="63" spans="1:61" ht="33.75" customHeight="1" x14ac:dyDescent="0.2"/>
    <row r="64" spans="1:61" s="257" customFormat="1" ht="20.25" x14ac:dyDescent="0.3">
      <c r="A64" s="90"/>
      <c r="B64" s="240" t="s">
        <v>302</v>
      </c>
      <c r="D64" s="90"/>
      <c r="E64" s="90" t="s">
        <v>221</v>
      </c>
      <c r="F64" s="91"/>
      <c r="G64" s="91"/>
      <c r="I64" s="91"/>
      <c r="J64" s="91"/>
      <c r="K64" s="91"/>
      <c r="L64" s="91"/>
      <c r="N64" s="91"/>
      <c r="O64" s="475"/>
      <c r="P64" s="90"/>
      <c r="Q64" s="91"/>
      <c r="R64" s="91"/>
      <c r="S64" s="90"/>
      <c r="T64" s="91"/>
      <c r="U64" s="91"/>
      <c r="V64" s="91"/>
      <c r="Y64" s="90" t="s">
        <v>305</v>
      </c>
      <c r="AK64" s="258"/>
      <c r="AS64" s="258"/>
      <c r="BF64" s="89"/>
      <c r="BG64" s="89"/>
      <c r="BH64" s="89"/>
      <c r="BI64" s="89"/>
    </row>
    <row r="65" spans="1:61" s="257" customFormat="1" ht="20.25" x14ac:dyDescent="0.3">
      <c r="A65" s="90"/>
      <c r="B65" s="90" t="s">
        <v>303</v>
      </c>
      <c r="D65" s="90"/>
      <c r="E65" s="90" t="s">
        <v>205</v>
      </c>
      <c r="F65" s="91"/>
      <c r="G65" s="91"/>
      <c r="I65" s="91"/>
      <c r="J65" s="91"/>
      <c r="K65" s="91"/>
      <c r="L65" s="91"/>
      <c r="N65" s="91"/>
      <c r="O65" s="475"/>
      <c r="P65" s="90"/>
      <c r="Q65" s="91"/>
      <c r="R65" s="91"/>
      <c r="S65" s="90"/>
      <c r="T65" s="91"/>
      <c r="U65" s="91"/>
      <c r="V65" s="91"/>
      <c r="Y65" s="90" t="s">
        <v>204</v>
      </c>
      <c r="AK65" s="258"/>
      <c r="AS65" s="258"/>
      <c r="BF65" s="89"/>
      <c r="BG65" s="89"/>
      <c r="BH65" s="89"/>
      <c r="BI65" s="89"/>
    </row>
    <row r="66" spans="1:61" s="257" customFormat="1" ht="20.25" x14ac:dyDescent="0.3">
      <c r="A66" s="90"/>
      <c r="B66" s="90" t="s">
        <v>304</v>
      </c>
      <c r="D66" s="90"/>
      <c r="E66" s="90" t="s">
        <v>202</v>
      </c>
      <c r="F66" s="91"/>
      <c r="G66" s="91"/>
      <c r="I66" s="91"/>
      <c r="J66" s="91"/>
      <c r="K66" s="91"/>
      <c r="L66" s="91"/>
      <c r="N66" s="91"/>
      <c r="O66" s="475"/>
      <c r="P66" s="90"/>
      <c r="Q66" s="91"/>
      <c r="R66" s="91"/>
      <c r="S66" s="90"/>
      <c r="T66" s="91"/>
      <c r="U66" s="91"/>
      <c r="V66" s="91"/>
      <c r="Y66" s="90" t="s">
        <v>283</v>
      </c>
      <c r="AK66" s="258"/>
      <c r="AS66" s="258"/>
      <c r="BF66" s="89"/>
      <c r="BG66" s="89"/>
      <c r="BH66" s="89"/>
      <c r="BI66" s="89"/>
    </row>
    <row r="72" spans="1:61" x14ac:dyDescent="0.2">
      <c r="D72" s="328">
        <f>SUM(D48:D71)</f>
        <v>60</v>
      </c>
    </row>
  </sheetData>
  <dataConsolidate/>
  <mergeCells count="179">
    <mergeCell ref="A7:A10"/>
    <mergeCell ref="B7:B10"/>
    <mergeCell ref="C7:C10"/>
    <mergeCell ref="D7:E9"/>
    <mergeCell ref="F7:J7"/>
    <mergeCell ref="K7:R7"/>
    <mergeCell ref="S7:Z7"/>
    <mergeCell ref="AA7:AH7"/>
    <mergeCell ref="AI7:AP7"/>
    <mergeCell ref="F8:F10"/>
    <mergeCell ref="G8:I8"/>
    <mergeCell ref="J8:J10"/>
    <mergeCell ref="K8:N8"/>
    <mergeCell ref="O8:R8"/>
    <mergeCell ref="S8:V8"/>
    <mergeCell ref="W8:Z8"/>
    <mergeCell ref="AA8:AD8"/>
    <mergeCell ref="AD9:AD10"/>
    <mergeCell ref="S9:S10"/>
    <mergeCell ref="T9:T10"/>
    <mergeCell ref="U9:U10"/>
    <mergeCell ref="V9:V10"/>
    <mergeCell ref="W9:W10"/>
    <mergeCell ref="X9:X10"/>
    <mergeCell ref="C1:BB2"/>
    <mergeCell ref="AQ8:AT8"/>
    <mergeCell ref="AU8:AX8"/>
    <mergeCell ref="G9:G10"/>
    <mergeCell ref="H9:H10"/>
    <mergeCell ref="I9:I10"/>
    <mergeCell ref="K9:K10"/>
    <mergeCell ref="L9:L10"/>
    <mergeCell ref="AQ7:AX7"/>
    <mergeCell ref="AY7:BB8"/>
    <mergeCell ref="M9:M10"/>
    <mergeCell ref="N9:N10"/>
    <mergeCell ref="O9:O10"/>
    <mergeCell ref="P9:P10"/>
    <mergeCell ref="Q9:Q10"/>
    <mergeCell ref="R9:R10"/>
    <mergeCell ref="AE8:AH8"/>
    <mergeCell ref="AI8:AL8"/>
    <mergeCell ref="AM8:AP8"/>
    <mergeCell ref="Y9:Y10"/>
    <mergeCell ref="Z9:Z10"/>
    <mergeCell ref="AA9:AA10"/>
    <mergeCell ref="AB9:AB10"/>
    <mergeCell ref="AC9:AC10"/>
    <mergeCell ref="AK9:AK10"/>
    <mergeCell ref="AL9:AL10"/>
    <mergeCell ref="AM9:AM10"/>
    <mergeCell ref="AN9:AN10"/>
    <mergeCell ref="AO9:AO10"/>
    <mergeCell ref="AP9:AP10"/>
    <mergeCell ref="AE9:AE10"/>
    <mergeCell ref="AF9:AF10"/>
    <mergeCell ref="AG9:AG10"/>
    <mergeCell ref="AH9:AH10"/>
    <mergeCell ref="AI9:AI10"/>
    <mergeCell ref="AJ9:AJ10"/>
    <mergeCell ref="AW9:AW10"/>
    <mergeCell ref="AX9:AX10"/>
    <mergeCell ref="AY9:AY10"/>
    <mergeCell ref="AZ9:AZ10"/>
    <mergeCell ref="BA9:BA10"/>
    <mergeCell ref="BB9:BB10"/>
    <mergeCell ref="AQ9:AQ10"/>
    <mergeCell ref="AR9:AR10"/>
    <mergeCell ref="AS9:AS10"/>
    <mergeCell ref="AT9:AT10"/>
    <mergeCell ref="AU9:AU10"/>
    <mergeCell ref="AV9:AV10"/>
    <mergeCell ref="AQ12:AS12"/>
    <mergeCell ref="AU12:AW12"/>
    <mergeCell ref="N16:N18"/>
    <mergeCell ref="R16:R18"/>
    <mergeCell ref="V16:V18"/>
    <mergeCell ref="Z16:Z18"/>
    <mergeCell ref="AD16:AD18"/>
    <mergeCell ref="B11:BB11"/>
    <mergeCell ref="A12:B12"/>
    <mergeCell ref="K12:M12"/>
    <mergeCell ref="O12:Q12"/>
    <mergeCell ref="S12:U12"/>
    <mergeCell ref="W12:Y12"/>
    <mergeCell ref="AA12:AC12"/>
    <mergeCell ref="AE12:AG12"/>
    <mergeCell ref="AI12:AK12"/>
    <mergeCell ref="AM12:AO12"/>
    <mergeCell ref="AY16:AY18"/>
    <mergeCell ref="AQ25:AS25"/>
    <mergeCell ref="AU25:AW25"/>
    <mergeCell ref="B20:BB20"/>
    <mergeCell ref="A21:B21"/>
    <mergeCell ref="K21:M21"/>
    <mergeCell ref="O21:Q21"/>
    <mergeCell ref="S21:U21"/>
    <mergeCell ref="W21:Y21"/>
    <mergeCell ref="AA21:AC21"/>
    <mergeCell ref="AE21:AG21"/>
    <mergeCell ref="AI21:AK21"/>
    <mergeCell ref="AM21:AO21"/>
    <mergeCell ref="AQ21:AS21"/>
    <mergeCell ref="AU21:AW21"/>
    <mergeCell ref="K25:M25"/>
    <mergeCell ref="O25:Q25"/>
    <mergeCell ref="S25:U25"/>
    <mergeCell ref="W25:Y25"/>
    <mergeCell ref="AA25:AC25"/>
    <mergeCell ref="AE25:AG25"/>
    <mergeCell ref="W22:Y22"/>
    <mergeCell ref="AA22:AC22"/>
    <mergeCell ref="AE22:AG22"/>
    <mergeCell ref="AY26:AY27"/>
    <mergeCell ref="B28:BB28"/>
    <mergeCell ref="A29:B29"/>
    <mergeCell ref="K29:M29"/>
    <mergeCell ref="O29:Q29"/>
    <mergeCell ref="S29:U29"/>
    <mergeCell ref="W29:Y29"/>
    <mergeCell ref="AA29:AC29"/>
    <mergeCell ref="AE29:AG29"/>
    <mergeCell ref="AI29:AK29"/>
    <mergeCell ref="AM29:AO29"/>
    <mergeCell ref="AQ29:AS29"/>
    <mergeCell ref="AU29:AW29"/>
    <mergeCell ref="R26:R27"/>
    <mergeCell ref="V26:V27"/>
    <mergeCell ref="Z26:Z27"/>
    <mergeCell ref="AI22:AK22"/>
    <mergeCell ref="AM22:AO22"/>
    <mergeCell ref="AQ22:AS22"/>
    <mergeCell ref="AU22:AW22"/>
    <mergeCell ref="AI25:AK25"/>
    <mergeCell ref="AM25:AO25"/>
    <mergeCell ref="AI30:AK30"/>
    <mergeCell ref="AY48:AY49"/>
    <mergeCell ref="AM30:AO30"/>
    <mergeCell ref="AQ30:AS30"/>
    <mergeCell ref="K47:M47"/>
    <mergeCell ref="O47:Q47"/>
    <mergeCell ref="S47:U47"/>
    <mergeCell ref="W47:Y47"/>
    <mergeCell ref="AA47:AC47"/>
    <mergeCell ref="AE47:AG47"/>
    <mergeCell ref="AI47:AK47"/>
    <mergeCell ref="AM47:AO47"/>
    <mergeCell ref="Z48:Z49"/>
    <mergeCell ref="AD48:AD49"/>
    <mergeCell ref="AH48:AH49"/>
    <mergeCell ref="K30:M30"/>
    <mergeCell ref="O30:Q30"/>
    <mergeCell ref="S30:U30"/>
    <mergeCell ref="W30:Y30"/>
    <mergeCell ref="AA30:AC30"/>
    <mergeCell ref="AE30:AG30"/>
    <mergeCell ref="AL58:AL59"/>
    <mergeCell ref="AT58:AT59"/>
    <mergeCell ref="AY58:AY59"/>
    <mergeCell ref="AL60:AL61"/>
    <mergeCell ref="AT60:AT61"/>
    <mergeCell ref="AY60:AY61"/>
    <mergeCell ref="AL54:AL55"/>
    <mergeCell ref="AP54:AP55"/>
    <mergeCell ref="AT54:AT55"/>
    <mergeCell ref="AY54:AY55"/>
    <mergeCell ref="AL56:AL57"/>
    <mergeCell ref="AP56:AP57"/>
    <mergeCell ref="AT56:AT57"/>
    <mergeCell ref="AY56:AY57"/>
    <mergeCell ref="AD50:AD51"/>
    <mergeCell ref="AH50:AH51"/>
    <mergeCell ref="AY50:AY51"/>
    <mergeCell ref="AH52:AH53"/>
    <mergeCell ref="AL52:AL53"/>
    <mergeCell ref="AP52:AP53"/>
    <mergeCell ref="AY52:AY53"/>
    <mergeCell ref="AQ47:AS47"/>
    <mergeCell ref="AU47:AW47"/>
  </mergeCells>
  <printOptions horizontalCentered="1" verticalCentered="1" gridLinesSet="0"/>
  <pageMargins left="0" right="0" top="0.59055118110236227" bottom="0" header="0.19685039370078741" footer="0"/>
  <pageSetup paperSize="9" scale="36" fitToWidth="420" fitToHeight="297" orientation="landscape" blackAndWhite="1" r:id="rId1"/>
  <headerFooter alignWithMargins="0">
    <oddFooter>&amp;R&amp;P</oddFooter>
  </headerFooter>
  <rowBreaks count="1" manualBreakCount="1">
    <brk id="41" max="5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титул</vt:lpstr>
      <vt:lpstr>Базовая часть РУП</vt:lpstr>
      <vt:lpstr>Вариат.часть-прил.6.1 (АИЭ) </vt:lpstr>
      <vt:lpstr>Вариат.часть-прил.7.1 (ГЭЭ)  </vt:lpstr>
      <vt:lpstr>Вариат.часть-прил.8.1 (МенЭЭ)  </vt:lpstr>
      <vt:lpstr>'Базовая часть РУП'!Область_печати</vt:lpstr>
      <vt:lpstr>'Вариат.часть-прил.6.1 (АИЭ) '!Область_печати</vt:lpstr>
      <vt:lpstr>'Вариат.часть-прил.7.1 (ГЭЭ)  '!Область_печати</vt:lpstr>
      <vt:lpstr>'Вариат.часть-прил.8.1 (МенЭЭ)  '!Область_печати</vt:lpstr>
      <vt:lpstr>титул!Область_печати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план кафедры ПОКС(бакалавр по ECTS) по программным модулям</dc:title>
  <dc:subject>Учебный план кафедры ПОКС(бакалавр по ECTS) по семестрам</dc:subject>
  <dc:creator>Тен И.Г.</dc:creator>
  <dc:description>9.07.08 Curriculum has been updated to Educational and Technological Practices accounting._x000d_
1.07.2008 Учебный план бакалавра по кредитной технологии обучения.</dc:description>
  <cp:lastModifiedBy>ГТС</cp:lastModifiedBy>
  <cp:lastPrinted>2021-12-06T09:14:06Z</cp:lastPrinted>
  <dcterms:created xsi:type="dcterms:W3CDTF">1999-08-17T06:17:32Z</dcterms:created>
  <dcterms:modified xsi:type="dcterms:W3CDTF">2021-12-09T03:27:33Z</dcterms:modified>
  <cp:category>Curriculum of Software Engineering department</cp:category>
</cp:coreProperties>
</file>