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редит ВИЭ\РУП 2023 бакалавр и Магистр\"/>
    </mc:Choice>
  </mc:AlternateContent>
  <bookViews>
    <workbookView xWindow="-108" yWindow="-108" windowWidth="23256" windowHeight="12456" tabRatio="878" activeTab="2"/>
  </bookViews>
  <sheets>
    <sheet name="Титул" sheetId="19" r:id="rId1"/>
    <sheet name="Базовая часть РУП маг" sheetId="7" r:id="rId2"/>
    <sheet name="Вариативная часть РУП маг ГЭЭ" sheetId="20" r:id="rId3"/>
    <sheet name="Вариативная часть РУП маг АИЭ" sheetId="23" r:id="rId4"/>
    <sheet name="ЭСиС" sheetId="22" r:id="rId5"/>
  </sheets>
  <definedNames>
    <definedName name="_xlnm.Print_Area" localSheetId="1">'Базовая часть РУП маг'!$A$1:$AC$42</definedName>
    <definedName name="_xlnm.Print_Area" localSheetId="3">'Вариативная часть РУП маг АИЭ'!$A$1:$AC$37</definedName>
    <definedName name="_xlnm.Print_Area" localSheetId="2">'Вариативная часть РУП маг ГЭЭ'!$A$1:$AC$36</definedName>
    <definedName name="_xlnm.Print_Area" localSheetId="0">Титул!$A$1:$BH$31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B23" i="19" l="1"/>
  <c r="F30" i="23" l="1"/>
  <c r="E30" i="23"/>
  <c r="F28" i="23"/>
  <c r="E28" i="23"/>
  <c r="Z27" i="23"/>
  <c r="W27" i="23"/>
  <c r="V27" i="23"/>
  <c r="S27" i="23"/>
  <c r="R27" i="23"/>
  <c r="O27" i="23"/>
  <c r="N27" i="23"/>
  <c r="K27" i="23"/>
  <c r="D27" i="23"/>
  <c r="F26" i="23"/>
  <c r="E26" i="23"/>
  <c r="F25" i="23"/>
  <c r="E25" i="23"/>
  <c r="F24" i="23"/>
  <c r="E24" i="23"/>
  <c r="F23" i="23"/>
  <c r="E23" i="23"/>
  <c r="Z22" i="23"/>
  <c r="W22" i="23"/>
  <c r="W21" i="23" s="1"/>
  <c r="V22" i="23"/>
  <c r="S22" i="23"/>
  <c r="R22" i="23"/>
  <c r="O22" i="23"/>
  <c r="N22" i="23"/>
  <c r="K22" i="23"/>
  <c r="D22" i="23"/>
  <c r="F17" i="23"/>
  <c r="E17" i="23"/>
  <c r="E16" i="23" s="1"/>
  <c r="Z16" i="23"/>
  <c r="Z12" i="23" s="1"/>
  <c r="W16" i="23"/>
  <c r="W12" i="23" s="1"/>
  <c r="V16" i="23"/>
  <c r="V12" i="23" s="1"/>
  <c r="S16" i="23"/>
  <c r="S12" i="23" s="1"/>
  <c r="R16" i="23"/>
  <c r="R12" i="23" s="1"/>
  <c r="O16" i="23"/>
  <c r="O12" i="23" s="1"/>
  <c r="N16" i="23"/>
  <c r="K16" i="23"/>
  <c r="F15" i="23"/>
  <c r="E15" i="23"/>
  <c r="F14" i="23"/>
  <c r="E14" i="23"/>
  <c r="E13" i="23" s="1"/>
  <c r="N13" i="23"/>
  <c r="K13" i="23"/>
  <c r="K12" i="23" s="1"/>
  <c r="D13" i="23"/>
  <c r="D12" i="23" s="1"/>
  <c r="J15" i="23" l="1"/>
  <c r="V21" i="23"/>
  <c r="Z21" i="23"/>
  <c r="K21" i="23"/>
  <c r="O21" i="23"/>
  <c r="J30" i="23"/>
  <c r="J28" i="23"/>
  <c r="J24" i="23"/>
  <c r="J26" i="23"/>
  <c r="J14" i="23"/>
  <c r="R21" i="23"/>
  <c r="J25" i="23"/>
  <c r="S21" i="23"/>
  <c r="J23" i="23"/>
  <c r="D21" i="23"/>
  <c r="E12" i="23"/>
  <c r="N12" i="23"/>
  <c r="N21" i="23"/>
  <c r="E27" i="23"/>
  <c r="J17" i="23"/>
  <c r="E22" i="23"/>
  <c r="F13" i="23"/>
  <c r="F12" i="23" s="1"/>
  <c r="J13" i="23" l="1"/>
  <c r="J12" i="23" s="1"/>
  <c r="E21" i="23"/>
  <c r="F28" i="22"/>
  <c r="E28" i="22"/>
  <c r="F26" i="22"/>
  <c r="E26" i="22"/>
  <c r="J26" i="22" s="1"/>
  <c r="Z25" i="22"/>
  <c r="W25" i="22"/>
  <c r="V25" i="22"/>
  <c r="S25" i="22"/>
  <c r="R25" i="22"/>
  <c r="R19" i="22" s="1"/>
  <c r="O25" i="22"/>
  <c r="N25" i="22"/>
  <c r="K25" i="22"/>
  <c r="E25" i="22"/>
  <c r="D25" i="22"/>
  <c r="F24" i="22"/>
  <c r="E24" i="22"/>
  <c r="J24" i="22" s="1"/>
  <c r="F23" i="22"/>
  <c r="E23" i="22"/>
  <c r="F22" i="22"/>
  <c r="E22" i="22"/>
  <c r="F21" i="22"/>
  <c r="E21" i="22"/>
  <c r="J21" i="22" s="1"/>
  <c r="Z20" i="22"/>
  <c r="Z19" i="22" s="1"/>
  <c r="W20" i="22"/>
  <c r="V20" i="22"/>
  <c r="S20" i="22"/>
  <c r="R20" i="22"/>
  <c r="O20" i="22"/>
  <c r="O19" i="22" s="1"/>
  <c r="N20" i="22"/>
  <c r="N19" i="22" s="1"/>
  <c r="K20" i="22"/>
  <c r="D20" i="22"/>
  <c r="W19" i="22"/>
  <c r="V19" i="22"/>
  <c r="S19" i="22"/>
  <c r="K19" i="22"/>
  <c r="D19" i="22"/>
  <c r="F15" i="22"/>
  <c r="E15" i="22"/>
  <c r="Z14" i="22"/>
  <c r="Z10" i="22" s="1"/>
  <c r="W14" i="22"/>
  <c r="W10" i="22" s="1"/>
  <c r="V14" i="22"/>
  <c r="V10" i="22" s="1"/>
  <c r="S14" i="22"/>
  <c r="R14" i="22"/>
  <c r="R10" i="22" s="1"/>
  <c r="O14" i="22"/>
  <c r="N14" i="22"/>
  <c r="K14" i="22"/>
  <c r="E14" i="22"/>
  <c r="F13" i="22"/>
  <c r="E13" i="22"/>
  <c r="J13" i="22" s="1"/>
  <c r="F12" i="22"/>
  <c r="E12" i="22"/>
  <c r="E11" i="22" s="1"/>
  <c r="E10" i="22" s="1"/>
  <c r="N11" i="22"/>
  <c r="K11" i="22"/>
  <c r="K10" i="22" s="1"/>
  <c r="F11" i="22"/>
  <c r="D11" i="22"/>
  <c r="S10" i="22"/>
  <c r="O10" i="22"/>
  <c r="F10" i="22"/>
  <c r="D10" i="22"/>
  <c r="J15" i="22" l="1"/>
  <c r="J22" i="22"/>
  <c r="E20" i="22"/>
  <c r="E19" i="22" s="1"/>
  <c r="J23" i="22"/>
  <c r="N10" i="22"/>
  <c r="J28" i="22"/>
  <c r="J12" i="22"/>
  <c r="J11" i="22" s="1"/>
  <c r="J10" i="22" s="1"/>
  <c r="F16" i="7" l="1"/>
  <c r="F17" i="7"/>
  <c r="F18" i="7"/>
  <c r="F15" i="7"/>
  <c r="N13" i="20" l="1"/>
  <c r="K13" i="20"/>
  <c r="W27" i="20" l="1"/>
  <c r="D13" i="20"/>
  <c r="F15" i="20"/>
  <c r="F14" i="20"/>
  <c r="D7" i="7"/>
  <c r="D12" i="7" s="1"/>
  <c r="D23" i="7" s="1"/>
  <c r="D24" i="7" s="1"/>
  <c r="E15" i="20"/>
  <c r="E14" i="20"/>
  <c r="E13" i="20" l="1"/>
  <c r="J14" i="20"/>
  <c r="J15" i="20"/>
  <c r="F13" i="20"/>
  <c r="F24" i="20"/>
  <c r="E24" i="20"/>
  <c r="J13" i="20" l="1"/>
  <c r="J24" i="20"/>
  <c r="Z27" i="20"/>
  <c r="F25" i="20" l="1"/>
  <c r="E25" i="20"/>
  <c r="Z22" i="20"/>
  <c r="Z21" i="20" s="1"/>
  <c r="E22" i="7"/>
  <c r="E21" i="7"/>
  <c r="Z7" i="7"/>
  <c r="W7" i="7"/>
  <c r="V7" i="7"/>
  <c r="S7" i="7"/>
  <c r="R7" i="7"/>
  <c r="O7" i="7"/>
  <c r="N7" i="7"/>
  <c r="K7" i="7"/>
  <c r="Z14" i="7"/>
  <c r="W14" i="7"/>
  <c r="V14" i="7"/>
  <c r="S14" i="7"/>
  <c r="R14" i="7"/>
  <c r="O14" i="7"/>
  <c r="N14" i="7"/>
  <c r="K14" i="7"/>
  <c r="W16" i="20"/>
  <c r="Z16" i="20"/>
  <c r="Z19" i="7" l="1"/>
  <c r="W12" i="20"/>
  <c r="W11" i="7" s="1"/>
  <c r="W12" i="7" s="1"/>
  <c r="Z12" i="20"/>
  <c r="Z11" i="7" s="1"/>
  <c r="Z12" i="7" s="1"/>
  <c r="D12" i="20"/>
  <c r="J25" i="20"/>
  <c r="V16" i="20"/>
  <c r="V12" i="20" s="1"/>
  <c r="V11" i="7" s="1"/>
  <c r="S16" i="20"/>
  <c r="S12" i="20" s="1"/>
  <c r="S11" i="7" s="1"/>
  <c r="S12" i="7" s="1"/>
  <c r="R16" i="20"/>
  <c r="R12" i="20" s="1"/>
  <c r="R11" i="7" s="1"/>
  <c r="R12" i="7" s="1"/>
  <c r="O16" i="20"/>
  <c r="O12" i="20" s="1"/>
  <c r="O11" i="7" s="1"/>
  <c r="O12" i="7" s="1"/>
  <c r="N16" i="20"/>
  <c r="N12" i="20" s="1"/>
  <c r="K16" i="20"/>
  <c r="K12" i="20" s="1"/>
  <c r="K11" i="7" s="1"/>
  <c r="F17" i="20"/>
  <c r="V22" i="20"/>
  <c r="W22" i="20"/>
  <c r="S22" i="20"/>
  <c r="R22" i="20"/>
  <c r="O22" i="20"/>
  <c r="N22" i="20"/>
  <c r="K22" i="20"/>
  <c r="D27" i="20"/>
  <c r="V27" i="20"/>
  <c r="S27" i="20"/>
  <c r="R27" i="20"/>
  <c r="O27" i="20"/>
  <c r="N27" i="20"/>
  <c r="K27" i="20"/>
  <c r="N11" i="7" l="1"/>
  <c r="N12" i="7" s="1"/>
  <c r="K12" i="7"/>
  <c r="N21" i="20"/>
  <c r="N19" i="7" s="1"/>
  <c r="N20" i="7" s="1"/>
  <c r="S21" i="20"/>
  <c r="R21" i="20"/>
  <c r="R19" i="7" s="1"/>
  <c r="R20" i="7" s="1"/>
  <c r="R24" i="7" s="1"/>
  <c r="V21" i="20"/>
  <c r="F12" i="20"/>
  <c r="O21" i="20"/>
  <c r="O19" i="7" s="1"/>
  <c r="O20" i="7" s="1"/>
  <c r="O24" i="7" s="1"/>
  <c r="W21" i="20"/>
  <c r="Z20" i="7"/>
  <c r="Z24" i="7" s="1"/>
  <c r="K21" i="20"/>
  <c r="N24" i="7" l="1"/>
  <c r="W19" i="7"/>
  <c r="W20" i="7" s="1"/>
  <c r="W24" i="7" s="1"/>
  <c r="S19" i="7"/>
  <c r="S20" i="7" s="1"/>
  <c r="S24" i="7" s="1"/>
  <c r="V19" i="7"/>
  <c r="V20" i="7" s="1"/>
  <c r="K19" i="7"/>
  <c r="K20" i="7" s="1"/>
  <c r="K24" i="7" s="1"/>
  <c r="F30" i="20"/>
  <c r="F28" i="20"/>
  <c r="F26" i="20"/>
  <c r="F23" i="20"/>
  <c r="E30" i="20"/>
  <c r="E28" i="20"/>
  <c r="E26" i="20"/>
  <c r="E23" i="20"/>
  <c r="E17" i="20"/>
  <c r="E22" i="20" l="1"/>
  <c r="E16" i="20"/>
  <c r="E12" i="20" s="1"/>
  <c r="J17" i="20"/>
  <c r="E27" i="20"/>
  <c r="J26" i="20"/>
  <c r="J28" i="20"/>
  <c r="J23" i="20"/>
  <c r="J30" i="20"/>
  <c r="J12" i="20" l="1"/>
  <c r="E21" i="20"/>
  <c r="D22" i="20"/>
  <c r="D21" i="20" l="1"/>
  <c r="D14" i="7"/>
  <c r="V12" i="7" l="1"/>
  <c r="V24" i="7" s="1"/>
  <c r="E18" i="7" l="1"/>
  <c r="E17" i="7"/>
  <c r="E16" i="7"/>
  <c r="E15" i="7"/>
  <c r="J15" i="7" l="1"/>
  <c r="J18" i="7"/>
  <c r="J17" i="7"/>
  <c r="J16" i="7"/>
  <c r="E20" i="7" l="1"/>
  <c r="E19" i="7"/>
  <c r="E14" i="7"/>
  <c r="I9" i="7" l="1"/>
  <c r="F9" i="7" s="1"/>
  <c r="I10" i="7"/>
  <c r="F10" i="7" s="1"/>
  <c r="I8" i="7"/>
  <c r="E9" i="7"/>
  <c r="E10" i="7"/>
  <c r="E8" i="7"/>
  <c r="BH23" i="19"/>
  <c r="BG23" i="19"/>
  <c r="BF23" i="19"/>
  <c r="BE23" i="19"/>
  <c r="BD23" i="19"/>
  <c r="BC23" i="19"/>
  <c r="BB22" i="19"/>
  <c r="BB21" i="19"/>
  <c r="F8" i="7" l="1"/>
  <c r="E7" i="7"/>
  <c r="J10" i="7"/>
  <c r="J9" i="7"/>
  <c r="E11" i="7"/>
  <c r="J8" i="7" l="1"/>
  <c r="E12" i="7"/>
  <c r="E24" i="7" l="1"/>
  <c r="E23" i="7"/>
</calcChain>
</file>

<file path=xl/sharedStrings.xml><?xml version="1.0" encoding="utf-8"?>
<sst xmlns="http://schemas.openxmlformats.org/spreadsheetml/2006/main" count="635" uniqueCount="258">
  <si>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</si>
  <si>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</si>
  <si>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</si>
  <si>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</si>
  <si>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</si>
  <si>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</si>
  <si>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</si>
  <si>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</si>
  <si>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</si>
  <si>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</si>
  <si>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</si>
  <si>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</si>
  <si>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</si>
  <si>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</si>
  <si>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</si>
  <si>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</si>
  <si>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</si>
  <si>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</si>
  <si>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</si>
  <si>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</si>
  <si>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</si>
  <si>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</si>
  <si>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</si>
  <si>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</si>
  <si>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</si>
  <si>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</si>
  <si>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</si>
  <si>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</si>
  <si>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</si>
  <si>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</si>
  <si>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</si>
  <si>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</si>
  <si>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</si>
  <si>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П</t>
  </si>
  <si>
    <t>//</t>
  </si>
  <si>
    <t>ГА</t>
  </si>
  <si>
    <t xml:space="preserve">// </t>
  </si>
  <si>
    <t>ОЛ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</si>
  <si>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</si>
  <si>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ОБОЗНАЧЕНИЯ:</t>
  </si>
  <si>
    <t>Р</t>
  </si>
  <si>
    <t>1.</t>
  </si>
  <si>
    <t>2.</t>
  </si>
  <si>
    <t>3.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</si>
  <si>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</si>
  <si>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</si>
  <si>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</si>
  <si>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</si>
  <si>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</si>
  <si>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</si>
  <si>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</si>
  <si>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</si>
  <si>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</si>
  <si>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</si>
  <si>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</si>
  <si>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</si>
  <si>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</si>
  <si>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</si>
  <si>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</si>
  <si>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</si>
  <si>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</si>
  <si>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</si>
  <si>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</si>
  <si>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</si>
  <si>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</si>
  <si>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</si>
  <si>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/Production practice</t>
  </si>
  <si>
    <t>ОКУТУУНУН  ФОРМАСЫ/ ФОРМА ОБУЧЕНИЯ / FORM OF STUDY:</t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</si>
  <si>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</si>
  <si>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</si>
  <si>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</si>
  <si>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</si>
  <si>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</si>
  <si>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</si>
  <si>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</si>
  <si>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</si>
  <si>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>/Theoretical education</t>
  </si>
  <si>
    <t>/Mid-term control</t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</si>
  <si>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</si>
  <si>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</si>
  <si>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теор.окутуу /теорет.обучение/ theoretical education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</si>
  <si>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</si>
  <si>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</si>
  <si>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</si>
  <si>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</si>
  <si>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</si>
  <si>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</si>
  <si>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</si>
  <si>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</si>
  <si>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</si>
  <si>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</si>
  <si>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</si>
  <si>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</si>
  <si>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</si>
  <si>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</si>
  <si>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</si>
  <si>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</si>
  <si>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</si>
  <si>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</si>
  <si>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2 сем/sem (ЖС/ВС/SS) -16 жум./нед./weeks</t>
  </si>
  <si>
    <t>4 сем/sem (ЖС/ВС/SS) -16 жум./нед./weeks</t>
  </si>
  <si>
    <t>Семестрлер боюнча отчет/ Отчет по семестрам/ Semester's report</t>
  </si>
  <si>
    <t>сынак/экзамен/exam</t>
  </si>
  <si>
    <t xml:space="preserve">КИ,КД/КР, КП/CW, CP </t>
  </si>
  <si>
    <t>Мамлекет.сынак/Гос.экзамен/ State exam</t>
  </si>
  <si>
    <t xml:space="preserve">ВАРИАТИВДҮҮ БӨЛҮК / ВАРИАТИВНАЯ ЧАСТЬ / VARIABLE PART: </t>
  </si>
  <si>
    <t>ФАКУЛЬТАТИВДЕР/ФАКУЛЬТАТИВЫ/ELECTIVES: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</si>
  <si>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</si>
  <si>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</si>
  <si>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</si>
  <si>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</si>
  <si>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Күндүзгү  / Очная / Full-time</t>
  </si>
  <si>
    <t>Жалпы эмгек көлөмү/ Общая трудоемкость/ Total labor intensity</t>
  </si>
  <si>
    <t xml:space="preserve">КВАЛИФИКАЦИЯСЫ / КВАЛИФИКАЦИЯ / QUALIFICATION: </t>
  </si>
  <si>
    <t>Б1.1.</t>
  </si>
  <si>
    <t>Б1.1.1</t>
  </si>
  <si>
    <t>Б1.1.2</t>
  </si>
  <si>
    <t>Б1.1.3</t>
  </si>
  <si>
    <t>Цикл Б1.1 боюнча жыйынтыгы /Итого по циклу Б1.1/Total cycle Б1.1</t>
  </si>
  <si>
    <t>Б1.2.</t>
  </si>
  <si>
    <t>Б1.2.1</t>
  </si>
  <si>
    <t>Б1.2.2</t>
  </si>
  <si>
    <t>Б1.2.3</t>
  </si>
  <si>
    <t>Блок 2.</t>
  </si>
  <si>
    <t>Блок 3.</t>
  </si>
  <si>
    <t>Б1.1.В1</t>
  </si>
  <si>
    <t>Элективдик курстар / Элективные курсы / Elective courses</t>
  </si>
  <si>
    <t xml:space="preserve">1-тиркеме/Прил. 1/Annex 1 - </t>
  </si>
  <si>
    <t>БАЗАЛЫК (МИЛДЕТҮҮ) БӨЛҮК / БАЗОВАЯ (ОБЯЗАТЕЛЬНАЯ)ЧАСТЬ / BASIC (MANDATORY) PART</t>
  </si>
  <si>
    <t>БАЗАЛЫК (МИЛДЕТҮҮ) БӨЛҮК / БАЗОВАЯ (ОБЯЗАТЕЛЬНАЯ) ЧАСТЬ / BASIC (MANDATORY) PART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</si>
  <si>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</si>
  <si>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</si>
  <si>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</si>
  <si>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</si>
  <si>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</si>
  <si>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Б1.1.В2</t>
  </si>
  <si>
    <t>Блок 1.</t>
  </si>
  <si>
    <t>Б1.2.4</t>
  </si>
  <si>
    <t>Б1.1.В3</t>
  </si>
  <si>
    <t>Б1.1.П1</t>
  </si>
  <si>
    <t>Б1.1.П2</t>
  </si>
  <si>
    <t>ЖАЛПЫ ИЛИМИЙ ЦИКЛ / ОБЩЕНАУЧНЫЙ ЦИКЛ / GENERAL SCIENTIFIC CYCLE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</si>
  <si>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практикалык/практические/practical, КС/ОС/AS - Күзгү семестр/Осенний семестр/Autumn semester,  ЖС/ВС/SS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</si>
  <si>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project,  ЖКБ МБС/ГОС ВПО/ SES HPE - Жогорку кесиптик билим берүүсүнүн мамлекеттик билим берүү стандарты / Государственный образовательный стандарт высшего профессионального образования/ State educational standard  of higher professional education</t>
    </r>
  </si>
  <si>
    <t>Магистрдик диссертацияны даярдоо жана жактоо / Подготовка и защита магистерской диссертации / Preparation and defense of a master's dissertation</t>
  </si>
  <si>
    <t>Магистрдик диссертацияны жактоо / Защита магистерской диссертации / Defense of a master's dissertation</t>
  </si>
  <si>
    <t>2,3,4</t>
  </si>
  <si>
    <t xml:space="preserve">ПРОГРАММА / ПРОГРАММА / PROGRAMM: </t>
  </si>
  <si>
    <r>
      <t xml:space="preserve">Магистр даярдоо / </t>
    </r>
    <r>
      <rPr>
        <b/>
        <sz val="12"/>
        <rFont val="Times New Roman"/>
        <family val="1"/>
        <charset val="204"/>
      </rPr>
      <t xml:space="preserve">Подготовки магистра </t>
    </r>
    <r>
      <rPr>
        <b/>
        <sz val="11"/>
        <rFont val="Times New Roman"/>
        <family val="1"/>
        <charset val="204"/>
      </rPr>
      <t xml:space="preserve"> / Working master's study curriculum</t>
    </r>
  </si>
  <si>
    <t>2 жыл / 2 года / 2 years</t>
  </si>
  <si>
    <t xml:space="preserve">Педагогикалык практика / Педагогическая практика / </t>
  </si>
  <si>
    <t>Pedagogical practice</t>
  </si>
  <si>
    <t xml:space="preserve">Илимий изилдөө практикасы / Научно-исследовательская </t>
  </si>
  <si>
    <t>практика / Research practice</t>
  </si>
  <si>
    <t>Өндүрүштүк практика /Производственная практика</t>
  </si>
  <si>
    <r>
      <t>Теориялык окутуу /</t>
    </r>
    <r>
      <rPr>
        <b/>
        <sz val="9"/>
        <rFont val="Times New Roman"/>
        <family val="1"/>
        <charset val="204"/>
      </rPr>
      <t>Теоретическое обуч.</t>
    </r>
  </si>
  <si>
    <r>
      <t>Чектил көзөмөл/</t>
    </r>
    <r>
      <rPr>
        <b/>
        <sz val="9"/>
        <rFont val="Times New Roman"/>
        <family val="1"/>
        <charset val="204"/>
      </rPr>
      <t>Рубежный контроль</t>
    </r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</si>
  <si>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</si>
  <si>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</si>
  <si>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t>МД</t>
  </si>
  <si>
    <t>МД коргоо / Защита МД / Рrotection of MD</t>
  </si>
  <si>
    <t>МД аткаруу / Выполнение МД / Execution of MD</t>
  </si>
  <si>
    <r>
      <t>Обзордук лекциялар, консультациялар/</t>
    </r>
    <r>
      <rPr>
        <b/>
        <sz val="9"/>
        <rFont val="Times New Roman"/>
        <family val="1"/>
        <charset val="204"/>
      </rPr>
      <t xml:space="preserve">Обзорные лекции, </t>
    </r>
  </si>
  <si>
    <r>
      <rPr>
        <b/>
        <sz val="9"/>
        <rFont val="Times New Roman"/>
        <family val="1"/>
        <charset val="204"/>
      </rPr>
      <t>консультации</t>
    </r>
    <r>
      <rPr>
        <sz val="9"/>
        <rFont val="Times New Roman"/>
        <family val="1"/>
        <charset val="204"/>
      </rPr>
      <t>/Overview lectures, consultations</t>
    </r>
  </si>
  <si>
    <r>
      <t>Даярдоо багыты боюнча мамлекеттик сынак/</t>
    </r>
    <r>
      <rPr>
        <b/>
        <sz val="9"/>
        <rFont val="Times New Roman"/>
        <family val="1"/>
        <charset val="204"/>
      </rPr>
      <t xml:space="preserve">Гос.экзамен по </t>
    </r>
  </si>
  <si>
    <r>
      <rPr>
        <b/>
        <sz val="9"/>
        <rFont val="Times New Roman"/>
        <family val="1"/>
        <charset val="204"/>
      </rPr>
      <t>направлению подготовки</t>
    </r>
    <r>
      <rPr>
        <sz val="9"/>
        <rFont val="Times New Roman"/>
        <family val="1"/>
        <charset val="204"/>
      </rPr>
      <t>/State examination in the major of training</t>
    </r>
  </si>
  <si>
    <t>МД аткаруу /выполнение МД/ execution of MD</t>
  </si>
  <si>
    <t>Цикл Б1.2 боюнча жыйынтыгы /Итого по циклу Б1.2/Total cycle Б1.2</t>
  </si>
  <si>
    <t>Магистр / Магистр / Master</t>
  </si>
  <si>
    <r>
      <t xml:space="preserve">Экспериментти мерчемдөө, уюштуруу жана эксперименттин жыйынтыктарын кайра иштеп чыгуу / </t>
    </r>
    <r>
      <rPr>
        <b/>
        <sz val="14"/>
        <rFont val="Times New Roman"/>
        <family val="1"/>
        <charset val="204"/>
      </rPr>
      <t>Планирование, организация эксперимента и обработка экспериментальных данных</t>
    </r>
    <r>
      <rPr>
        <sz val="14"/>
        <rFont val="Times New Roman"/>
        <family val="1"/>
        <charset val="204"/>
      </rPr>
      <t xml:space="preserve"> / Planning, organization of the experiment and processing of experimental data</t>
    </r>
  </si>
  <si>
    <r>
      <t xml:space="preserve">Жогорку мектептин педагогикасы жана психологиясы / </t>
    </r>
    <r>
      <rPr>
        <b/>
        <sz val="14"/>
        <rFont val="Times New Roman"/>
        <family val="1"/>
        <charset val="204"/>
      </rPr>
      <t>Педагогика и психология высшей школы</t>
    </r>
    <r>
      <rPr>
        <sz val="14"/>
        <rFont val="Times New Roman"/>
        <family val="1"/>
        <charset val="204"/>
      </rPr>
      <t xml:space="preserve"> /  Pedagogy and psychology of higher education</t>
    </r>
  </si>
  <si>
    <r>
      <t xml:space="preserve">Өндүрүштүк практика / </t>
    </r>
    <r>
      <rPr>
        <b/>
        <sz val="14"/>
        <rFont val="Times New Roman"/>
        <family val="1"/>
        <charset val="204"/>
      </rPr>
      <t>Производственная практика</t>
    </r>
    <r>
      <rPr>
        <sz val="14"/>
        <rFont val="Times New Roman"/>
        <family val="1"/>
        <charset val="204"/>
      </rPr>
      <t xml:space="preserve"> / Production practice</t>
    </r>
  </si>
  <si>
    <r>
      <t xml:space="preserve">Педагогикалык практика / </t>
    </r>
    <r>
      <rPr>
        <b/>
        <sz val="14"/>
        <rFont val="Times New Roman"/>
        <family val="1"/>
        <charset val="204"/>
      </rPr>
      <t>Педагогическая практика</t>
    </r>
    <r>
      <rPr>
        <sz val="14"/>
        <rFont val="Times New Roman"/>
        <family val="1"/>
        <charset val="204"/>
      </rPr>
      <t xml:space="preserve"> / Pedagogical practice</t>
    </r>
  </si>
  <si>
    <r>
      <t xml:space="preserve">Илимий изилдөө практикасы / </t>
    </r>
    <r>
      <rPr>
        <b/>
        <sz val="14"/>
        <rFont val="Times New Roman"/>
        <family val="1"/>
        <charset val="204"/>
      </rPr>
      <t>Научно-исследовательская практика</t>
    </r>
    <r>
      <rPr>
        <sz val="14"/>
        <rFont val="Times New Roman"/>
        <family val="1"/>
        <charset val="204"/>
      </rPr>
      <t xml:space="preserve"> / Research practice</t>
    </r>
  </si>
  <si>
    <t>Техникалык чет тили / Технический иностранный язык / Technical foreign language</t>
  </si>
  <si>
    <t>БАГЫТ / НАПРАВЛЕНИЕ / MAJOR:</t>
  </si>
  <si>
    <t>ПД</t>
  </si>
  <si>
    <t>НП</t>
  </si>
  <si>
    <t>Кредиттер/ Кредиты/ Credits ECTS</t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</si>
  <si>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</si>
  <si>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</si>
  <si>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</si>
  <si>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Окуунун баардык мезгилиндеги кредиттердин топтому / ВСЕГО кредитов за весь период обучения / Total credits for the entire period of study</t>
  </si>
  <si>
    <t>кред/cred</t>
  </si>
  <si>
    <t>ОП</t>
  </si>
  <si>
    <t>ИЯ</t>
  </si>
  <si>
    <t>Б1.2.П1</t>
  </si>
  <si>
    <t>Б1.2.П2</t>
  </si>
  <si>
    <t>Б1.2.П3</t>
  </si>
  <si>
    <t>Б1.2.П4</t>
  </si>
  <si>
    <t>Б1.2.В1</t>
  </si>
  <si>
    <t>Б1.2.В2</t>
  </si>
  <si>
    <t>Б1.2.В3</t>
  </si>
  <si>
    <t>Б1.2.В4</t>
  </si>
  <si>
    <t xml:space="preserve">"       " кафедрасынын башчысы / Заведующий кафедрой "       "/ The head of Department "        "  ________ </t>
  </si>
  <si>
    <t>ОБ башчысы / Начальник УУ / Head of ED_____________Дыканалиев К.М./Дыканалиев К.М./Dykanaliev K. M.</t>
  </si>
  <si>
    <t xml:space="preserve">ОУКтун төрайымы / Председатель УМК / The chairman of the ECM_________ </t>
  </si>
  <si>
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 Рабочий учебный план составлен на основе ОС ВПО КГТУ по направлению "____________________________________",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</si>
  <si>
    <t>Жумушчу окуу планы кафедранын 20___-ж. "______" жыйынында каралды, протокол №_______ / Рабочий учебный  план  рассмотрен  на  заседании  кафедры, протокол №____от "_______" 20___г. / The curriculum considered at a meeting of the Department, protocol №______ from "_______" 20___ y.</t>
  </si>
  <si>
    <r>
      <t xml:space="preserve">Академиялык кат / </t>
    </r>
    <r>
      <rPr>
        <b/>
        <sz val="14"/>
        <rFont val="Times New Roman"/>
        <family val="1"/>
        <charset val="204"/>
      </rPr>
      <t>Академическое письмо</t>
    </r>
    <r>
      <rPr>
        <sz val="14"/>
        <rFont val="Times New Roman"/>
        <family val="1"/>
        <charset val="204"/>
      </rPr>
      <t xml:space="preserve"> / Аcademic writing</t>
    </r>
  </si>
  <si>
    <r>
      <t xml:space="preserve">Илимдеги жана билимдеги маалыматтык технологиялар / </t>
    </r>
    <r>
      <rPr>
        <b/>
        <sz val="14"/>
        <rFont val="Times New Roman"/>
        <family val="1"/>
        <charset val="204"/>
      </rPr>
      <t xml:space="preserve">Информационные технологии в науке и образовании </t>
    </r>
    <r>
      <rPr>
        <sz val="14"/>
        <rFont val="Times New Roman"/>
        <family val="1"/>
        <charset val="204"/>
      </rPr>
      <t>/ Information technologies in science and education</t>
    </r>
  </si>
  <si>
    <t>ЭЭ</t>
  </si>
  <si>
    <t>ФСиН</t>
  </si>
  <si>
    <r>
      <t xml:space="preserve">Энергетикада жана электротехникада колдонмо маселелерди чечүүнүн математикалык ыкмалары / </t>
    </r>
    <r>
      <rPr>
        <b/>
        <sz val="14"/>
        <rFont val="Times New Roman"/>
        <family val="1"/>
        <charset val="204"/>
      </rPr>
      <t>Математические методы решения прикладных задач электроэнергетики и электротехники</t>
    </r>
    <r>
      <rPr>
        <sz val="14"/>
        <rFont val="Times New Roman"/>
        <family val="1"/>
        <charset val="204"/>
      </rPr>
      <t xml:space="preserve"> / Mathematical methods for solving applied problems in power engineering and electrical engineering</t>
    </r>
  </si>
  <si>
    <r>
      <t>Электр энергетикалык системалардын электр жабдууларын заманбап диагностикалоочу каражаттар  / С</t>
    </r>
    <r>
      <rPr>
        <b/>
        <sz val="14"/>
        <rFont val="Times New Roman"/>
        <family val="1"/>
        <charset val="204"/>
      </rPr>
      <t>овременные средства диагностики электрооборудования  электроэнергетических систем</t>
    </r>
    <r>
      <rPr>
        <sz val="14"/>
        <rFont val="Times New Roman"/>
        <family val="1"/>
        <charset val="204"/>
      </rPr>
      <t xml:space="preserve"> / Modern diagnostic tools for electrical equipment of electrical power systems</t>
    </r>
  </si>
  <si>
    <r>
      <t xml:space="preserve">Электр энергетикалык системалардын электр жабдууларын диагностикалоо/ </t>
    </r>
    <r>
      <rPr>
        <b/>
        <sz val="14"/>
        <rFont val="Times New Roman"/>
        <family val="1"/>
        <charset val="204"/>
      </rPr>
      <t>Диагностика электрооборудования электроэнергетических систем</t>
    </r>
    <r>
      <rPr>
        <sz val="14"/>
        <rFont val="Times New Roman"/>
        <family val="1"/>
        <charset val="204"/>
      </rPr>
      <t xml:space="preserve"> / Diagnostics of electrical equipment of electric power systems</t>
    </r>
  </si>
  <si>
    <r>
      <t xml:space="preserve">Илимдин тарыхы жана философиясы*/ </t>
    </r>
    <r>
      <rPr>
        <b/>
        <sz val="14"/>
        <rFont val="Times New Roman"/>
        <family val="1"/>
        <charset val="204"/>
      </rPr>
      <t>История и философия науки</t>
    </r>
    <r>
      <rPr>
        <sz val="14"/>
        <rFont val="Times New Roman"/>
        <family val="1"/>
        <charset val="204"/>
      </rPr>
      <t>*/ History and philosophy of science*</t>
    </r>
  </si>
  <si>
    <r>
      <t xml:space="preserve">Автоматташтырылган башкаруу системасы жана энергетикалык системалардын шарттамдарын оптималдаштыруу / </t>
    </r>
    <r>
      <rPr>
        <b/>
        <sz val="14"/>
        <rFont val="Times New Roman"/>
        <family val="1"/>
        <charset val="204"/>
      </rPr>
      <t>Автоматизированная система управления  и оптимизация режимов энергетических систем</t>
    </r>
    <r>
      <rPr>
        <sz val="14"/>
        <rFont val="Times New Roman"/>
        <family val="1"/>
        <charset val="204"/>
      </rPr>
      <t xml:space="preserve"> / Automated control system and optimization of energy systems modes</t>
    </r>
  </si>
  <si>
    <r>
      <t xml:space="preserve">Электр энергетикалык системаларын эксплуатациялоо / </t>
    </r>
    <r>
      <rPr>
        <b/>
        <sz val="14"/>
        <rFont val="Times New Roman"/>
        <family val="1"/>
        <charset val="204"/>
      </rPr>
      <t>Эксплуатация электроэнергетических систем</t>
    </r>
    <r>
      <rPr>
        <sz val="14"/>
        <rFont val="Times New Roman"/>
        <family val="1"/>
        <charset val="204"/>
      </rPr>
      <t xml:space="preserve"> / Operation of electrical power systems</t>
    </r>
  </si>
  <si>
    <r>
      <t xml:space="preserve">Энергияны өзгөрүлмө жана туруктуу ток менен берүү / </t>
    </r>
    <r>
      <rPr>
        <b/>
        <sz val="14"/>
        <rFont val="Times New Roman"/>
        <family val="1"/>
        <charset val="204"/>
      </rPr>
      <t>Передача энергии переменным и постоянным  током</t>
    </r>
    <r>
      <rPr>
        <sz val="14"/>
        <rFont val="Times New Roman"/>
        <family val="1"/>
        <charset val="204"/>
      </rPr>
      <t xml:space="preserve"> / Transmission of energy by alternating and direct current</t>
    </r>
  </si>
  <si>
    <r>
      <t xml:space="preserve">Өтө жогорку чыңалуудагы электр энергиясын алыскы аралыкка берүү / </t>
    </r>
    <r>
      <rPr>
        <b/>
        <sz val="14"/>
        <rFont val="Times New Roman"/>
        <family val="1"/>
        <charset val="204"/>
      </rPr>
      <t>Дальние электропередачи сверхвысокого напряжения</t>
    </r>
    <r>
      <rPr>
        <sz val="14"/>
        <rFont val="Times New Roman"/>
        <family val="1"/>
        <charset val="204"/>
      </rPr>
      <t xml:space="preserve">  / Long-range ultra-high voltage power transmission</t>
    </r>
  </si>
  <si>
    <r>
      <t xml:space="preserve">Аба чубалгысын долбоорлоо / </t>
    </r>
    <r>
      <rPr>
        <b/>
        <sz val="14"/>
        <rFont val="Times New Roman"/>
        <family val="1"/>
        <charset val="204"/>
      </rPr>
      <t xml:space="preserve">Проектирование воздушной линии </t>
    </r>
    <r>
      <rPr>
        <sz val="14"/>
        <rFont val="Times New Roman"/>
        <family val="1"/>
        <charset val="204"/>
      </rPr>
      <t>/ Overhead line design</t>
    </r>
  </si>
  <si>
    <r>
      <t>Интелектуалдык электр тармактары /</t>
    </r>
    <r>
      <rPr>
        <b/>
        <sz val="14"/>
        <rFont val="Times New Roman"/>
        <family val="1"/>
        <charset val="204"/>
      </rPr>
      <t xml:space="preserve">Интеллектуальные электрические сети </t>
    </r>
    <r>
      <rPr>
        <sz val="14"/>
        <rFont val="Times New Roman"/>
        <family val="1"/>
        <charset val="204"/>
      </rPr>
      <t>/ Smart electrical networks</t>
    </r>
  </si>
  <si>
    <r>
      <t xml:space="preserve">Электр энергетикалык системаларын диспетчердик башкаруу / </t>
    </r>
    <r>
      <rPr>
        <b/>
        <sz val="14"/>
        <rFont val="Times New Roman"/>
        <family val="1"/>
        <charset val="204"/>
      </rPr>
      <t>Диспетчерское управление электроэнергетических систем</t>
    </r>
    <r>
      <rPr>
        <sz val="14"/>
        <rFont val="Times New Roman"/>
        <family val="1"/>
        <charset val="204"/>
      </rPr>
      <t xml:space="preserve"> /Dispatch control of electrical power systems</t>
    </r>
  </si>
  <si>
    <r>
      <t xml:space="preserve">Электр энергиясынын сапатын башкаруу / </t>
    </r>
    <r>
      <rPr>
        <b/>
        <sz val="14"/>
        <rFont val="Times New Roman"/>
        <family val="1"/>
        <charset val="204"/>
      </rPr>
      <t>Управление качеством электроэнергии</t>
    </r>
    <r>
      <rPr>
        <sz val="14"/>
        <rFont val="Times New Roman"/>
        <family val="1"/>
        <charset val="204"/>
      </rPr>
      <t xml:space="preserve">  / Electricity quality management</t>
    </r>
  </si>
  <si>
    <r>
      <t xml:space="preserve">Салттуу эмес жана кайра жаралуучу энергиянын орнотмолорун долбоорлоо жана эксплуатациялоо / </t>
    </r>
    <r>
      <rPr>
        <b/>
        <sz val="14"/>
        <rFont val="Times New Roman"/>
        <family val="1"/>
        <charset val="204"/>
      </rPr>
      <t xml:space="preserve">Проектирование и эксплуатация установок нетрадиционной  и возобновляемой  энергетики </t>
    </r>
    <r>
      <rPr>
        <sz val="14"/>
        <rFont val="Times New Roman"/>
        <family val="1"/>
        <charset val="204"/>
      </rPr>
      <t>/ Design and operation of non-traditional and renewable energy installations</t>
    </r>
  </si>
  <si>
    <r>
      <t xml:space="preserve">Электр энергетика тармагында башкаруу/ </t>
    </r>
    <r>
      <rPr>
        <b/>
        <sz val="14"/>
        <rFont val="Times New Roman"/>
        <family val="1"/>
        <charset val="204"/>
      </rPr>
      <t>Менеджмент в электроэнергетике</t>
    </r>
    <r>
      <rPr>
        <sz val="14"/>
        <rFont val="Times New Roman"/>
        <family val="1"/>
        <charset val="204"/>
      </rPr>
      <t xml:space="preserve"> / Management in the electric power industry</t>
    </r>
  </si>
  <si>
    <r>
      <t xml:space="preserve">Автономдуу керектөөчүлөрдү электр менен камсыздоо/ </t>
    </r>
    <r>
      <rPr>
        <b/>
        <sz val="14"/>
        <rFont val="Times New Roman"/>
        <family val="1"/>
        <charset val="204"/>
      </rPr>
      <t>Электроснабжение автономных потребителей</t>
    </r>
    <r>
      <rPr>
        <sz val="14"/>
        <rFont val="Times New Roman"/>
        <family val="1"/>
        <charset val="204"/>
      </rPr>
      <t xml:space="preserve"> / Power supply to autonomous consumers</t>
    </r>
  </si>
  <si>
    <r>
      <t xml:space="preserve">Гидроэнергетикалык орнотмолорду долбоорлоо/ </t>
    </r>
    <r>
      <rPr>
        <b/>
        <sz val="14"/>
        <rFont val="Times New Roman"/>
        <family val="1"/>
        <charset val="204"/>
      </rPr>
      <t>Проектирование гидроэнергетических установок</t>
    </r>
    <r>
      <rPr>
        <sz val="14"/>
        <rFont val="Times New Roman"/>
        <family val="1"/>
        <charset val="204"/>
      </rPr>
      <t xml:space="preserve"> / Design of hydropower plants</t>
    </r>
  </si>
  <si>
    <r>
      <t xml:space="preserve">Гидроэнергетикалык орнотмолорду башкаруу жана эксплуатациялоо / </t>
    </r>
    <r>
      <rPr>
        <b/>
        <sz val="14"/>
        <rFont val="Times New Roman"/>
        <family val="1"/>
        <charset val="204"/>
      </rPr>
      <t>Управление и эксплуатация гидроэнергетических установок</t>
    </r>
    <r>
      <rPr>
        <sz val="14"/>
        <rFont val="Times New Roman"/>
        <family val="1"/>
        <charset val="204"/>
      </rPr>
      <t>/ Management and operation of hydropower installations</t>
    </r>
  </si>
  <si>
    <r>
      <t xml:space="preserve">Гидроэлектр станцияларды башкаруунун автоматташтырылган системасы/ </t>
    </r>
    <r>
      <rPr>
        <b/>
        <sz val="14"/>
        <rFont val="Times New Roman"/>
        <family val="1"/>
        <charset val="204"/>
      </rPr>
      <t>Автоматизированная система  управления гидроэлектростанций</t>
    </r>
    <r>
      <rPr>
        <sz val="14"/>
        <rFont val="Times New Roman"/>
        <family val="1"/>
        <charset val="204"/>
      </rPr>
      <t>/ Automated control system for hydroelectric power plants</t>
    </r>
  </si>
  <si>
    <r>
      <t xml:space="preserve">Гидроэнергетикалык орнотмолорду эксплуатациялоо/ </t>
    </r>
    <r>
      <rPr>
        <b/>
        <sz val="14"/>
        <rFont val="Times New Roman"/>
        <family val="1"/>
        <charset val="204"/>
      </rPr>
      <t>Эксплуатация гидроэнергетических установок</t>
    </r>
    <r>
      <rPr>
        <sz val="14"/>
        <rFont val="Times New Roman"/>
        <family val="1"/>
        <charset val="204"/>
      </rPr>
      <t>/ Operation of hydropower installations</t>
    </r>
  </si>
  <si>
    <r>
      <t xml:space="preserve">Гидроэлектр станциялардын каскаддары / </t>
    </r>
    <r>
      <rPr>
        <b/>
        <sz val="14"/>
        <rFont val="Times New Roman"/>
        <family val="1"/>
        <charset val="204"/>
      </rPr>
      <t>Каскады гидроэлектростанций</t>
    </r>
    <r>
      <rPr>
        <sz val="14"/>
        <rFont val="Times New Roman"/>
        <family val="1"/>
        <charset val="204"/>
      </rPr>
      <t>/ Methods of analysis and optimization of power plant modes</t>
    </r>
  </si>
  <si>
    <r>
      <t xml:space="preserve">Гидроэнергетикалык орнотмолордун өз муктаждыктарын долбоорлоо/ </t>
    </r>
    <r>
      <rPr>
        <b/>
        <sz val="14"/>
        <rFont val="Times New Roman"/>
        <family val="1"/>
        <charset val="204"/>
      </rPr>
      <t>Проектирование собственных нужд гидроэнергетических установок</t>
    </r>
    <r>
      <rPr>
        <sz val="14"/>
        <rFont val="Times New Roman"/>
        <family val="1"/>
        <charset val="204"/>
      </rPr>
      <t xml:space="preserve"> /Design of own needs of hydropower plants</t>
    </r>
  </si>
  <si>
    <t>МВШЛ</t>
  </si>
  <si>
    <t>ЭЭ/ЭЭ/РI</t>
  </si>
  <si>
    <t>ЭКБ/ВИЭ/RE</t>
  </si>
  <si>
    <r>
      <t xml:space="preserve">Гидроэнергетикалык объекттердин сейсмикалык контролдоо/ </t>
    </r>
    <r>
      <rPr>
        <b/>
        <sz val="14"/>
        <rFont val="Times New Roman"/>
        <family val="1"/>
        <charset val="204"/>
      </rPr>
      <t>Сейсмоконтроль объектов гидроэнергетики</t>
    </r>
    <r>
      <rPr>
        <sz val="14"/>
        <rFont val="Times New Roman"/>
        <family val="1"/>
        <charset val="204"/>
      </rPr>
      <t>/ Seismic monitoring of hydropower facilities</t>
    </r>
  </si>
  <si>
    <t>ЭКБ кафедрасынын башчысы                                    Жабудаев Т.Ж.</t>
  </si>
  <si>
    <t>ЭИ ОУК  төрайымы                                            Гунина М.Г.</t>
  </si>
  <si>
    <t>Зав.кафедрой ВИЭ                   ___________________</t>
  </si>
  <si>
    <t>Председатель УМК ЭИ       _______________</t>
  </si>
  <si>
    <t>Начальник УУ   ___________</t>
  </si>
  <si>
    <t>The head of Department RE                                            Zhabudaev T.Zh.</t>
  </si>
  <si>
    <t>The chairman of the ECM EI                               Gunina M.G.</t>
  </si>
  <si>
    <r>
      <t xml:space="preserve">Гидроэнергетикалык орнотмолордун электр энергиясынын сапатын башкаруу / </t>
    </r>
    <r>
      <rPr>
        <b/>
        <sz val="14"/>
        <rFont val="Times New Roman"/>
        <family val="1"/>
        <charset val="204"/>
      </rPr>
      <t>Управление качеством электроэнергии гидроэнергетических установок</t>
    </r>
    <r>
      <rPr>
        <sz val="14"/>
        <rFont val="Times New Roman"/>
        <family val="1"/>
        <charset val="204"/>
      </rPr>
      <t xml:space="preserve"> / Automated monitoring and control systems for power plants</t>
    </r>
  </si>
  <si>
    <r>
      <t xml:space="preserve">Энергиянын калыптанма булактарынын орнотмолорунун негизги энергетикалык жана көмөкчү жабдуулары </t>
    </r>
    <r>
      <rPr>
        <b/>
        <sz val="14"/>
        <rFont val="Times New Roman"/>
        <family val="1"/>
        <charset val="204"/>
      </rPr>
      <t>Основное энергетическое и вспомогательное оборудование установок возобновляемой энергетики</t>
    </r>
    <r>
      <rPr>
        <sz val="14"/>
        <rFont val="Times New Roman"/>
        <family val="1"/>
        <charset val="204"/>
      </rPr>
      <t xml:space="preserve"> /Main power and auxiliary equipment of renewable energy installations</t>
    </r>
  </si>
  <si>
    <r>
      <t xml:space="preserve">Кайра жаралуучу энергияны колдонуунун экологиялык аспектилери/ </t>
    </r>
    <r>
      <rPr>
        <b/>
        <sz val="14"/>
        <rFont val="Times New Roman"/>
        <family val="1"/>
        <charset val="204"/>
      </rPr>
      <t>Экологические аспекты использования возобновляемой энергетики</t>
    </r>
    <r>
      <rPr>
        <sz val="14"/>
        <rFont val="Times New Roman"/>
        <family val="1"/>
        <charset val="204"/>
      </rPr>
      <t>/ Environmental aspects of use and renewable energy</t>
    </r>
  </si>
  <si>
    <r>
      <t xml:space="preserve">Күн менен жылытуу системалары/ </t>
    </r>
    <r>
      <rPr>
        <b/>
        <sz val="14"/>
        <rFont val="Times New Roman"/>
        <family val="1"/>
        <charset val="204"/>
      </rPr>
      <t>Системы солнечного отопления</t>
    </r>
    <r>
      <rPr>
        <sz val="14"/>
        <rFont val="Times New Roman"/>
        <family val="1"/>
        <charset val="204"/>
      </rPr>
      <t>/ Solar Heating Systems</t>
    </r>
  </si>
  <si>
    <r>
      <t xml:space="preserve">Айкалышкан күн жана жылуулук насос орнотмолору/ </t>
    </r>
    <r>
      <rPr>
        <b/>
        <sz val="14"/>
        <rFont val="Times New Roman"/>
        <family val="1"/>
        <charset val="204"/>
      </rPr>
      <t>Комбинированные солнечно-теплонасосные установки</t>
    </r>
    <r>
      <rPr>
        <sz val="14"/>
        <rFont val="Times New Roman"/>
        <family val="1"/>
        <charset val="204"/>
      </rPr>
      <t>/ Combined solar heat pump systems</t>
    </r>
  </si>
  <si>
    <r>
      <t xml:space="preserve">Жылуулук насосу / </t>
    </r>
    <r>
      <rPr>
        <b/>
        <sz val="14"/>
        <rFont val="Times New Roman"/>
        <family val="1"/>
        <charset val="204"/>
      </rPr>
      <t>Тепловые насосы/</t>
    </r>
    <r>
      <rPr>
        <sz val="14"/>
        <rFont val="Times New Roman"/>
        <family val="1"/>
        <charset val="204"/>
      </rPr>
      <t xml:space="preserve"> Heat pumps</t>
    </r>
  </si>
  <si>
    <r>
      <t xml:space="preserve">Күн технологиялык орнотмолору/ </t>
    </r>
    <r>
      <rPr>
        <b/>
        <sz val="14"/>
        <rFont val="Times New Roman"/>
        <family val="1"/>
        <charset val="204"/>
      </rPr>
      <t>Солнечные технологические установки</t>
    </r>
    <r>
      <rPr>
        <sz val="14"/>
        <rFont val="Times New Roman"/>
        <family val="1"/>
        <charset val="204"/>
      </rPr>
      <t>/ Solar process plants</t>
    </r>
  </si>
  <si>
    <t>640200   Электр энергетика жана электр техникасы/Электроэнергетика и электротехника/Electric power and electrical engineering</t>
  </si>
  <si>
    <t xml:space="preserve">ПРОГРАММА / PROGRAM: Гидроэлектр энергетикасы/Гидроэлектроэнергетика/Hydro electric power engineering      </t>
  </si>
  <si>
    <t xml:space="preserve">                                                                 ПРОГРАММА / PROGRAM: Энергиянын альтернативалык булактары/ Альтернативные источники энергии/ Alternative energy sources   </t>
  </si>
  <si>
    <t>ОБ башчысы                               Дыканалиев К.М.</t>
  </si>
  <si>
    <t>Head of ED                                    Dykanaliev K.M.</t>
  </si>
  <si>
    <t>ОБ башчысы                                Дыканалиев К.М.</t>
  </si>
  <si>
    <t>Head of ED                                     Dykanaliev K.M.</t>
  </si>
  <si>
    <t>Гидроэлектр энергетикасы, Энергиянын альтернативалык булактары/Гидроэлектроэнергетика  (4 -тиркеме / Прил.4 / Annex 4 - ЭИ / ЭИ /EI), Альтернативные источники энергии/ Hydro electric power engineering, Alternative energy sources  (5 -тиркеме / Прил.5 / Annex 5 - ЭИ / ЭИ /EI)</t>
  </si>
  <si>
    <t xml:space="preserve"> 4-тиркеме/Прил.4/Annex 4- ЭИ / ЭИ /EI             </t>
  </si>
  <si>
    <r>
      <t xml:space="preserve">Суу ресурстарын комплекстүү пайдалануу / </t>
    </r>
    <r>
      <rPr>
        <b/>
        <sz val="14"/>
        <rFont val="Times New Roman"/>
        <family val="1"/>
        <charset val="204"/>
      </rPr>
      <t>Комплексное использование водных ресурсов</t>
    </r>
    <r>
      <rPr>
        <sz val="14"/>
        <rFont val="Times New Roman"/>
        <family val="1"/>
        <charset val="204"/>
      </rPr>
      <t xml:space="preserve"> / Integrated use of water resources</t>
    </r>
  </si>
  <si>
    <r>
      <t>Күн аркылуу жылуулук менен камсыз кылуу системалары/</t>
    </r>
    <r>
      <rPr>
        <b/>
        <sz val="14"/>
        <rFont val="Times New Roman"/>
        <family val="1"/>
        <charset val="204"/>
      </rPr>
      <t>Системы солнечного теплоснабжения</t>
    </r>
    <r>
      <rPr>
        <sz val="14"/>
        <rFont val="Times New Roman"/>
        <family val="1"/>
        <charset val="204"/>
      </rPr>
      <t>/ Solar Thermal Systems</t>
    </r>
  </si>
  <si>
    <r>
      <t xml:space="preserve">Салттуу эмес жана энергиянын калыптанма булактарынын энергетикалык активдүү курулмалары/ </t>
    </r>
    <r>
      <rPr>
        <b/>
        <sz val="14"/>
        <rFont val="Times New Roman"/>
        <family val="1"/>
        <charset val="204"/>
      </rPr>
      <t>Энергоактивные сооружения  нетрадиционных  и возобновляемых источников энергии</t>
    </r>
    <r>
      <rPr>
        <sz val="14"/>
        <rFont val="Times New Roman"/>
        <family val="1"/>
        <charset val="204"/>
      </rPr>
      <t xml:space="preserve"> / Energy-active structures of non-traditional and renewable energy sources</t>
    </r>
  </si>
  <si>
    <r>
      <t xml:space="preserve">Кайра жаралуучу энергиянын орнотмолорунун энергетикалык курулмалары / </t>
    </r>
    <r>
      <rPr>
        <b/>
        <sz val="14"/>
        <rFont val="Times New Roman"/>
        <family val="1"/>
        <charset val="204"/>
      </rPr>
      <t>Энергетические сооружения установок возобновляемой энергетики</t>
    </r>
    <r>
      <rPr>
        <sz val="14"/>
        <rFont val="Times New Roman"/>
        <family val="1"/>
        <charset val="204"/>
      </rPr>
      <t>/ Energy structures of renewable energy installations</t>
    </r>
  </si>
  <si>
    <r>
      <t xml:space="preserve">Салттуу эмес жана кайра жаралуучу энергиянын орнотмолорун иштөө режимдери/ </t>
    </r>
    <r>
      <rPr>
        <b/>
        <sz val="14"/>
        <rFont val="Times New Roman"/>
        <family val="1"/>
        <charset val="204"/>
      </rPr>
      <t>Режимы использования установок нетрадиционной и возобновляемой энергетики</t>
    </r>
    <r>
      <rPr>
        <sz val="14"/>
        <rFont val="Times New Roman"/>
        <family val="1"/>
        <charset val="204"/>
      </rPr>
      <t xml:space="preserve"> / Modes of use of non-traditional and renewable energy installations</t>
    </r>
  </si>
  <si>
    <r>
      <t xml:space="preserve">Күн орнотмолору / </t>
    </r>
    <r>
      <rPr>
        <b/>
        <sz val="14"/>
        <rFont val="Times New Roman"/>
        <family val="1"/>
        <charset val="204"/>
      </rPr>
      <t>Гелиоустановки</t>
    </r>
    <r>
      <rPr>
        <sz val="14"/>
        <rFont val="Times New Roman"/>
        <family val="1"/>
        <charset val="204"/>
      </rPr>
      <t>/Solar installations</t>
    </r>
  </si>
  <si>
    <t xml:space="preserve"> 5-тиркеме/Прил.5/Annex 5- ЭИ / ЭИ /EI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</si>
</sst>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2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13"/>
      <name val="Times New Roman"/>
      <family val="1"/>
      <charset val="204"/>
    </font>
    <font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Arial Cyr"/>
      <family val="2"/>
      <charset val="204"/>
    </font>
    <font>
      <b/>
      <sz val="17"/>
      <name val="Arial Cyr"/>
      <family val="2"/>
      <charset val="204"/>
    </font>
    <font>
      <b/>
      <sz val="10"/>
      <name val="Arial Cyr"/>
      <family val="2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Grid"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top"/>
    </xf>
    <xf numFmtId="0" fontId="1" fillId="0" borderId="0"/>
    <xf numFmtId="0" fontId="24" fillId="0" borderId="0" applyNumberFormat="0" applyFont="0" applyFill="0" applyBorder="0" applyAlignment="0" applyProtection="0">
      <alignment vertical="top"/>
    </xf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top"/>
    </xf>
  </cellStyleXfs>
  <cellXfs count="678">
    <xf numFmtId="0" fontId="0" fillId="0" borderId="0" xfId="0"/>
    <xf numFmtId="0" fontId="6" fillId="24" borderId="0" xfId="0" applyFont="1" applyFill="1"/>
    <xf numFmtId="0" fontId="25" fillId="24" borderId="0" xfId="0" applyFont="1" applyFill="1"/>
    <xf numFmtId="0" fontId="4" fillId="24" borderId="0" xfId="38" applyFont="1" applyFill="1"/>
    <xf numFmtId="0" fontId="4" fillId="24" borderId="0" xfId="38" applyFont="1" applyFill="1" applyBorder="1"/>
    <xf numFmtId="0" fontId="25" fillId="24" borderId="0" xfId="0" applyFont="1" applyFill="1" applyBorder="1"/>
    <xf numFmtId="0" fontId="3" fillId="24" borderId="0" xfId="0" applyFont="1" applyFill="1"/>
    <xf numFmtId="0" fontId="6" fillId="24" borderId="0" xfId="0" applyFont="1" applyFill="1" applyBorder="1"/>
    <xf numFmtId="0" fontId="25" fillId="24" borderId="0" xfId="0" applyNumberFormat="1" applyFont="1" applyFill="1" applyBorder="1" applyAlignment="1" applyProtection="1">
      <alignment horizontal="center" vertical="center"/>
    </xf>
    <xf numFmtId="0" fontId="25" fillId="24" borderId="0" xfId="38" applyFont="1" applyFill="1" applyBorder="1"/>
    <xf numFmtId="0" fontId="25" fillId="24" borderId="28" xfId="0" applyFont="1" applyFill="1" applyBorder="1"/>
    <xf numFmtId="16" fontId="6" fillId="24" borderId="18" xfId="0" applyNumberFormat="1" applyFont="1" applyFill="1" applyBorder="1" applyAlignment="1">
      <alignment horizontal="left"/>
    </xf>
    <xf numFmtId="0" fontId="25" fillId="24" borderId="0" xfId="38" applyFont="1" applyFill="1"/>
    <xf numFmtId="0" fontId="25" fillId="24" borderId="0" xfId="38" quotePrefix="1" applyFont="1" applyFill="1" applyBorder="1" applyAlignment="1">
      <alignment horizontal="left"/>
    </xf>
    <xf numFmtId="0" fontId="29" fillId="24" borderId="0" xfId="0" applyFont="1" applyFill="1"/>
    <xf numFmtId="0" fontId="31" fillId="24" borderId="0" xfId="0" applyFont="1" applyFill="1"/>
    <xf numFmtId="0" fontId="31" fillId="24" borderId="0" xfId="0" applyFont="1" applyFill="1" applyAlignment="1">
      <alignment horizontal="right"/>
    </xf>
    <xf numFmtId="0" fontId="25" fillId="24" borderId="18" xfId="0" applyFont="1" applyFill="1" applyBorder="1" applyAlignment="1">
      <alignment horizontal="center"/>
    </xf>
    <xf numFmtId="0" fontId="25" fillId="24" borderId="41" xfId="38" applyFont="1" applyFill="1" applyBorder="1" applyAlignment="1">
      <alignment horizontal="left"/>
    </xf>
    <xf numFmtId="0" fontId="6" fillId="24" borderId="18" xfId="38" applyFont="1" applyFill="1" applyBorder="1"/>
    <xf numFmtId="0" fontId="25" fillId="24" borderId="50" xfId="38" applyFont="1" applyFill="1" applyBorder="1"/>
    <xf numFmtId="0" fontId="25" fillId="24" borderId="51" xfId="38" applyFont="1" applyFill="1" applyBorder="1"/>
    <xf numFmtId="0" fontId="25" fillId="24" borderId="52" xfId="38" applyFont="1" applyFill="1" applyBorder="1"/>
    <xf numFmtId="0" fontId="25" fillId="24" borderId="18" xfId="0" applyFont="1" applyFill="1" applyBorder="1"/>
    <xf numFmtId="0" fontId="25" fillId="24" borderId="45" xfId="0" quotePrefix="1" applyFont="1" applyFill="1" applyBorder="1" applyAlignment="1">
      <alignment horizontal="center"/>
    </xf>
    <xf numFmtId="0" fontId="25" fillId="24" borderId="38" xfId="0" applyFont="1" applyFill="1" applyBorder="1" applyAlignment="1">
      <alignment horizontal="center"/>
    </xf>
    <xf numFmtId="0" fontId="25" fillId="24" borderId="62" xfId="0" applyFont="1" applyFill="1" applyBorder="1" applyAlignment="1">
      <alignment horizontal="center"/>
    </xf>
    <xf numFmtId="0" fontId="25" fillId="24" borderId="63" xfId="0" applyFont="1" applyFill="1" applyBorder="1" applyAlignment="1">
      <alignment horizontal="center"/>
    </xf>
    <xf numFmtId="0" fontId="25" fillId="24" borderId="64" xfId="0" applyFont="1" applyFill="1" applyBorder="1" applyAlignment="1">
      <alignment horizontal="center"/>
    </xf>
    <xf numFmtId="0" fontId="25" fillId="24" borderId="62" xfId="0" quotePrefix="1" applyFont="1" applyFill="1" applyBorder="1" applyAlignment="1">
      <alignment horizontal="center"/>
    </xf>
    <xf numFmtId="0" fontId="28" fillId="24" borderId="46" xfId="0" applyNumberFormat="1" applyFont="1" applyFill="1" applyBorder="1" applyAlignment="1">
      <alignment horizontal="center"/>
    </xf>
    <xf numFmtId="1" fontId="28" fillId="24" borderId="46" xfId="0" applyNumberFormat="1" applyFont="1" applyFill="1" applyBorder="1" applyAlignment="1">
      <alignment horizontal="center"/>
    </xf>
    <xf numFmtId="0" fontId="28" fillId="24" borderId="46" xfId="0" applyFont="1" applyFill="1" applyBorder="1" applyAlignment="1">
      <alignment horizontal="center"/>
    </xf>
    <xf numFmtId="0" fontId="25" fillId="24" borderId="46" xfId="0" applyFont="1" applyFill="1" applyBorder="1" applyAlignment="1">
      <alignment horizontal="center"/>
    </xf>
    <xf numFmtId="2" fontId="25" fillId="24" borderId="39" xfId="0" quotePrefix="1" applyNumberFormat="1" applyFont="1" applyFill="1" applyBorder="1" applyAlignment="1">
      <alignment horizontal="center"/>
    </xf>
    <xf numFmtId="2" fontId="25" fillId="24" borderId="18" xfId="0" quotePrefix="1" applyNumberFormat="1" applyFont="1" applyFill="1" applyBorder="1" applyAlignment="1">
      <alignment horizontal="center"/>
    </xf>
    <xf numFmtId="0" fontId="6" fillId="24" borderId="1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vertical="center"/>
    </xf>
    <xf numFmtId="0" fontId="25" fillId="24" borderId="18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vertical="center"/>
    </xf>
    <xf numFmtId="0" fontId="6" fillId="24" borderId="0" xfId="38" applyFont="1" applyFill="1" applyBorder="1"/>
    <xf numFmtId="0" fontId="25" fillId="24" borderId="0" xfId="0" applyFont="1" applyFill="1" applyBorder="1" applyAlignment="1"/>
    <xf numFmtId="0" fontId="6" fillId="24" borderId="0" xfId="0" applyFont="1" applyFill="1" applyBorder="1" applyAlignment="1"/>
    <xf numFmtId="0" fontId="25" fillId="26" borderId="0" xfId="0" applyFont="1" applyFill="1"/>
    <xf numFmtId="0" fontId="25" fillId="25" borderId="18" xfId="0" applyFont="1" applyFill="1" applyBorder="1" applyAlignment="1">
      <alignment horizontal="center" vertical="center"/>
    </xf>
    <xf numFmtId="16" fontId="25" fillId="25" borderId="27" xfId="0" applyNumberFormat="1" applyFont="1" applyFill="1" applyBorder="1" applyAlignment="1">
      <alignment horizontal="left"/>
    </xf>
    <xf numFmtId="0" fontId="29" fillId="24" borderId="55" xfId="0" applyFont="1" applyFill="1" applyBorder="1" applyAlignment="1">
      <alignment horizontal="center" vertical="center" textRotation="90" wrapText="1"/>
    </xf>
    <xf numFmtId="0" fontId="34" fillId="25" borderId="18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vertical="center"/>
    </xf>
    <xf numFmtId="0" fontId="33" fillId="24" borderId="0" xfId="0" quotePrefix="1" applyFont="1" applyFill="1" applyBorder="1" applyAlignment="1">
      <alignment horizontal="left"/>
    </xf>
    <xf numFmtId="0" fontId="34" fillId="24" borderId="0" xfId="0" applyFont="1" applyFill="1" applyBorder="1"/>
    <xf numFmtId="0" fontId="34" fillId="24" borderId="0" xfId="0" applyFont="1" applyFill="1" applyAlignment="1">
      <alignment wrapText="1"/>
    </xf>
    <xf numFmtId="0" fontId="34" fillId="24" borderId="0" xfId="0" applyFont="1" applyFill="1"/>
    <xf numFmtId="0" fontId="34" fillId="24" borderId="0" xfId="0" applyFont="1" applyFill="1" applyBorder="1" applyAlignment="1">
      <alignment horizontal="center" vertical="center"/>
    </xf>
    <xf numFmtId="0" fontId="34" fillId="25" borderId="23" xfId="0" applyFont="1" applyFill="1" applyBorder="1" applyAlignment="1">
      <alignment horizontal="center"/>
    </xf>
    <xf numFmtId="16" fontId="6" fillId="24" borderId="39" xfId="0" applyNumberFormat="1" applyFont="1" applyFill="1" applyBorder="1" applyAlignment="1">
      <alignment horizontal="left"/>
    </xf>
    <xf numFmtId="0" fontId="25" fillId="24" borderId="0" xfId="0" applyFont="1" applyFill="1" applyAlignment="1"/>
    <xf numFmtId="16" fontId="25" fillId="24" borderId="27" xfId="0" applyNumberFormat="1" applyFont="1" applyFill="1" applyBorder="1" applyAlignment="1">
      <alignment horizontal="left" vertical="center"/>
    </xf>
    <xf numFmtId="16" fontId="25" fillId="24" borderId="14" xfId="0" applyNumberFormat="1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center" vertical="center" wrapText="1"/>
    </xf>
    <xf numFmtId="0" fontId="6" fillId="24" borderId="37" xfId="0" applyFont="1" applyFill="1" applyBorder="1" applyAlignment="1">
      <alignment horizontal="left"/>
    </xf>
    <xf numFmtId="0" fontId="6" fillId="24" borderId="14" xfId="0" quotePrefix="1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horizontal="left" vertical="center"/>
    </xf>
    <xf numFmtId="0" fontId="6" fillId="24" borderId="59" xfId="0" applyFont="1" applyFill="1" applyBorder="1" applyAlignment="1">
      <alignment horizontal="left" wrapText="1"/>
    </xf>
    <xf numFmtId="0" fontId="6" fillId="25" borderId="18" xfId="0" applyFont="1" applyFill="1" applyBorder="1" applyAlignment="1">
      <alignment horizontal="center"/>
    </xf>
    <xf numFmtId="0" fontId="6" fillId="25" borderId="38" xfId="0" applyFont="1" applyFill="1" applyBorder="1"/>
    <xf numFmtId="0" fontId="6" fillId="25" borderId="18" xfId="0" applyFont="1" applyFill="1" applyBorder="1" applyAlignment="1">
      <alignment horizontal="center" vertical="center"/>
    </xf>
    <xf numFmtId="16" fontId="25" fillId="24" borderId="27" xfId="0" applyNumberFormat="1" applyFont="1" applyFill="1" applyBorder="1" applyAlignment="1">
      <alignment horizontal="left" vertical="top"/>
    </xf>
    <xf numFmtId="0" fontId="25" fillId="24" borderId="34" xfId="0" applyFont="1" applyFill="1" applyBorder="1" applyAlignment="1">
      <alignment horizontal="left" wrapText="1"/>
    </xf>
    <xf numFmtId="16" fontId="25" fillId="24" borderId="14" xfId="0" applyNumberFormat="1" applyFont="1" applyFill="1" applyBorder="1" applyAlignment="1">
      <alignment horizontal="left" vertical="top"/>
    </xf>
    <xf numFmtId="0" fontId="29" fillId="24" borderId="39" xfId="0" applyFont="1" applyFill="1" applyBorder="1" applyAlignment="1">
      <alignment horizontal="center" vertical="center" wrapText="1"/>
    </xf>
    <xf numFmtId="0" fontId="29" fillId="24" borderId="45" xfId="0" applyFont="1" applyFill="1" applyBorder="1" applyAlignment="1">
      <alignment horizontal="center" vertical="center" textRotation="90" wrapText="1"/>
    </xf>
    <xf numFmtId="0" fontId="30" fillId="24" borderId="45" xfId="0" applyFont="1" applyFill="1" applyBorder="1" applyAlignment="1">
      <alignment horizontal="center" vertical="center" textRotation="90" wrapText="1"/>
    </xf>
    <xf numFmtId="0" fontId="29" fillId="24" borderId="46" xfId="0" applyFont="1" applyFill="1" applyBorder="1" applyAlignment="1">
      <alignment horizontal="center" vertical="center" textRotation="90" wrapText="1"/>
    </xf>
    <xf numFmtId="0" fontId="6" fillId="24" borderId="18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0" xfId="0" applyFont="1" applyFill="1" applyAlignment="1">
      <alignment wrapText="1"/>
    </xf>
    <xf numFmtId="0" fontId="25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left" wrapText="1"/>
    </xf>
    <xf numFmtId="0" fontId="25" fillId="0" borderId="26" xfId="0" applyFont="1" applyFill="1" applyBorder="1" applyAlignment="1">
      <alignment vertical="center" wrapText="1"/>
    </xf>
    <xf numFmtId="16" fontId="25" fillId="25" borderId="18" xfId="0" applyNumberFormat="1" applyFont="1" applyFill="1" applyBorder="1" applyAlignment="1">
      <alignment horizontal="left"/>
    </xf>
    <xf numFmtId="16" fontId="25" fillId="24" borderId="27" xfId="0" applyNumberFormat="1" applyFont="1" applyFill="1" applyBorder="1" applyAlignment="1">
      <alignment horizontal="center" vertical="center"/>
    </xf>
    <xf numFmtId="16" fontId="25" fillId="24" borderId="14" xfId="0" applyNumberFormat="1" applyFont="1" applyFill="1" applyBorder="1" applyAlignment="1">
      <alignment horizontal="center" vertical="center"/>
    </xf>
    <xf numFmtId="16" fontId="25" fillId="26" borderId="18" xfId="0" applyNumberFormat="1" applyFont="1" applyFill="1" applyBorder="1" applyAlignment="1">
      <alignment horizontal="left"/>
    </xf>
    <xf numFmtId="0" fontId="6" fillId="26" borderId="45" xfId="0" applyFont="1" applyFill="1" applyBorder="1" applyAlignment="1">
      <alignment horizontal="left"/>
    </xf>
    <xf numFmtId="0" fontId="25" fillId="26" borderId="18" xfId="0" applyFont="1" applyFill="1" applyBorder="1" applyAlignment="1">
      <alignment horizont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center" vertical="center"/>
    </xf>
    <xf numFmtId="0" fontId="6" fillId="24" borderId="25" xfId="0" quotePrefix="1" applyNumberFormat="1" applyFont="1" applyFill="1" applyBorder="1" applyAlignment="1">
      <alignment horizontal="center" vertical="center"/>
    </xf>
    <xf numFmtId="0" fontId="6" fillId="24" borderId="19" xfId="0" applyNumberFormat="1" applyFont="1" applyFill="1" applyBorder="1" applyAlignment="1">
      <alignment horizontal="center" vertical="center"/>
    </xf>
    <xf numFmtId="0" fontId="6" fillId="24" borderId="20" xfId="0" quotePrefix="1" applyNumberFormat="1" applyFont="1" applyFill="1" applyBorder="1" applyAlignment="1">
      <alignment horizontal="center" vertical="center"/>
    </xf>
    <xf numFmtId="0" fontId="6" fillId="25" borderId="27" xfId="0" quotePrefix="1" applyNumberFormat="1" applyFont="1" applyFill="1" applyBorder="1" applyAlignment="1">
      <alignment horizontal="center" vertical="center"/>
    </xf>
    <xf numFmtId="0" fontId="6" fillId="24" borderId="40" xfId="0" quotePrefix="1" applyNumberFormat="1" applyFont="1" applyFill="1" applyBorder="1" applyAlignment="1">
      <alignment horizontal="center" vertical="center"/>
    </xf>
    <xf numFmtId="0" fontId="6" fillId="24" borderId="25" xfId="0" applyNumberFormat="1" applyFont="1" applyFill="1" applyBorder="1" applyAlignment="1">
      <alignment horizontal="center" vertical="center"/>
    </xf>
    <xf numFmtId="0" fontId="6" fillId="24" borderId="40" xfId="0" applyNumberFormat="1" applyFont="1" applyFill="1" applyBorder="1" applyAlignment="1">
      <alignment horizontal="center" vertical="center"/>
    </xf>
    <xf numFmtId="0" fontId="6" fillId="24" borderId="26" xfId="0" quotePrefix="1" applyFont="1" applyFill="1" applyBorder="1" applyAlignment="1">
      <alignment horizontal="center" vertical="center"/>
    </xf>
    <xf numFmtId="0" fontId="6" fillId="24" borderId="29" xfId="0" applyFont="1" applyFill="1" applyBorder="1" applyAlignment="1">
      <alignment horizontal="center" vertical="center"/>
    </xf>
    <xf numFmtId="0" fontId="6" fillId="24" borderId="16" xfId="0" quotePrefix="1" applyNumberFormat="1" applyFont="1" applyFill="1" applyBorder="1" applyAlignment="1">
      <alignment horizontal="center" vertical="center"/>
    </xf>
    <xf numFmtId="0" fontId="6" fillId="24" borderId="13" xfId="0" applyNumberFormat="1" applyFont="1" applyFill="1" applyBorder="1" applyAlignment="1">
      <alignment horizontal="center" vertical="center"/>
    </xf>
    <xf numFmtId="0" fontId="6" fillId="24" borderId="17" xfId="0" quotePrefix="1" applyNumberFormat="1" applyFont="1" applyFill="1" applyBorder="1" applyAlignment="1">
      <alignment horizontal="center" vertical="center"/>
    </xf>
    <xf numFmtId="0" fontId="6" fillId="25" borderId="14" xfId="0" quotePrefix="1" applyNumberFormat="1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 vertical="center"/>
    </xf>
    <xf numFmtId="0" fontId="6" fillId="24" borderId="25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6" fillId="24" borderId="25" xfId="0" quotePrefix="1" applyFont="1" applyFill="1" applyBorder="1" applyAlignment="1">
      <alignment horizontal="center" vertical="center"/>
    </xf>
    <xf numFmtId="0" fontId="6" fillId="24" borderId="40" xfId="0" quotePrefix="1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16" fontId="6" fillId="24" borderId="37" xfId="0" quotePrefix="1" applyNumberFormat="1" applyFont="1" applyFill="1" applyBorder="1" applyAlignment="1">
      <alignment horizontal="center" vertical="center"/>
    </xf>
    <xf numFmtId="16" fontId="6" fillId="24" borderId="14" xfId="0" quotePrefix="1" applyNumberFormat="1" applyFont="1" applyFill="1" applyBorder="1" applyAlignment="1">
      <alignment horizontal="center" vertical="center"/>
    </xf>
    <xf numFmtId="0" fontId="6" fillId="24" borderId="37" xfId="0" quotePrefix="1" applyFont="1" applyFill="1" applyBorder="1" applyAlignment="1">
      <alignment horizontal="center" vertical="center"/>
    </xf>
    <xf numFmtId="0" fontId="6" fillId="24" borderId="17" xfId="0" quotePrefix="1" applyFont="1" applyFill="1" applyBorder="1" applyAlignment="1">
      <alignment horizontal="center" vertical="center"/>
    </xf>
    <xf numFmtId="0" fontId="6" fillId="25" borderId="14" xfId="0" quotePrefix="1" applyFont="1" applyFill="1" applyBorder="1" applyAlignment="1">
      <alignment horizontal="center" vertical="center"/>
    </xf>
    <xf numFmtId="0" fontId="6" fillId="24" borderId="37" xfId="0" applyNumberFormat="1" applyFont="1" applyFill="1" applyBorder="1" applyAlignment="1">
      <alignment horizontal="center" vertical="center"/>
    </xf>
    <xf numFmtId="0" fontId="6" fillId="24" borderId="14" xfId="0" applyNumberFormat="1" applyFont="1" applyFill="1" applyBorder="1" applyAlignment="1">
      <alignment horizontal="center" vertical="center"/>
    </xf>
    <xf numFmtId="0" fontId="6" fillId="24" borderId="35" xfId="0" quotePrefix="1" applyFont="1" applyFill="1" applyBorder="1" applyAlignment="1">
      <alignment horizontal="center" vertical="center"/>
    </xf>
    <xf numFmtId="0" fontId="6" fillId="24" borderId="36" xfId="0" quotePrefix="1" applyFont="1" applyFill="1" applyBorder="1" applyAlignment="1">
      <alignment horizontal="center" vertical="center"/>
    </xf>
    <xf numFmtId="1" fontId="6" fillId="25" borderId="14" xfId="0" quotePrefix="1" applyNumberFormat="1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65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42" xfId="0" applyFont="1" applyFill="1" applyBorder="1" applyAlignment="1">
      <alignment horizontal="center" vertical="center"/>
    </xf>
    <xf numFmtId="0" fontId="6" fillId="24" borderId="43" xfId="0" quotePrefix="1" applyFont="1" applyFill="1" applyBorder="1" applyAlignment="1">
      <alignment horizontal="center" vertical="center"/>
    </xf>
    <xf numFmtId="0" fontId="6" fillId="24" borderId="44" xfId="0" quotePrefix="1" applyFont="1" applyFill="1" applyBorder="1" applyAlignment="1">
      <alignment horizontal="center" vertical="center"/>
    </xf>
    <xf numFmtId="0" fontId="6" fillId="24" borderId="59" xfId="0" applyNumberFormat="1" applyFont="1" applyFill="1" applyBorder="1" applyAlignment="1">
      <alignment horizontal="center" vertical="center"/>
    </xf>
    <xf numFmtId="0" fontId="6" fillId="24" borderId="58" xfId="0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6" fillId="25" borderId="18" xfId="0" quotePrefix="1" applyNumberFormat="1" applyFont="1" applyFill="1" applyBorder="1" applyAlignment="1">
      <alignment horizontal="center" vertical="center"/>
    </xf>
    <xf numFmtId="0" fontId="6" fillId="25" borderId="18" xfId="0" applyNumberFormat="1" applyFont="1" applyFill="1" applyBorder="1" applyAlignment="1">
      <alignment horizontal="center" vertical="center"/>
    </xf>
    <xf numFmtId="0" fontId="6" fillId="24" borderId="31" xfId="0" applyNumberFormat="1" applyFont="1" applyFill="1" applyBorder="1" applyAlignment="1">
      <alignment horizontal="center" vertical="center"/>
    </xf>
    <xf numFmtId="0" fontId="6" fillId="24" borderId="30" xfId="0" applyNumberFormat="1" applyFont="1" applyFill="1" applyBorder="1" applyAlignment="1">
      <alignment horizontal="center" vertical="center"/>
    </xf>
    <xf numFmtId="0" fontId="6" fillId="24" borderId="28" xfId="0" applyNumberFormat="1" applyFont="1" applyFill="1" applyBorder="1" applyAlignment="1">
      <alignment horizontal="center" vertical="center"/>
    </xf>
    <xf numFmtId="0" fontId="6" fillId="24" borderId="16" xfId="0" applyNumberFormat="1" applyFont="1" applyFill="1" applyBorder="1" applyAlignment="1">
      <alignment horizontal="center" vertical="center"/>
    </xf>
    <xf numFmtId="0" fontId="6" fillId="24" borderId="17" xfId="0" applyNumberFormat="1" applyFont="1" applyFill="1" applyBorder="1" applyAlignment="1">
      <alignment horizontal="center" vertical="center"/>
    </xf>
    <xf numFmtId="0" fontId="6" fillId="24" borderId="18" xfId="0" quotePrefix="1" applyFont="1" applyFill="1" applyBorder="1" applyAlignment="1">
      <alignment horizontal="center" vertical="center"/>
    </xf>
    <xf numFmtId="0" fontId="6" fillId="24" borderId="39" xfId="0" quotePrefix="1" applyFont="1" applyFill="1" applyBorder="1" applyAlignment="1">
      <alignment horizontal="center" vertical="center"/>
    </xf>
    <xf numFmtId="0" fontId="6" fillId="25" borderId="18" xfId="0" quotePrefix="1" applyFont="1" applyFill="1" applyBorder="1" applyAlignment="1">
      <alignment horizontal="center" vertical="center"/>
    </xf>
    <xf numFmtId="1" fontId="6" fillId="25" borderId="39" xfId="0" quotePrefix="1" applyNumberFormat="1" applyFont="1" applyFill="1" applyBorder="1" applyAlignment="1">
      <alignment horizontal="center" vertical="center"/>
    </xf>
    <xf numFmtId="0" fontId="6" fillId="25" borderId="32" xfId="0" quotePrefix="1" applyFont="1" applyFill="1" applyBorder="1" applyAlignment="1">
      <alignment horizontal="center" vertical="center"/>
    </xf>
    <xf numFmtId="1" fontId="6" fillId="25" borderId="18" xfId="0" applyNumberFormat="1" applyFont="1" applyFill="1" applyBorder="1" applyAlignment="1">
      <alignment horizontal="center" vertical="center"/>
    </xf>
    <xf numFmtId="0" fontId="25" fillId="24" borderId="18" xfId="38" applyFont="1" applyFill="1" applyBorder="1" applyAlignment="1">
      <alignment horizontal="center"/>
    </xf>
    <xf numFmtId="0" fontId="6" fillId="24" borderId="18" xfId="38" applyFont="1" applyFill="1" applyBorder="1" applyAlignment="1">
      <alignment horizontal="center" vertical="center"/>
    </xf>
    <xf numFmtId="1" fontId="6" fillId="24" borderId="38" xfId="38" applyNumberFormat="1" applyFont="1" applyFill="1" applyBorder="1" applyAlignment="1">
      <alignment horizontal="center" vertical="center"/>
    </xf>
    <xf numFmtId="0" fontId="6" fillId="24" borderId="64" xfId="0" quotePrefix="1" applyFont="1" applyFill="1" applyBorder="1" applyAlignment="1">
      <alignment horizontal="center" vertical="center"/>
    </xf>
    <xf numFmtId="0" fontId="6" fillId="24" borderId="62" xfId="0" applyFont="1" applyFill="1" applyBorder="1" applyAlignment="1">
      <alignment horizontal="center" vertical="center"/>
    </xf>
    <xf numFmtId="0" fontId="6" fillId="24" borderId="63" xfId="0" quotePrefix="1" applyFont="1" applyFill="1" applyBorder="1" applyAlignment="1">
      <alignment horizontal="center" vertical="center"/>
    </xf>
    <xf numFmtId="0" fontId="6" fillId="24" borderId="39" xfId="0" applyNumberFormat="1" applyFont="1" applyFill="1" applyBorder="1" applyAlignment="1" applyProtection="1">
      <alignment horizontal="center" vertical="center"/>
    </xf>
    <xf numFmtId="0" fontId="6" fillId="24" borderId="18" xfId="0" applyNumberFormat="1" applyFont="1" applyFill="1" applyBorder="1" applyAlignment="1" applyProtection="1">
      <alignment horizontal="center" vertical="center"/>
    </xf>
    <xf numFmtId="0" fontId="6" fillId="24" borderId="0" xfId="0" applyFont="1" applyFill="1" applyBorder="1" applyAlignment="1">
      <alignment wrapText="1"/>
    </xf>
    <xf numFmtId="0" fontId="6" fillId="24" borderId="37" xfId="0" applyNumberFormat="1" applyFont="1" applyFill="1" applyBorder="1" applyAlignment="1">
      <alignment horizontal="center"/>
    </xf>
    <xf numFmtId="0" fontId="37" fillId="24" borderId="29" xfId="37" applyNumberFormat="1" applyFont="1" applyFill="1" applyBorder="1" applyAlignment="1" applyProtection="1">
      <alignment vertical="top"/>
    </xf>
    <xf numFmtId="0" fontId="41" fillId="24" borderId="28" xfId="37" applyNumberFormat="1" applyFont="1" applyFill="1" applyBorder="1" applyAlignment="1" applyProtection="1">
      <alignment horizontal="left"/>
    </xf>
    <xf numFmtId="0" fontId="37" fillId="24" borderId="29" xfId="37" applyNumberFormat="1" applyFont="1" applyFill="1" applyBorder="1" applyAlignment="1" applyProtection="1">
      <alignment horizontal="left"/>
    </xf>
    <xf numFmtId="0" fontId="41" fillId="24" borderId="28" xfId="37" applyNumberFormat="1" applyFont="1" applyFill="1" applyBorder="1" applyAlignment="1" applyProtection="1">
      <alignment horizontal="center"/>
    </xf>
    <xf numFmtId="0" fontId="37" fillId="24" borderId="28" xfId="37" applyNumberFormat="1" applyFont="1" applyFill="1" applyBorder="1" applyAlignment="1" applyProtection="1">
      <alignment horizontal="center"/>
    </xf>
    <xf numFmtId="0" fontId="41" fillId="24" borderId="28" xfId="37" applyNumberFormat="1" applyFont="1" applyFill="1" applyBorder="1" applyAlignment="1" applyProtection="1">
      <alignment vertical="top"/>
    </xf>
    <xf numFmtId="0" fontId="41" fillId="24" borderId="29" xfId="37" applyNumberFormat="1" applyFont="1" applyFill="1" applyBorder="1" applyAlignment="1" applyProtection="1">
      <alignment vertical="top"/>
    </xf>
    <xf numFmtId="0" fontId="24" fillId="24" borderId="29" xfId="37" applyNumberFormat="1" applyFont="1" applyFill="1" applyBorder="1" applyAlignment="1" applyProtection="1">
      <alignment vertical="top"/>
    </xf>
    <xf numFmtId="0" fontId="43" fillId="24" borderId="0" xfId="37" applyNumberFormat="1" applyFont="1" applyFill="1" applyBorder="1" applyAlignment="1">
      <alignment horizontal="right"/>
    </xf>
    <xf numFmtId="0" fontId="44" fillId="24" borderId="0" xfId="37" applyNumberFormat="1" applyFont="1" applyFill="1" applyBorder="1" applyAlignment="1" applyProtection="1">
      <alignment horizontal="right" vertical="top"/>
    </xf>
    <xf numFmtId="0" fontId="36" fillId="24" borderId="0" xfId="37" applyNumberFormat="1" applyFont="1" applyFill="1" applyBorder="1" applyAlignment="1" applyProtection="1">
      <alignment horizontal="right" vertical="top"/>
    </xf>
    <xf numFmtId="0" fontId="24" fillId="24" borderId="0" xfId="37" applyNumberFormat="1" applyFont="1" applyFill="1" applyBorder="1" applyAlignment="1" applyProtection="1">
      <alignment vertical="top"/>
    </xf>
    <xf numFmtId="0" fontId="37" fillId="24" borderId="28" xfId="37" applyNumberFormat="1" applyFont="1" applyFill="1" applyBorder="1" applyAlignment="1" applyProtection="1">
      <alignment vertical="top"/>
    </xf>
    <xf numFmtId="0" fontId="24" fillId="24" borderId="28" xfId="37" applyNumberFormat="1" applyFont="1" applyFill="1" applyBorder="1" applyAlignment="1" applyProtection="1">
      <alignment vertical="top"/>
    </xf>
    <xf numFmtId="0" fontId="45" fillId="24" borderId="28" xfId="37" applyNumberFormat="1" applyFont="1" applyFill="1" applyBorder="1" applyAlignment="1" applyProtection="1">
      <alignment horizontal="center"/>
    </xf>
    <xf numFmtId="0" fontId="45" fillId="24" borderId="28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vertical="top"/>
    </xf>
    <xf numFmtId="0" fontId="42" fillId="24" borderId="29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/>
    <xf numFmtId="0" fontId="24" fillId="24" borderId="29" xfId="37" applyNumberFormat="1" applyFont="1" applyFill="1" applyBorder="1" applyAlignment="1"/>
    <xf numFmtId="0" fontId="24" fillId="24" borderId="0" xfId="37" applyNumberFormat="1" applyFont="1" applyFill="1" applyAlignment="1"/>
    <xf numFmtId="0" fontId="46" fillId="24" borderId="0" xfId="39" applyNumberFormat="1" applyFont="1" applyFill="1" applyBorder="1" applyAlignment="1"/>
    <xf numFmtId="0" fontId="24" fillId="24" borderId="0" xfId="39" applyNumberFormat="1" applyFont="1" applyFill="1" applyBorder="1" applyAlignment="1"/>
    <xf numFmtId="0" fontId="47" fillId="24" borderId="0" xfId="39" applyNumberFormat="1" applyFont="1" applyFill="1" applyBorder="1" applyAlignment="1"/>
    <xf numFmtId="0" fontId="48" fillId="24" borderId="0" xfId="39" applyNumberFormat="1" applyFont="1" applyFill="1" applyBorder="1" applyAlignment="1">
      <alignment horizontal="left" indent="7"/>
    </xf>
    <xf numFmtId="0" fontId="48" fillId="24" borderId="0" xfId="39" applyNumberFormat="1" applyFont="1" applyFill="1" applyBorder="1" applyAlignment="1"/>
    <xf numFmtId="0" fontId="49" fillId="24" borderId="0" xfId="39" applyNumberFormat="1" applyFont="1" applyFill="1" applyBorder="1" applyAlignment="1"/>
    <xf numFmtId="0" fontId="24" fillId="24" borderId="0" xfId="39" applyNumberFormat="1" applyFont="1" applyFill="1" applyAlignment="1"/>
    <xf numFmtId="0" fontId="43" fillId="24" borderId="0" xfId="39" applyNumberFormat="1" applyFont="1" applyFill="1" applyBorder="1" applyAlignment="1">
      <alignment horizontal="left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/>
    </xf>
    <xf numFmtId="0" fontId="52" fillId="24" borderId="13" xfId="39" applyNumberFormat="1" applyFont="1" applyFill="1" applyBorder="1" applyAlignment="1">
      <alignment horizontal="center"/>
    </xf>
    <xf numFmtId="0" fontId="52" fillId="24" borderId="33" xfId="39" applyNumberFormat="1" applyFont="1" applyFill="1" applyBorder="1" applyAlignment="1">
      <alignment horizontal="center"/>
    </xf>
    <xf numFmtId="0" fontId="54" fillId="24" borderId="13" xfId="39" applyNumberFormat="1" applyFont="1" applyFill="1" applyBorder="1" applyAlignment="1">
      <alignment horizontal="center"/>
    </xf>
    <xf numFmtId="0" fontId="55" fillId="24" borderId="13" xfId="39" applyNumberFormat="1" applyFont="1" applyFill="1" applyBorder="1" applyAlignment="1">
      <alignment horizontal="center" vertical="center"/>
    </xf>
    <xf numFmtId="0" fontId="55" fillId="24" borderId="13" xfId="39" applyNumberFormat="1" applyFont="1" applyFill="1" applyBorder="1" applyAlignment="1">
      <alignment horizontal="center"/>
    </xf>
    <xf numFmtId="0" fontId="55" fillId="24" borderId="17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 vertical="center"/>
    </xf>
    <xf numFmtId="0" fontId="3" fillId="24" borderId="13" xfId="39" applyFont="1" applyFill="1" applyBorder="1" applyAlignment="1"/>
    <xf numFmtId="0" fontId="55" fillId="24" borderId="19" xfId="39" applyNumberFormat="1" applyFont="1" applyFill="1" applyBorder="1" applyAlignment="1">
      <alignment horizontal="center" vertical="center"/>
    </xf>
    <xf numFmtId="0" fontId="3" fillId="24" borderId="13" xfId="39" applyNumberFormat="1" applyFont="1" applyFill="1" applyBorder="1" applyAlignment="1">
      <alignment horizontal="center"/>
    </xf>
    <xf numFmtId="0" fontId="36" fillId="24" borderId="0" xfId="39" applyFont="1" applyFill="1" applyAlignment="1"/>
    <xf numFmtId="0" fontId="36" fillId="24" borderId="0" xfId="39" applyNumberFormat="1" applyFont="1" applyFill="1" applyBorder="1" applyAlignment="1">
      <alignment vertical="center" wrapText="1"/>
    </xf>
    <xf numFmtId="0" fontId="36" fillId="24" borderId="18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 vertical="center"/>
    </xf>
    <xf numFmtId="0" fontId="36" fillId="24" borderId="0" xfId="39" applyNumberFormat="1" applyFont="1" applyFill="1" applyBorder="1" applyAlignment="1" applyProtection="1">
      <alignment vertical="top"/>
    </xf>
    <xf numFmtId="0" fontId="36" fillId="24" borderId="0" xfId="39" applyNumberFormat="1" applyFont="1" applyFill="1" applyAlignment="1">
      <alignment horizontal="left" vertical="center"/>
    </xf>
    <xf numFmtId="0" fontId="36" fillId="24" borderId="0" xfId="0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/>
    </xf>
    <xf numFmtId="0" fontId="43" fillId="24" borderId="18" xfId="39" applyNumberFormat="1" applyFont="1" applyFill="1" applyBorder="1" applyAlignment="1">
      <alignment horizontal="center"/>
    </xf>
    <xf numFmtId="0" fontId="36" fillId="24" borderId="18" xfId="39" applyNumberFormat="1" applyFont="1" applyFill="1" applyBorder="1" applyAlignment="1"/>
    <xf numFmtId="0" fontId="36" fillId="24" borderId="48" xfId="39" applyNumberFormat="1" applyFont="1" applyFill="1" applyBorder="1" applyAlignment="1">
      <alignment horizontal="left" vertical="center"/>
    </xf>
    <xf numFmtId="0" fontId="37" fillId="24" borderId="0" xfId="39" applyNumberFormat="1" applyFont="1" applyFill="1" applyBorder="1" applyAlignment="1" applyProtection="1">
      <alignment vertical="top"/>
    </xf>
    <xf numFmtId="0" fontId="55" fillId="24" borderId="13" xfId="39" quotePrefix="1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 vertical="center"/>
    </xf>
    <xf numFmtId="0" fontId="37" fillId="24" borderId="0" xfId="39" applyFont="1" applyFill="1" applyAlignment="1"/>
    <xf numFmtId="0" fontId="42" fillId="24" borderId="0" xfId="39" applyFont="1" applyFill="1" applyAlignment="1"/>
    <xf numFmtId="0" fontId="38" fillId="24" borderId="13" xfId="39" applyNumberFormat="1" applyFont="1" applyFill="1" applyBorder="1" applyAlignment="1">
      <alignment horizontal="center"/>
    </xf>
    <xf numFmtId="0" fontId="42" fillId="24" borderId="13" xfId="39" applyNumberFormat="1" applyFont="1" applyFill="1" applyBorder="1" applyAlignment="1">
      <alignment horizontal="center"/>
    </xf>
    <xf numFmtId="0" fontId="38" fillId="24" borderId="0" xfId="39" applyNumberFormat="1" applyFont="1" applyFill="1" applyBorder="1" applyAlignment="1">
      <alignment horizontal="center"/>
    </xf>
    <xf numFmtId="0" fontId="3" fillId="24" borderId="0" xfId="39" applyFont="1" applyFill="1" applyAlignment="1"/>
    <xf numFmtId="0" fontId="38" fillId="24" borderId="0" xfId="39" applyFont="1" applyFill="1" applyAlignment="1"/>
    <xf numFmtId="0" fontId="38" fillId="24" borderId="0" xfId="39" applyFont="1" applyFill="1" applyBorder="1" applyAlignment="1"/>
    <xf numFmtId="0" fontId="3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Alignment="1"/>
    <xf numFmtId="0" fontId="36" fillId="24" borderId="0" xfId="39" applyNumberFormat="1" applyFont="1" applyFill="1" applyAlignment="1">
      <alignment vertical="center"/>
    </xf>
    <xf numFmtId="0" fontId="36" fillId="24" borderId="0" xfId="39" applyFont="1" applyFill="1" applyBorder="1" applyAlignment="1"/>
    <xf numFmtId="0" fontId="24" fillId="24" borderId="0" xfId="37" applyNumberFormat="1" applyFont="1" applyFill="1" applyBorder="1" applyAlignment="1" applyProtection="1">
      <alignment vertical="top" wrapText="1"/>
    </xf>
    <xf numFmtId="0" fontId="56" fillId="24" borderId="0" xfId="37" applyNumberFormat="1" applyFont="1" applyFill="1" applyBorder="1" applyAlignment="1" applyProtection="1"/>
    <xf numFmtId="0" fontId="57" fillId="24" borderId="0" xfId="37" applyNumberFormat="1" applyFont="1" applyFill="1" applyBorder="1" applyAlignment="1"/>
    <xf numFmtId="0" fontId="57" fillId="24" borderId="0" xfId="37" applyNumberFormat="1" applyFont="1" applyFill="1" applyBorder="1" applyAlignment="1">
      <alignment vertical="center"/>
    </xf>
    <xf numFmtId="0" fontId="58" fillId="24" borderId="0" xfId="37" applyNumberFormat="1" applyFont="1" applyFill="1" applyBorder="1" applyAlignment="1">
      <alignment horizontal="center" vertical="center" wrapText="1"/>
    </xf>
    <xf numFmtId="0" fontId="24" fillId="24" borderId="0" xfId="37" applyFont="1" applyFill="1" applyAlignment="1">
      <alignment horizontal="center" vertical="center" wrapText="1"/>
    </xf>
    <xf numFmtId="0" fontId="54" fillId="24" borderId="0" xfId="37" applyNumberFormat="1" applyFont="1" applyFill="1" applyBorder="1" applyAlignment="1" applyProtection="1">
      <alignment horizontal="left"/>
    </xf>
    <xf numFmtId="0" fontId="42" fillId="24" borderId="0" xfId="37" applyFont="1" applyFill="1" applyAlignment="1">
      <alignment horizontal="center" vertical="center" wrapText="1"/>
    </xf>
    <xf numFmtId="0" fontId="59" fillId="24" borderId="0" xfId="37" applyNumberFormat="1" applyFont="1" applyFill="1" applyBorder="1" applyAlignment="1"/>
    <xf numFmtId="0" fontId="24" fillId="24" borderId="0" xfId="37" applyFont="1" applyFill="1" applyAlignment="1"/>
    <xf numFmtId="0" fontId="43" fillId="24" borderId="0" xfId="37" applyNumberFormat="1" applyFont="1" applyFill="1" applyBorder="1" applyAlignment="1" applyProtection="1">
      <alignment horizontal="right"/>
    </xf>
    <xf numFmtId="0" fontId="44" fillId="24" borderId="0" xfId="37" applyNumberFormat="1" applyFont="1" applyFill="1" applyBorder="1" applyAlignment="1" applyProtection="1">
      <alignment horizontal="right"/>
    </xf>
    <xf numFmtId="0" fontId="24" fillId="24" borderId="0" xfId="37" applyNumberFormat="1" applyFont="1" applyFill="1" applyBorder="1" applyAlignment="1"/>
    <xf numFmtId="0" fontId="24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Border="1" applyAlignment="1" applyProtection="1">
      <alignment vertical="top"/>
    </xf>
    <xf numFmtId="0" fontId="38" fillId="24" borderId="0" xfId="0" applyFont="1" applyFill="1" applyBorder="1"/>
    <xf numFmtId="0" fontId="38" fillId="24" borderId="0" xfId="0" applyFont="1" applyFill="1" applyBorder="1" applyAlignment="1">
      <alignment horizontal="center"/>
    </xf>
    <xf numFmtId="0" fontId="38" fillId="24" borderId="0" xfId="0" applyFont="1" applyFill="1" applyBorder="1" applyAlignment="1">
      <alignment horizontal="center" vertical="center"/>
    </xf>
    <xf numFmtId="0" fontId="38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Alignment="1"/>
    <xf numFmtId="0" fontId="38" fillId="24" borderId="0" xfId="39" applyNumberFormat="1" applyFont="1" applyFill="1" applyAlignment="1">
      <alignment horizontal="center" vertical="center"/>
    </xf>
    <xf numFmtId="0" fontId="38" fillId="24" borderId="0" xfId="39" applyNumberFormat="1" applyFont="1" applyFill="1" applyAlignment="1">
      <alignment horizontal="left" vertical="center"/>
    </xf>
    <xf numFmtId="0" fontId="38" fillId="24" borderId="0" xfId="0" quotePrefix="1" applyFont="1" applyFill="1" applyBorder="1" applyAlignment="1">
      <alignment horizontal="center" vertical="center"/>
    </xf>
    <xf numFmtId="1" fontId="6" fillId="24" borderId="18" xfId="38" applyNumberFormat="1" applyFont="1" applyFill="1" applyBorder="1" applyAlignment="1">
      <alignment horizontal="center" vertical="center"/>
    </xf>
    <xf numFmtId="1" fontId="6" fillId="24" borderId="45" xfId="38" applyNumberFormat="1" applyFont="1" applyFill="1" applyBorder="1" applyAlignment="1">
      <alignment horizontal="center" vertical="center"/>
    </xf>
    <xf numFmtId="0" fontId="6" fillId="24" borderId="76" xfId="0" applyFont="1" applyFill="1" applyBorder="1" applyAlignment="1">
      <alignment horizontal="center" vertical="center"/>
    </xf>
    <xf numFmtId="0" fontId="43" fillId="24" borderId="0" xfId="37" applyNumberFormat="1" applyFont="1" applyFill="1" applyBorder="1" applyAlignment="1" applyProtection="1">
      <alignment horizontal="right"/>
    </xf>
    <xf numFmtId="0" fontId="6" fillId="25" borderId="39" xfId="0" quotePrefix="1" applyFont="1" applyFill="1" applyBorder="1" applyAlignment="1">
      <alignment horizontal="center" vertical="center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 wrapText="1"/>
    </xf>
    <xf numFmtId="0" fontId="25" fillId="24" borderId="39" xfId="0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left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quotePrefix="1" applyNumberFormat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29" fillId="24" borderId="0" xfId="0" applyFont="1" applyFill="1" applyAlignment="1">
      <alignment horizontal="left" wrapText="1"/>
    </xf>
    <xf numFmtId="0" fontId="25" fillId="24" borderId="55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55" fillId="27" borderId="13" xfId="39" applyNumberFormat="1" applyFont="1" applyFill="1" applyBorder="1" applyAlignment="1">
      <alignment horizontal="center"/>
    </xf>
    <xf numFmtId="0" fontId="6" fillId="24" borderId="18" xfId="0" quotePrefix="1" applyNumberFormat="1" applyFont="1" applyFill="1" applyBorder="1" applyAlignment="1">
      <alignment horizontal="center" vertical="center"/>
    </xf>
    <xf numFmtId="0" fontId="6" fillId="24" borderId="18" xfId="0" applyNumberFormat="1" applyFont="1" applyFill="1" applyBorder="1" applyAlignment="1">
      <alignment horizontal="center" vertical="center"/>
    </xf>
    <xf numFmtId="0" fontId="6" fillId="24" borderId="27" xfId="0" quotePrefix="1" applyNumberFormat="1" applyFont="1" applyFill="1" applyBorder="1" applyAlignment="1">
      <alignment horizontal="center" vertical="center"/>
    </xf>
    <xf numFmtId="0" fontId="6" fillId="24" borderId="27" xfId="0" applyNumberFormat="1" applyFont="1" applyFill="1" applyBorder="1" applyAlignment="1">
      <alignment horizontal="center" vertical="center"/>
    </xf>
    <xf numFmtId="0" fontId="6" fillId="24" borderId="14" xfId="0" quotePrefix="1" applyNumberFormat="1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vertical="center" wrapText="1"/>
    </xf>
    <xf numFmtId="1" fontId="6" fillId="24" borderId="18" xfId="0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 wrapText="1"/>
    </xf>
    <xf numFmtId="1" fontId="6" fillId="24" borderId="27" xfId="0" applyNumberFormat="1" applyFont="1" applyFill="1" applyBorder="1" applyAlignment="1">
      <alignment horizontal="center" vertical="center"/>
    </xf>
    <xf numFmtId="0" fontId="6" fillId="24" borderId="37" xfId="0" applyFont="1" applyFill="1" applyBorder="1" applyAlignment="1">
      <alignment horizontal="center" vertical="center"/>
    </xf>
    <xf numFmtId="1" fontId="6" fillId="24" borderId="14" xfId="0" applyNumberFormat="1" applyFont="1" applyFill="1" applyBorder="1" applyAlignment="1">
      <alignment horizontal="center" vertical="center"/>
    </xf>
    <xf numFmtId="0" fontId="6" fillId="24" borderId="34" xfId="0" quotePrefix="1" applyNumberFormat="1" applyFont="1" applyFill="1" applyBorder="1" applyAlignment="1">
      <alignment horizontal="center" vertical="center"/>
    </xf>
    <xf numFmtId="1" fontId="6" fillId="24" borderId="14" xfId="0" quotePrefix="1" applyNumberFormat="1" applyFont="1" applyFill="1" applyBorder="1" applyAlignment="1">
      <alignment horizontal="center" vertical="center"/>
    </xf>
    <xf numFmtId="0" fontId="6" fillId="24" borderId="61" xfId="0" quotePrefix="1" applyNumberFormat="1" applyFont="1" applyFill="1" applyBorder="1" applyAlignment="1">
      <alignment horizontal="center" vertical="center"/>
    </xf>
    <xf numFmtId="1" fontId="6" fillId="24" borderId="58" xfId="0" quotePrefix="1" applyNumberFormat="1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5" fillId="24" borderId="37" xfId="38" applyFont="1" applyFill="1" applyBorder="1" applyAlignment="1">
      <alignment wrapText="1"/>
    </xf>
    <xf numFmtId="0" fontId="6" fillId="26" borderId="18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18" xfId="0" quotePrefix="1" applyFont="1" applyFill="1" applyBorder="1" applyAlignment="1">
      <alignment horizontal="center" vertical="center"/>
    </xf>
    <xf numFmtId="0" fontId="25" fillId="28" borderId="18" xfId="38" applyFont="1" applyFill="1" applyBorder="1" applyAlignment="1">
      <alignment horizontal="center"/>
    </xf>
    <xf numFmtId="0" fontId="6" fillId="28" borderId="18" xfId="38" applyFont="1" applyFill="1" applyBorder="1" applyAlignment="1">
      <alignment horizontal="center" vertical="center"/>
    </xf>
    <xf numFmtId="1" fontId="6" fillId="28" borderId="46" xfId="38" applyNumberFormat="1" applyFont="1" applyFill="1" applyBorder="1" applyAlignment="1">
      <alignment horizontal="center" vertical="center"/>
    </xf>
    <xf numFmtId="0" fontId="6" fillId="28" borderId="39" xfId="38" applyFont="1" applyFill="1" applyBorder="1" applyAlignment="1">
      <alignment horizontal="center" vertical="center"/>
    </xf>
    <xf numFmtId="0" fontId="6" fillId="28" borderId="45" xfId="38" applyFont="1" applyFill="1" applyBorder="1" applyAlignment="1">
      <alignment horizontal="center" vertical="center"/>
    </xf>
    <xf numFmtId="1" fontId="6" fillId="28" borderId="18" xfId="38" applyNumberFormat="1" applyFont="1" applyFill="1" applyBorder="1" applyAlignment="1">
      <alignment horizontal="center" vertical="center"/>
    </xf>
    <xf numFmtId="1" fontId="6" fillId="28" borderId="46" xfId="0" quotePrefix="1" applyNumberFormat="1" applyFont="1" applyFill="1" applyBorder="1" applyAlignment="1">
      <alignment horizontal="center" vertical="center"/>
    </xf>
    <xf numFmtId="0" fontId="6" fillId="28" borderId="46" xfId="0" quotePrefix="1" applyNumberFormat="1" applyFont="1" applyFill="1" applyBorder="1" applyAlignment="1">
      <alignment horizontal="center" vertical="center"/>
    </xf>
    <xf numFmtId="0" fontId="6" fillId="28" borderId="39" xfId="0" applyNumberFormat="1" applyFont="1" applyFill="1" applyBorder="1" applyAlignment="1" applyProtection="1">
      <alignment horizontal="center" vertical="center"/>
    </xf>
    <xf numFmtId="0" fontId="6" fillId="28" borderId="18" xfId="0" applyNumberFormat="1" applyFont="1" applyFill="1" applyBorder="1" applyAlignment="1" applyProtection="1">
      <alignment horizontal="center" vertical="center"/>
    </xf>
    <xf numFmtId="0" fontId="25" fillId="0" borderId="77" xfId="0" applyFont="1" applyFill="1" applyBorder="1" applyAlignment="1">
      <alignment horizontal="center" vertical="center" wrapText="1"/>
    </xf>
    <xf numFmtId="16" fontId="25" fillId="0" borderId="27" xfId="0" applyNumberFormat="1" applyFont="1" applyFill="1" applyBorder="1" applyAlignment="1">
      <alignment vertical="center"/>
    </xf>
    <xf numFmtId="16" fontId="25" fillId="0" borderId="49" xfId="0" applyNumberFormat="1" applyFont="1" applyFill="1" applyBorder="1" applyAlignment="1">
      <alignment vertical="center"/>
    </xf>
    <xf numFmtId="16" fontId="25" fillId="25" borderId="39" xfId="0" applyNumberFormat="1" applyFont="1" applyFill="1" applyBorder="1" applyAlignment="1"/>
    <xf numFmtId="16" fontId="25" fillId="24" borderId="27" xfId="0" applyNumberFormat="1" applyFont="1" applyFill="1" applyBorder="1" applyAlignment="1">
      <alignment vertical="center"/>
    </xf>
    <xf numFmtId="16" fontId="25" fillId="24" borderId="14" xfId="0" applyNumberFormat="1" applyFont="1" applyFill="1" applyBorder="1" applyAlignment="1">
      <alignment vertical="center"/>
    </xf>
    <xf numFmtId="16" fontId="25" fillId="24" borderId="58" xfId="0" applyNumberFormat="1" applyFont="1" applyFill="1" applyBorder="1" applyAlignment="1">
      <alignment vertical="center"/>
    </xf>
    <xf numFmtId="0" fontId="6" fillId="25" borderId="55" xfId="0" quotePrefix="1" applyFont="1" applyFill="1" applyBorder="1" applyAlignment="1">
      <alignment horizontal="center" vertical="center"/>
    </xf>
    <xf numFmtId="0" fontId="6" fillId="25" borderId="57" xfId="0" applyFont="1" applyFill="1" applyBorder="1" applyAlignment="1">
      <alignment horizontal="center" vertical="center"/>
    </xf>
    <xf numFmtId="0" fontId="6" fillId="25" borderId="56" xfId="0" applyFont="1" applyFill="1" applyBorder="1" applyAlignment="1">
      <alignment horizontal="center" vertical="center"/>
    </xf>
    <xf numFmtId="0" fontId="6" fillId="25" borderId="51" xfId="0" applyFont="1" applyFill="1" applyBorder="1" applyAlignment="1">
      <alignment horizontal="center" vertical="center"/>
    </xf>
    <xf numFmtId="0" fontId="6" fillId="25" borderId="6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3" xfId="0" applyFont="1" applyFill="1" applyBorder="1" applyAlignment="1">
      <alignment horizontal="center" vertical="center"/>
    </xf>
    <xf numFmtId="1" fontId="6" fillId="25" borderId="18" xfId="0" quotePrefix="1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5" xfId="0" quotePrefix="1" applyFont="1" applyFill="1" applyBorder="1" applyAlignment="1">
      <alignment horizontal="center" vertical="center"/>
    </xf>
    <xf numFmtId="0" fontId="6" fillId="0" borderId="19" xfId="0" quotePrefix="1" applyFont="1" applyFill="1" applyBorder="1" applyAlignment="1">
      <alignment horizontal="center" vertical="center"/>
    </xf>
    <xf numFmtId="0" fontId="6" fillId="0" borderId="40" xfId="0" quotePrefix="1" applyFont="1" applyFill="1" applyBorder="1" applyAlignment="1">
      <alignment horizontal="center" vertical="center"/>
    </xf>
    <xf numFmtId="0" fontId="33" fillId="0" borderId="25" xfId="0" quotePrefix="1" applyFont="1" applyFill="1" applyBorder="1" applyAlignment="1">
      <alignment horizontal="center" vertical="center"/>
    </xf>
    <xf numFmtId="0" fontId="33" fillId="0" borderId="19" xfId="0" quotePrefix="1" applyFont="1" applyFill="1" applyBorder="1" applyAlignment="1">
      <alignment horizontal="center" vertical="center"/>
    </xf>
    <xf numFmtId="0" fontId="33" fillId="0" borderId="40" xfId="0" quotePrefix="1" applyFont="1" applyFill="1" applyBorder="1" applyAlignment="1">
      <alignment horizontal="center" vertical="center"/>
    </xf>
    <xf numFmtId="1" fontId="33" fillId="25" borderId="27" xfId="0" quotePrefix="1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25" borderId="27" xfId="0" applyFont="1" applyFill="1" applyBorder="1" applyAlignment="1">
      <alignment horizontal="center" vertical="center"/>
    </xf>
    <xf numFmtId="0" fontId="6" fillId="0" borderId="28" xfId="0" quotePrefix="1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33" fillId="0" borderId="65" xfId="0" quotePrefix="1" applyFont="1" applyFill="1" applyBorder="1" applyAlignment="1">
      <alignment horizontal="center" vertical="center"/>
    </xf>
    <xf numFmtId="0" fontId="33" fillId="0" borderId="33" xfId="0" quotePrefix="1" applyFont="1" applyFill="1" applyBorder="1" applyAlignment="1">
      <alignment horizontal="center" vertical="center"/>
    </xf>
    <xf numFmtId="0" fontId="33" fillId="0" borderId="42" xfId="0" quotePrefix="1" applyFont="1" applyFill="1" applyBorder="1" applyAlignment="1">
      <alignment horizontal="center" vertical="center"/>
    </xf>
    <xf numFmtId="1" fontId="33" fillId="25" borderId="49" xfId="0" quotePrefix="1" applyNumberFormat="1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33" fillId="25" borderId="49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25" borderId="64" xfId="0" applyFont="1" applyFill="1" applyBorder="1" applyAlignment="1">
      <alignment horizontal="center" vertical="center"/>
    </xf>
    <xf numFmtId="0" fontId="6" fillId="24" borderId="45" xfId="0" quotePrefix="1" applyFont="1" applyFill="1" applyBorder="1" applyAlignment="1">
      <alignment horizontal="center" vertical="center"/>
    </xf>
    <xf numFmtId="0" fontId="6" fillId="24" borderId="76" xfId="0" applyFont="1" applyFill="1" applyBorder="1" applyAlignment="1">
      <alignment vertical="center"/>
    </xf>
    <xf numFmtId="0" fontId="6" fillId="24" borderId="14" xfId="0" applyFont="1" applyFill="1" applyBorder="1" applyAlignment="1">
      <alignment vertical="center"/>
    </xf>
    <xf numFmtId="0" fontId="6" fillId="24" borderId="77" xfId="0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6" fillId="25" borderId="71" xfId="0" applyFont="1" applyFill="1" applyBorder="1" applyAlignment="1">
      <alignment horizontal="center" vertical="center"/>
    </xf>
    <xf numFmtId="0" fontId="6" fillId="25" borderId="70" xfId="0" applyFont="1" applyFill="1" applyBorder="1" applyAlignment="1">
      <alignment horizontal="center" vertical="center"/>
    </xf>
    <xf numFmtId="0" fontId="6" fillId="25" borderId="72" xfId="0" applyFont="1" applyFill="1" applyBorder="1" applyAlignment="1">
      <alignment horizontal="center" vertical="center"/>
    </xf>
    <xf numFmtId="1" fontId="6" fillId="25" borderId="23" xfId="0" applyNumberFormat="1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5" borderId="27" xfId="0" quotePrefix="1" applyFont="1" applyFill="1" applyBorder="1" applyAlignment="1">
      <alignment horizontal="center" vertical="center"/>
    </xf>
    <xf numFmtId="0" fontId="6" fillId="24" borderId="13" xfId="0" quotePrefix="1" applyFont="1" applyFill="1" applyBorder="1" applyAlignment="1">
      <alignment horizontal="center" vertical="center"/>
    </xf>
    <xf numFmtId="0" fontId="6" fillId="24" borderId="36" xfId="0" applyFont="1" applyFill="1" applyBorder="1" applyAlignment="1">
      <alignment horizontal="center" vertical="center"/>
    </xf>
    <xf numFmtId="0" fontId="6" fillId="24" borderId="16" xfId="0" quotePrefix="1" applyFont="1" applyFill="1" applyBorder="1" applyAlignment="1">
      <alignment horizontal="center" vertical="center"/>
    </xf>
    <xf numFmtId="0" fontId="6" fillId="26" borderId="38" xfId="0" applyFont="1" applyFill="1" applyBorder="1" applyAlignment="1">
      <alignment horizontal="center" vertical="center"/>
    </xf>
    <xf numFmtId="0" fontId="6" fillId="26" borderId="62" xfId="0" applyFont="1" applyFill="1" applyBorder="1" applyAlignment="1">
      <alignment horizontal="center" vertical="center"/>
    </xf>
    <xf numFmtId="0" fontId="6" fillId="26" borderId="66" xfId="0" applyFont="1" applyFill="1" applyBorder="1" applyAlignment="1">
      <alignment horizontal="center" vertical="center"/>
    </xf>
    <xf numFmtId="0" fontId="6" fillId="26" borderId="18" xfId="0" quotePrefix="1" applyNumberFormat="1" applyFont="1" applyFill="1" applyBorder="1" applyAlignment="1">
      <alignment horizontal="center" vertical="center"/>
    </xf>
    <xf numFmtId="1" fontId="6" fillId="26" borderId="18" xfId="0" quotePrefix="1" applyNumberFormat="1" applyFont="1" applyFill="1" applyBorder="1" applyAlignment="1">
      <alignment horizontal="center" vertical="center"/>
    </xf>
    <xf numFmtId="0" fontId="6" fillId="24" borderId="0" xfId="38" applyFont="1" applyFill="1"/>
    <xf numFmtId="0" fontId="5" fillId="24" borderId="0" xfId="38" applyFont="1" applyFill="1"/>
    <xf numFmtId="0" fontId="5" fillId="24" borderId="0" xfId="38" applyFont="1" applyFill="1" applyBorder="1"/>
    <xf numFmtId="0" fontId="25" fillId="0" borderId="59" xfId="0" applyFont="1" applyFill="1" applyBorder="1" applyAlignment="1">
      <alignment vertical="center" wrapText="1"/>
    </xf>
    <xf numFmtId="0" fontId="6" fillId="24" borderId="27" xfId="0" applyFont="1" applyFill="1" applyBorder="1" applyAlignment="1">
      <alignment horizontal="center" vertical="center"/>
    </xf>
    <xf numFmtId="0" fontId="25" fillId="29" borderId="49" xfId="0" applyFont="1" applyFill="1" applyBorder="1" applyAlignment="1">
      <alignment horizontal="center" vertical="center"/>
    </xf>
    <xf numFmtId="0" fontId="6" fillId="24" borderId="28" xfId="0" quotePrefix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29" xfId="0" quotePrefix="1" applyFont="1" applyFill="1" applyBorder="1" applyAlignment="1">
      <alignment horizontal="center" vertical="center"/>
    </xf>
    <xf numFmtId="0" fontId="34" fillId="25" borderId="55" xfId="0" applyFont="1" applyFill="1" applyBorder="1" applyAlignment="1">
      <alignment horizontal="center"/>
    </xf>
    <xf numFmtId="0" fontId="25" fillId="0" borderId="76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16" fontId="25" fillId="24" borderId="77" xfId="0" applyNumberFormat="1" applyFont="1" applyFill="1" applyBorder="1" applyAlignment="1">
      <alignment horizontal="center" vertical="center"/>
    </xf>
    <xf numFmtId="0" fontId="25" fillId="0" borderId="26" xfId="0" applyFont="1" applyBorder="1" applyAlignment="1">
      <alignment vertical="center" wrapText="1"/>
    </xf>
    <xf numFmtId="0" fontId="25" fillId="0" borderId="59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58" xfId="0" applyFont="1" applyBorder="1" applyAlignment="1">
      <alignment vertical="center" wrapText="1"/>
    </xf>
    <xf numFmtId="0" fontId="25" fillId="0" borderId="77" xfId="0" applyFont="1" applyBorder="1" applyAlignment="1">
      <alignment vertical="center" wrapText="1"/>
    </xf>
    <xf numFmtId="0" fontId="25" fillId="0" borderId="37" xfId="0" applyFont="1" applyBorder="1" applyAlignment="1">
      <alignment vertical="center" wrapText="1"/>
    </xf>
    <xf numFmtId="0" fontId="25" fillId="24" borderId="14" xfId="0" applyFont="1" applyFill="1" applyBorder="1" applyAlignment="1">
      <alignment vertical="center" wrapText="1"/>
    </xf>
    <xf numFmtId="0" fontId="25" fillId="24" borderId="77" xfId="0" applyFont="1" applyFill="1" applyBorder="1" applyAlignment="1">
      <alignment vertical="center" wrapText="1"/>
    </xf>
    <xf numFmtId="0" fontId="25" fillId="24" borderId="76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vertical="center" wrapText="1"/>
    </xf>
    <xf numFmtId="0" fontId="25" fillId="0" borderId="76" xfId="0" applyFont="1" applyBorder="1" applyAlignment="1">
      <alignment vertical="center" wrapText="1"/>
    </xf>
    <xf numFmtId="0" fontId="25" fillId="0" borderId="37" xfId="0" applyFont="1" applyFill="1" applyBorder="1" applyAlignment="1">
      <alignment vertical="center" wrapText="1"/>
    </xf>
    <xf numFmtId="0" fontId="29" fillId="24" borderId="55" xfId="0" applyFont="1" applyFill="1" applyBorder="1" applyAlignment="1">
      <alignment horizontal="center" vertical="center" textRotation="90" wrapText="1"/>
    </xf>
    <xf numFmtId="0" fontId="6" fillId="25" borderId="45" xfId="0" quotePrefix="1" applyFont="1" applyFill="1" applyBorder="1" applyAlignment="1">
      <alignment horizontal="center" vertical="center"/>
    </xf>
    <xf numFmtId="0" fontId="25" fillId="24" borderId="0" xfId="0" applyFont="1" applyFill="1" applyAlignment="1">
      <alignment horizontal="left" wrapText="1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4" borderId="27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4" borderId="27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25" fillId="0" borderId="77" xfId="0" applyFont="1" applyBorder="1" applyAlignment="1">
      <alignment horizontal="left" vertical="top" wrapText="1"/>
    </xf>
    <xf numFmtId="0" fontId="25" fillId="0" borderId="27" xfId="0" applyFont="1" applyBorder="1" applyAlignment="1">
      <alignment horizontal="left" vertical="top" wrapText="1" indent="1"/>
    </xf>
    <xf numFmtId="0" fontId="5" fillId="24" borderId="0" xfId="38" applyFont="1" applyFill="1" applyAlignment="1">
      <alignment horizontal="left"/>
    </xf>
    <xf numFmtId="0" fontId="4" fillId="24" borderId="0" xfId="0" applyFont="1" applyFill="1"/>
    <xf numFmtId="0" fontId="5" fillId="24" borderId="0" xfId="0" applyFont="1" applyFill="1"/>
    <xf numFmtId="0" fontId="32" fillId="24" borderId="0" xfId="0" applyFont="1" applyFill="1"/>
    <xf numFmtId="0" fontId="61" fillId="24" borderId="0" xfId="0" applyFont="1" applyFill="1"/>
    <xf numFmtId="0" fontId="37" fillId="24" borderId="0" xfId="46" applyFont="1" applyFill="1">
      <alignment vertical="top"/>
    </xf>
    <xf numFmtId="0" fontId="25" fillId="0" borderId="28" xfId="0" applyFont="1" applyBorder="1" applyAlignment="1">
      <alignment horizontal="left" vertical="top" wrapText="1"/>
    </xf>
    <xf numFmtId="0" fontId="25" fillId="0" borderId="26" xfId="0" applyFont="1" applyBorder="1" applyAlignment="1">
      <alignment vertical="top" wrapText="1"/>
    </xf>
    <xf numFmtId="0" fontId="25" fillId="24" borderId="14" xfId="0" applyFont="1" applyFill="1" applyBorder="1" applyAlignment="1">
      <alignment vertical="top" wrapText="1"/>
    </xf>
    <xf numFmtId="0" fontId="25" fillId="0" borderId="14" xfId="0" applyFont="1" applyBorder="1" applyAlignment="1">
      <alignment vertical="top" wrapText="1"/>
    </xf>
    <xf numFmtId="0" fontId="25" fillId="0" borderId="14" xfId="0" applyFont="1" applyBorder="1" applyAlignment="1">
      <alignment horizontal="center" vertical="center" wrapText="1"/>
    </xf>
    <xf numFmtId="0" fontId="25" fillId="0" borderId="59" xfId="0" applyFont="1" applyFill="1" applyBorder="1" applyAlignment="1">
      <alignment vertical="top" wrapText="1"/>
    </xf>
    <xf numFmtId="0" fontId="25" fillId="0" borderId="59" xfId="0" applyFont="1" applyBorder="1" applyAlignment="1">
      <alignment vertical="top" wrapText="1"/>
    </xf>
    <xf numFmtId="0" fontId="31" fillId="24" borderId="0" xfId="0" applyFont="1" applyFill="1" applyAlignment="1"/>
    <xf numFmtId="0" fontId="31" fillId="24" borderId="0" xfId="0" applyFont="1" applyFill="1" applyAlignment="1">
      <alignment horizontal="left"/>
    </xf>
    <xf numFmtId="0" fontId="61" fillId="24" borderId="0" xfId="0" applyFont="1" applyFill="1" applyAlignment="1">
      <alignment wrapText="1"/>
    </xf>
    <xf numFmtId="0" fontId="55" fillId="0" borderId="13" xfId="39" applyNumberFormat="1" applyFont="1" applyFill="1" applyBorder="1" applyAlignment="1">
      <alignment horizontal="center"/>
    </xf>
    <xf numFmtId="0" fontId="3" fillId="0" borderId="13" xfId="39" applyNumberFormat="1" applyFont="1" applyFill="1" applyBorder="1" applyAlignment="1">
      <alignment horizontal="center"/>
    </xf>
    <xf numFmtId="0" fontId="38" fillId="24" borderId="0" xfId="37" applyNumberFormat="1" applyFont="1" applyFill="1" applyBorder="1" applyAlignment="1">
      <alignment horizontal="center" wrapText="1"/>
    </xf>
    <xf numFmtId="0" fontId="51" fillId="24" borderId="17" xfId="39" applyNumberFormat="1" applyFont="1" applyFill="1" applyBorder="1" applyAlignment="1">
      <alignment horizontal="center" vertical="center"/>
    </xf>
    <xf numFmtId="0" fontId="51" fillId="24" borderId="29" xfId="39" applyNumberFormat="1" applyFont="1" applyFill="1" applyBorder="1" applyAlignment="1">
      <alignment horizontal="center" vertical="center"/>
    </xf>
    <xf numFmtId="0" fontId="51" fillId="24" borderId="16" xfId="39" applyNumberFormat="1" applyFont="1" applyFill="1" applyBorder="1" applyAlignment="1">
      <alignment horizontal="center" vertical="center"/>
    </xf>
    <xf numFmtId="0" fontId="43" fillId="24" borderId="0" xfId="37" applyNumberFormat="1" applyFont="1" applyFill="1" applyBorder="1" applyAlignment="1" applyProtection="1">
      <alignment horizontal="right" vertical="top"/>
    </xf>
    <xf numFmtId="0" fontId="43" fillId="24" borderId="0" xfId="37" applyNumberFormat="1" applyFont="1" applyFill="1" applyBorder="1" applyAlignment="1" applyProtection="1">
      <alignment horizontal="right"/>
    </xf>
    <xf numFmtId="0" fontId="42" fillId="24" borderId="0" xfId="37" applyFont="1" applyFill="1" applyAlignment="1">
      <alignment horizontal="center" vertical="center" wrapText="1"/>
    </xf>
    <xf numFmtId="0" fontId="39" fillId="24" borderId="0" xfId="37" applyNumberFormat="1" applyFont="1" applyFill="1" applyBorder="1" applyAlignment="1">
      <alignment horizontal="center" wrapText="1"/>
    </xf>
    <xf numFmtId="0" fontId="40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2" fillId="24" borderId="17" xfId="39" applyNumberFormat="1" applyFont="1" applyFill="1" applyBorder="1" applyAlignment="1">
      <alignment horizontal="center" vertical="center"/>
    </xf>
    <xf numFmtId="0" fontId="2" fillId="24" borderId="29" xfId="39" applyNumberFormat="1" applyFont="1" applyFill="1" applyBorder="1" applyAlignment="1">
      <alignment horizontal="center" vertical="center"/>
    </xf>
    <xf numFmtId="0" fontId="2" fillId="24" borderId="16" xfId="39" applyNumberFormat="1" applyFont="1" applyFill="1" applyBorder="1" applyAlignment="1">
      <alignment horizontal="center" vertical="center"/>
    </xf>
    <xf numFmtId="0" fontId="50" fillId="24" borderId="13" xfId="39" applyNumberFormat="1" applyFont="1" applyFill="1" applyBorder="1" applyAlignment="1">
      <alignment horizontal="center" vertical="center" wrapText="1"/>
    </xf>
    <xf numFmtId="0" fontId="37" fillId="24" borderId="0" xfId="37" applyNumberFormat="1" applyFont="1" applyFill="1" applyBorder="1" applyAlignment="1" applyProtection="1">
      <alignment horizontal="left" vertical="top" wrapText="1"/>
    </xf>
    <xf numFmtId="0" fontId="37" fillId="24" borderId="28" xfId="37" applyNumberFormat="1" applyFont="1" applyFill="1" applyBorder="1" applyAlignment="1" applyProtection="1">
      <alignment horizontal="left" vertical="top" wrapText="1"/>
    </xf>
    <xf numFmtId="0" fontId="36" fillId="24" borderId="0" xfId="0" applyFont="1" applyFill="1" applyBorder="1" applyAlignment="1">
      <alignment horizontal="center" vertical="top" wrapText="1"/>
    </xf>
    <xf numFmtId="0" fontId="43" fillId="24" borderId="0" xfId="39" applyNumberFormat="1" applyFont="1" applyFill="1" applyBorder="1" applyAlignment="1">
      <alignment horizontal="left"/>
    </xf>
    <xf numFmtId="0" fontId="36" fillId="24" borderId="48" xfId="39" applyNumberFormat="1" applyFont="1" applyFill="1" applyBorder="1" applyAlignment="1">
      <alignment horizontal="left" vertical="center" wrapText="1"/>
    </xf>
    <xf numFmtId="0" fontId="36" fillId="24" borderId="0" xfId="39" applyNumberFormat="1" applyFont="1" applyFill="1" applyBorder="1" applyAlignment="1">
      <alignment horizontal="left" vertical="center" wrapText="1"/>
    </xf>
    <xf numFmtId="0" fontId="53" fillId="24" borderId="13" xfId="39" applyNumberFormat="1" applyFont="1" applyFill="1" applyBorder="1" applyAlignment="1">
      <alignment horizontal="center" vertical="center" textRotation="90" wrapText="1"/>
    </xf>
    <xf numFmtId="0" fontId="53" fillId="24" borderId="33" xfId="39" applyNumberFormat="1" applyFont="1" applyFill="1" applyBorder="1" applyAlignment="1">
      <alignment horizontal="center" vertical="center" textRotation="90" wrapText="1"/>
    </xf>
    <xf numFmtId="0" fontId="53" fillId="24" borderId="21" xfId="39" applyNumberFormat="1" applyFont="1" applyFill="1" applyBorder="1" applyAlignment="1">
      <alignment horizontal="center" vertical="center" textRotation="90" wrapText="1"/>
    </xf>
    <xf numFmtId="0" fontId="53" fillId="24" borderId="19" xfId="39" applyNumberFormat="1" applyFont="1" applyFill="1" applyBorder="1" applyAlignment="1">
      <alignment horizontal="center" vertical="center" textRotation="90" wrapText="1"/>
    </xf>
    <xf numFmtId="0" fontId="43" fillId="24" borderId="33" xfId="39" applyNumberFormat="1" applyFont="1" applyFill="1" applyBorder="1" applyAlignment="1">
      <alignment horizontal="center" vertical="center" textRotation="90" wrapText="1"/>
    </xf>
    <xf numFmtId="0" fontId="43" fillId="24" borderId="21" xfId="39" applyNumberFormat="1" applyFont="1" applyFill="1" applyBorder="1" applyAlignment="1">
      <alignment horizontal="center" vertical="center" textRotation="90" wrapText="1"/>
    </xf>
    <xf numFmtId="0" fontId="43" fillId="24" borderId="19" xfId="39" applyNumberFormat="1" applyFont="1" applyFill="1" applyBorder="1" applyAlignment="1">
      <alignment horizontal="center" vertical="center" textRotation="90" wrapText="1"/>
    </xf>
    <xf numFmtId="0" fontId="36" fillId="24" borderId="0" xfId="39" applyNumberFormat="1" applyFont="1" applyFill="1" applyBorder="1" applyAlignment="1" applyProtection="1">
      <alignment horizontal="left" vertical="top"/>
    </xf>
    <xf numFmtId="0" fontId="30" fillId="24" borderId="55" xfId="0" applyFont="1" applyFill="1" applyBorder="1" applyAlignment="1">
      <alignment horizontal="center" vertical="center" textRotation="90" wrapText="1"/>
    </xf>
    <xf numFmtId="0" fontId="30" fillId="24" borderId="49" xfId="0" applyFont="1" applyFill="1" applyBorder="1" applyAlignment="1">
      <alignment horizontal="center" vertical="center" textRotation="90" wrapText="1"/>
    </xf>
    <xf numFmtId="0" fontId="6" fillId="24" borderId="39" xfId="0" applyNumberFormat="1" applyFont="1" applyFill="1" applyBorder="1" applyAlignment="1">
      <alignment horizontal="center" vertical="center"/>
    </xf>
    <xf numFmtId="0" fontId="6" fillId="24" borderId="45" xfId="0" applyNumberFormat="1" applyFont="1" applyFill="1" applyBorder="1" applyAlignment="1">
      <alignment horizontal="center" vertical="center"/>
    </xf>
    <xf numFmtId="0" fontId="6" fillId="24" borderId="46" xfId="0" applyNumberFormat="1" applyFont="1" applyFill="1" applyBorder="1" applyAlignment="1">
      <alignment horizontal="center" vertical="center"/>
    </xf>
    <xf numFmtId="0" fontId="6" fillId="24" borderId="39" xfId="0" quotePrefix="1" applyNumberFormat="1" applyFont="1" applyFill="1" applyBorder="1" applyAlignment="1">
      <alignment horizontal="center" vertical="center"/>
    </xf>
    <xf numFmtId="0" fontId="6" fillId="24" borderId="45" xfId="0" quotePrefix="1" applyNumberFormat="1" applyFont="1" applyFill="1" applyBorder="1" applyAlignment="1">
      <alignment horizontal="center" vertical="center"/>
    </xf>
    <xf numFmtId="0" fontId="6" fillId="24" borderId="46" xfId="0" quotePrefix="1" applyNumberFormat="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 textRotation="90" wrapText="1"/>
    </xf>
    <xf numFmtId="0" fontId="29" fillId="24" borderId="33" xfId="0" applyFont="1" applyFill="1" applyBorder="1" applyAlignment="1">
      <alignment horizontal="center" vertical="center" textRotation="90" wrapText="1"/>
    </xf>
    <xf numFmtId="0" fontId="6" fillId="24" borderId="39" xfId="0" applyFont="1" applyFill="1" applyBorder="1" applyAlignment="1">
      <alignment horizontal="left"/>
    </xf>
    <xf numFmtId="0" fontId="6" fillId="24" borderId="46" xfId="0" applyFont="1" applyFill="1" applyBorder="1" applyAlignment="1">
      <alignment horizontal="left"/>
    </xf>
    <xf numFmtId="164" fontId="29" fillId="24" borderId="55" xfId="0" applyNumberFormat="1" applyFont="1" applyFill="1" applyBorder="1" applyAlignment="1">
      <alignment horizontal="center" vertical="center" textRotation="90" wrapText="1"/>
    </xf>
    <xf numFmtId="164" fontId="29" fillId="24" borderId="49" xfId="0" applyNumberFormat="1" applyFont="1" applyFill="1" applyBorder="1" applyAlignment="1">
      <alignment horizontal="center" vertical="center" textRotation="90" wrapText="1"/>
    </xf>
    <xf numFmtId="164" fontId="29" fillId="24" borderId="23" xfId="0" applyNumberFormat="1" applyFont="1" applyFill="1" applyBorder="1" applyAlignment="1">
      <alignment horizontal="center" vertical="center" textRotation="90" wrapText="1"/>
    </xf>
    <xf numFmtId="0" fontId="29" fillId="24" borderId="55" xfId="0" applyFont="1" applyFill="1" applyBorder="1" applyAlignment="1">
      <alignment horizontal="center" vertical="center" wrapText="1"/>
    </xf>
    <xf numFmtId="0" fontId="29" fillId="24" borderId="49" xfId="0" applyFont="1" applyFill="1" applyBorder="1" applyAlignment="1">
      <alignment horizontal="center" vertical="center" wrapText="1"/>
    </xf>
    <xf numFmtId="0" fontId="29" fillId="24" borderId="55" xfId="0" applyFont="1" applyFill="1" applyBorder="1" applyAlignment="1">
      <alignment horizontal="center" vertical="center" textRotation="90" wrapText="1"/>
    </xf>
    <xf numFmtId="0" fontId="29" fillId="24" borderId="49" xfId="0" applyFont="1" applyFill="1" applyBorder="1" applyAlignment="1">
      <alignment horizontal="center" vertical="center" textRotation="90" wrapText="1"/>
    </xf>
    <xf numFmtId="0" fontId="6" fillId="24" borderId="39" xfId="0" applyFont="1" applyFill="1" applyBorder="1" applyAlignment="1">
      <alignment horizontal="center"/>
    </xf>
    <xf numFmtId="0" fontId="6" fillId="24" borderId="45" xfId="0" applyFont="1" applyFill="1" applyBorder="1" applyAlignment="1">
      <alignment horizontal="center"/>
    </xf>
    <xf numFmtId="0" fontId="6" fillId="24" borderId="46" xfId="0" applyFont="1" applyFill="1" applyBorder="1" applyAlignment="1">
      <alignment horizontal="center"/>
    </xf>
    <xf numFmtId="0" fontId="6" fillId="24" borderId="39" xfId="0" applyFont="1" applyFill="1" applyBorder="1" applyAlignment="1">
      <alignment horizontal="left" wrapText="1"/>
    </xf>
    <xf numFmtId="0" fontId="6" fillId="24" borderId="46" xfId="0" applyFont="1" applyFill="1" applyBorder="1" applyAlignment="1">
      <alignment horizontal="left" wrapText="1"/>
    </xf>
    <xf numFmtId="0" fontId="29" fillId="24" borderId="44" xfId="0" applyFont="1" applyFill="1" applyBorder="1" applyAlignment="1">
      <alignment horizontal="center" vertical="center" textRotation="90" wrapText="1"/>
    </xf>
    <xf numFmtId="0" fontId="29" fillId="24" borderId="53" xfId="0" applyFont="1" applyFill="1" applyBorder="1" applyAlignment="1">
      <alignment horizontal="center" vertical="center" textRotation="90" wrapText="1"/>
    </xf>
    <xf numFmtId="0" fontId="29" fillId="24" borderId="60" xfId="0" applyFont="1" applyFill="1" applyBorder="1" applyAlignment="1">
      <alignment horizontal="center" vertical="center" textRotation="90" wrapText="1"/>
    </xf>
    <xf numFmtId="0" fontId="29" fillId="24" borderId="45" xfId="0" applyFont="1" applyFill="1" applyBorder="1" applyAlignment="1">
      <alignment horizontal="center" vertical="center" wrapText="1"/>
    </xf>
    <xf numFmtId="0" fontId="29" fillId="24" borderId="46" xfId="0" applyFont="1" applyFill="1" applyBorder="1" applyAlignment="1">
      <alignment horizontal="center" vertical="center" wrapText="1"/>
    </xf>
    <xf numFmtId="0" fontId="29" fillId="24" borderId="42" xfId="0" applyFont="1" applyFill="1" applyBorder="1" applyAlignment="1">
      <alignment horizontal="center" vertical="center" textRotation="90" wrapText="1"/>
    </xf>
    <xf numFmtId="0" fontId="29" fillId="24" borderId="54" xfId="0" applyFont="1" applyFill="1" applyBorder="1" applyAlignment="1">
      <alignment horizontal="center" vertical="center" textRotation="90" wrapText="1"/>
    </xf>
    <xf numFmtId="0" fontId="29" fillId="24" borderId="12" xfId="0" quotePrefix="1" applyFont="1" applyFill="1" applyBorder="1" applyAlignment="1">
      <alignment horizontal="center" vertical="center" wrapText="1"/>
    </xf>
    <xf numFmtId="0" fontId="29" fillId="24" borderId="15" xfId="0" quotePrefix="1" applyFont="1" applyFill="1" applyBorder="1" applyAlignment="1">
      <alignment horizontal="center" vertical="center" wrapText="1"/>
    </xf>
    <xf numFmtId="0" fontId="29" fillId="24" borderId="35" xfId="0" quotePrefix="1" applyFont="1" applyFill="1" applyBorder="1" applyAlignment="1">
      <alignment horizontal="center" vertical="center" wrapText="1"/>
    </xf>
    <xf numFmtId="0" fontId="29" fillId="24" borderId="17" xfId="0" quotePrefix="1" applyFont="1" applyFill="1" applyBorder="1" applyAlignment="1">
      <alignment horizontal="center" vertical="center" wrapText="1"/>
    </xf>
    <xf numFmtId="0" fontId="29" fillId="24" borderId="43" xfId="0" quotePrefix="1" applyFont="1" applyFill="1" applyBorder="1" applyAlignment="1">
      <alignment horizontal="center" vertical="center" wrapText="1"/>
    </xf>
    <xf numFmtId="0" fontId="29" fillId="24" borderId="42" xfId="0" quotePrefix="1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47" xfId="0" applyFont="1" applyFill="1" applyBorder="1" applyAlignment="1">
      <alignment horizontal="center" vertical="center" wrapText="1"/>
    </xf>
    <xf numFmtId="0" fontId="29" fillId="24" borderId="35" xfId="0" applyFont="1" applyFill="1" applyBorder="1" applyAlignment="1">
      <alignment horizontal="center" vertical="center" textRotation="90" wrapText="1"/>
    </xf>
    <xf numFmtId="0" fontId="29" fillId="24" borderId="43" xfId="0" applyFont="1" applyFill="1" applyBorder="1" applyAlignment="1">
      <alignment horizontal="center" vertical="center" textRotation="90" wrapText="1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41" xfId="0" applyFont="1" applyFill="1" applyBorder="1" applyAlignment="1">
      <alignment horizontal="center" vertical="center" wrapText="1"/>
    </xf>
    <xf numFmtId="0" fontId="29" fillId="24" borderId="50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 wrapText="1"/>
    </xf>
    <xf numFmtId="0" fontId="29" fillId="24" borderId="32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24" xfId="0" applyFont="1" applyFill="1" applyBorder="1" applyAlignment="1">
      <alignment horizontal="center" vertical="center" wrapText="1"/>
    </xf>
    <xf numFmtId="0" fontId="29" fillId="24" borderId="56" xfId="0" applyFont="1" applyFill="1" applyBorder="1" applyAlignment="1">
      <alignment horizontal="center" vertical="center" wrapText="1"/>
    </xf>
    <xf numFmtId="0" fontId="29" fillId="24" borderId="48" xfId="0" applyFont="1" applyFill="1" applyBorder="1" applyAlignment="1">
      <alignment horizontal="center" vertical="center" textRotation="90" wrapText="1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 wrapText="1"/>
    </xf>
    <xf numFmtId="0" fontId="6" fillId="24" borderId="46" xfId="0" applyFont="1" applyFill="1" applyBorder="1" applyAlignment="1">
      <alignment horizontal="center" vertical="center" wrapText="1"/>
    </xf>
    <xf numFmtId="0" fontId="6" fillId="24" borderId="45" xfId="0" applyFont="1" applyFill="1" applyBorder="1" applyAlignment="1">
      <alignment horizontal="center" vertical="center" wrapText="1"/>
    </xf>
    <xf numFmtId="0" fontId="35" fillId="24" borderId="0" xfId="39" applyNumberFormat="1" applyFont="1" applyFill="1" applyBorder="1" applyAlignment="1">
      <alignment horizontal="left"/>
    </xf>
    <xf numFmtId="0" fontId="25" fillId="24" borderId="39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left" vertical="top" wrapText="1"/>
    </xf>
    <xf numFmtId="0" fontId="25" fillId="24" borderId="45" xfId="0" applyFont="1" applyFill="1" applyBorder="1" applyAlignment="1">
      <alignment horizontal="left" vertical="top" wrapText="1"/>
    </xf>
    <xf numFmtId="0" fontId="25" fillId="24" borderId="46" xfId="0" applyFont="1" applyFill="1" applyBorder="1" applyAlignment="1">
      <alignment horizontal="left" vertical="top" wrapText="1"/>
    </xf>
    <xf numFmtId="0" fontId="25" fillId="24" borderId="39" xfId="0" applyFont="1" applyFill="1" applyBorder="1" applyAlignment="1">
      <alignment horizontal="left" wrapText="1"/>
    </xf>
    <xf numFmtId="0" fontId="25" fillId="24" borderId="45" xfId="0" applyFont="1" applyFill="1" applyBorder="1" applyAlignment="1">
      <alignment horizontal="left" wrapText="1"/>
    </xf>
    <xf numFmtId="0" fontId="25" fillId="24" borderId="46" xfId="0" applyFont="1" applyFill="1" applyBorder="1" applyAlignment="1">
      <alignment horizontal="left" wrapText="1"/>
    </xf>
    <xf numFmtId="0" fontId="5" fillId="28" borderId="39" xfId="38" applyFont="1" applyFill="1" applyBorder="1" applyAlignment="1">
      <alignment horizontal="left" vertical="center" wrapText="1"/>
    </xf>
    <xf numFmtId="0" fontId="5" fillId="28" borderId="46" xfId="38" applyFont="1" applyFill="1" applyBorder="1" applyAlignment="1">
      <alignment horizontal="left" vertical="center" wrapText="1"/>
    </xf>
    <xf numFmtId="1" fontId="6" fillId="28" borderId="39" xfId="0" quotePrefix="1" applyNumberFormat="1" applyFont="1" applyFill="1" applyBorder="1" applyAlignment="1">
      <alignment horizontal="center" vertical="center"/>
    </xf>
    <xf numFmtId="0" fontId="6" fillId="28" borderId="45" xfId="0" quotePrefix="1" applyNumberFormat="1" applyFont="1" applyFill="1" applyBorder="1" applyAlignment="1">
      <alignment horizontal="center" vertical="center"/>
    </xf>
    <xf numFmtId="0" fontId="6" fillId="28" borderId="46" xfId="0" quotePrefix="1" applyNumberFormat="1" applyFont="1" applyFill="1" applyBorder="1" applyAlignment="1">
      <alignment horizontal="center" vertical="center"/>
    </xf>
    <xf numFmtId="0" fontId="25" fillId="24" borderId="0" xfId="38" applyFont="1" applyFill="1" applyAlignment="1">
      <alignment horizontal="left" vertical="center" wrapText="1"/>
    </xf>
    <xf numFmtId="0" fontId="5" fillId="24" borderId="39" xfId="38" applyFont="1" applyFill="1" applyBorder="1" applyAlignment="1">
      <alignment horizontal="left" vertical="center" wrapText="1"/>
    </xf>
    <xf numFmtId="0" fontId="5" fillId="24" borderId="46" xfId="38" applyFont="1" applyFill="1" applyBorder="1" applyAlignment="1">
      <alignment horizontal="left" vertical="center" wrapText="1"/>
    </xf>
    <xf numFmtId="0" fontId="29" fillId="24" borderId="0" xfId="0" applyFont="1" applyFill="1" applyAlignment="1">
      <alignment horizontal="left" wrapText="1"/>
    </xf>
    <xf numFmtId="0" fontId="29" fillId="24" borderId="0" xfId="39" applyNumberFormat="1" applyFont="1" applyFill="1" applyBorder="1" applyAlignment="1">
      <alignment horizontal="left"/>
    </xf>
    <xf numFmtId="0" fontId="25" fillId="0" borderId="39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24" borderId="39" xfId="38" applyFont="1" applyFill="1" applyBorder="1" applyAlignment="1">
      <alignment horizontal="center"/>
    </xf>
    <xf numFmtId="0" fontId="25" fillId="24" borderId="45" xfId="38" applyFont="1" applyFill="1" applyBorder="1" applyAlignment="1">
      <alignment horizontal="center"/>
    </xf>
    <xf numFmtId="0" fontId="25" fillId="24" borderId="46" xfId="38" applyFont="1" applyFill="1" applyBorder="1" applyAlignment="1">
      <alignment horizontal="center"/>
    </xf>
    <xf numFmtId="0" fontId="6" fillId="24" borderId="41" xfId="0" applyFont="1" applyFill="1" applyBorder="1" applyAlignment="1">
      <alignment horizontal="center" vertical="center" wrapText="1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7" xfId="0" applyFont="1" applyFill="1" applyBorder="1" applyAlignment="1">
      <alignment horizontal="center" vertical="center" wrapText="1"/>
    </xf>
    <xf numFmtId="0" fontId="25" fillId="24" borderId="32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60" fillId="24" borderId="0" xfId="0" applyFont="1" applyFill="1" applyAlignment="1">
      <alignment horizontal="center"/>
    </xf>
    <xf numFmtId="0" fontId="31" fillId="24" borderId="0" xfId="0" applyFont="1" applyFill="1" applyAlignment="1">
      <alignment horizontal="right"/>
    </xf>
    <xf numFmtId="0" fontId="6" fillId="24" borderId="0" xfId="0" applyFont="1" applyFill="1" applyBorder="1" applyAlignment="1">
      <alignment horizontal="left" wrapText="1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6" xfId="0" applyFont="1" applyFill="1" applyBorder="1" applyAlignment="1">
      <alignment horizontal="center" vertical="center"/>
    </xf>
    <xf numFmtId="0" fontId="6" fillId="24" borderId="54" xfId="0" applyFont="1" applyFill="1" applyBorder="1" applyAlignment="1">
      <alignment horizontal="center" vertical="center"/>
    </xf>
    <xf numFmtId="0" fontId="6" fillId="24" borderId="72" xfId="0" applyFont="1" applyFill="1" applyBorder="1" applyAlignment="1">
      <alignment horizontal="center" vertical="center"/>
    </xf>
    <xf numFmtId="0" fontId="28" fillId="25" borderId="49" xfId="0" quotePrefix="1" applyFont="1" applyFill="1" applyBorder="1" applyAlignment="1">
      <alignment horizontal="center" vertical="center"/>
    </xf>
    <xf numFmtId="0" fontId="28" fillId="25" borderId="23" xfId="0" quotePrefix="1" applyFont="1" applyFill="1" applyBorder="1" applyAlignment="1">
      <alignment horizontal="center" vertical="center"/>
    </xf>
    <xf numFmtId="0" fontId="6" fillId="24" borderId="21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28" fillId="25" borderId="49" xfId="0" quotePrefix="1" applyNumberFormat="1" applyFont="1" applyFill="1" applyBorder="1" applyAlignment="1">
      <alignment horizontal="center" vertical="center"/>
    </xf>
    <xf numFmtId="1" fontId="28" fillId="25" borderId="27" xfId="0" quotePrefix="1" applyNumberFormat="1" applyFont="1" applyFill="1" applyBorder="1" applyAlignment="1">
      <alignment horizontal="center" vertical="center"/>
    </xf>
    <xf numFmtId="0" fontId="6" fillId="24" borderId="67" xfId="0" quotePrefix="1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28" fillId="25" borderId="49" xfId="0" quotePrefix="1" applyNumberFormat="1" applyFont="1" applyFill="1" applyBorder="1" applyAlignment="1">
      <alignment horizontal="center" vertical="center"/>
    </xf>
    <xf numFmtId="0" fontId="28" fillId="25" borderId="27" xfId="0" quotePrefix="1" applyNumberFormat="1" applyFont="1" applyFill="1" applyBorder="1" applyAlignment="1">
      <alignment horizontal="center" vertical="center"/>
    </xf>
    <xf numFmtId="0" fontId="6" fillId="24" borderId="49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74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70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75" xfId="0" applyFont="1" applyFill="1" applyBorder="1" applyAlignment="1">
      <alignment horizontal="center" vertical="center"/>
    </xf>
    <xf numFmtId="0" fontId="6" fillId="24" borderId="67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5" borderId="38" xfId="0" quotePrefix="1" applyFont="1" applyFill="1" applyBorder="1" applyAlignment="1">
      <alignment horizontal="center" vertical="center"/>
    </xf>
    <xf numFmtId="0" fontId="6" fillId="25" borderId="62" xfId="0" quotePrefix="1" applyFont="1" applyFill="1" applyBorder="1" applyAlignment="1">
      <alignment horizontal="center" vertical="center"/>
    </xf>
    <xf numFmtId="0" fontId="6" fillId="25" borderId="66" xfId="0" quotePrefix="1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4" borderId="73" xfId="0" quotePrefix="1" applyFont="1" applyFill="1" applyBorder="1" applyAlignment="1">
      <alignment horizontal="center" vertical="center"/>
    </xf>
    <xf numFmtId="0" fontId="6" fillId="24" borderId="71" xfId="0" quotePrefix="1" applyFont="1" applyFill="1" applyBorder="1" applyAlignment="1">
      <alignment horizontal="center" vertical="center"/>
    </xf>
    <xf numFmtId="0" fontId="6" fillId="24" borderId="70" xfId="0" quotePrefix="1" applyFont="1" applyFill="1" applyBorder="1" applyAlignment="1">
      <alignment horizontal="center" vertical="center"/>
    </xf>
    <xf numFmtId="1" fontId="6" fillId="25" borderId="49" xfId="0" quotePrefix="1" applyNumberFormat="1" applyFont="1" applyFill="1" applyBorder="1" applyAlignment="1">
      <alignment horizontal="center" vertical="center"/>
    </xf>
    <xf numFmtId="1" fontId="6" fillId="25" borderId="23" xfId="0" quotePrefix="1" applyNumberFormat="1" applyFont="1" applyFill="1" applyBorder="1" applyAlignment="1">
      <alignment horizontal="center" vertical="center"/>
    </xf>
    <xf numFmtId="0" fontId="6" fillId="24" borderId="23" xfId="0" quotePrefix="1" applyFont="1" applyFill="1" applyBorder="1" applyAlignment="1">
      <alignment horizontal="center" vertical="center"/>
    </xf>
    <xf numFmtId="1" fontId="6" fillId="25" borderId="55" xfId="0" quotePrefix="1" applyNumberFormat="1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4" borderId="68" xfId="0" applyFont="1" applyFill="1" applyBorder="1" applyAlignment="1">
      <alignment horizontal="center" vertical="center"/>
    </xf>
    <xf numFmtId="0" fontId="6" fillId="25" borderId="49" xfId="0" quotePrefix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4" borderId="73" xfId="0" applyFont="1" applyFill="1" applyBorder="1" applyAlignment="1">
      <alignment horizontal="center" vertical="center"/>
    </xf>
    <xf numFmtId="0" fontId="6" fillId="24" borderId="71" xfId="0" applyFont="1" applyFill="1" applyBorder="1" applyAlignment="1">
      <alignment horizontal="center" vertical="center"/>
    </xf>
    <xf numFmtId="0" fontId="6" fillId="24" borderId="0" xfId="0" quotePrefix="1" applyFont="1" applyFill="1" applyBorder="1" applyAlignment="1">
      <alignment horizontal="center" vertical="center"/>
    </xf>
    <xf numFmtId="0" fontId="6" fillId="24" borderId="22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5" borderId="32" xfId="0" applyFont="1" applyFill="1" applyBorder="1" applyAlignment="1">
      <alignment horizontal="left"/>
    </xf>
    <xf numFmtId="0" fontId="6" fillId="25" borderId="22" xfId="0" applyFont="1" applyFill="1" applyBorder="1" applyAlignment="1">
      <alignment horizontal="left"/>
    </xf>
    <xf numFmtId="0" fontId="5" fillId="24" borderId="22" xfId="0" applyFont="1" applyFill="1" applyBorder="1" applyAlignment="1">
      <alignment horizontal="center"/>
    </xf>
    <xf numFmtId="0" fontId="5" fillId="24" borderId="24" xfId="0" applyFont="1" applyFill="1" applyBorder="1" applyAlignment="1">
      <alignment horizontal="center"/>
    </xf>
    <xf numFmtId="0" fontId="29" fillId="24" borderId="23" xfId="0" applyFont="1" applyFill="1" applyBorder="1" applyAlignment="1">
      <alignment horizontal="center" vertical="center" wrapText="1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5" fillId="24" borderId="39" xfId="0" applyFont="1" applyFill="1" applyBorder="1" applyAlignment="1">
      <alignment horizontal="center"/>
    </xf>
    <xf numFmtId="0" fontId="5" fillId="24" borderId="50" xfId="0" applyFont="1" applyFill="1" applyBorder="1" applyAlignment="1">
      <alignment horizontal="center"/>
    </xf>
    <xf numFmtId="0" fontId="5" fillId="24" borderId="45" xfId="0" applyFont="1" applyFill="1" applyBorder="1" applyAlignment="1">
      <alignment horizontal="center"/>
    </xf>
    <xf numFmtId="0" fontId="5" fillId="24" borderId="46" xfId="0" applyFont="1" applyFill="1" applyBorder="1" applyAlignment="1">
      <alignment horizont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45" xfId="0" quotePrefix="1" applyFont="1" applyFill="1" applyBorder="1" applyAlignment="1">
      <alignment horizontal="center" vertical="center"/>
    </xf>
    <xf numFmtId="0" fontId="6" fillId="26" borderId="46" xfId="0" quotePrefix="1" applyFont="1" applyFill="1" applyBorder="1" applyAlignment="1">
      <alignment horizontal="center" vertical="center"/>
    </xf>
    <xf numFmtId="0" fontId="6" fillId="26" borderId="39" xfId="0" applyFont="1" applyFill="1" applyBorder="1" applyAlignment="1">
      <alignment horizontal="center" vertical="center"/>
    </xf>
    <xf numFmtId="0" fontId="6" fillId="26" borderId="45" xfId="0" applyFont="1" applyFill="1" applyBorder="1" applyAlignment="1">
      <alignment horizontal="center" vertical="center"/>
    </xf>
    <xf numFmtId="0" fontId="6" fillId="26" borderId="46" xfId="0" applyFont="1" applyFill="1" applyBorder="1" applyAlignment="1">
      <alignment horizontal="center" vertical="center"/>
    </xf>
    <xf numFmtId="0" fontId="6" fillId="24" borderId="51" xfId="0" quotePrefix="1" applyFont="1" applyFill="1" applyBorder="1" applyAlignment="1">
      <alignment horizontal="center" vertical="center"/>
    </xf>
    <xf numFmtId="0" fontId="6" fillId="24" borderId="69" xfId="0" applyFont="1" applyFill="1" applyBorder="1" applyAlignment="1">
      <alignment horizontal="center" vertical="center"/>
    </xf>
    <xf numFmtId="0" fontId="6" fillId="24" borderId="53" xfId="0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horizontal="center" vertical="center"/>
    </xf>
    <xf numFmtId="0" fontId="6" fillId="25" borderId="49" xfId="0" quotePrefix="1" applyNumberFormat="1" applyFont="1" applyFill="1" applyBorder="1" applyAlignment="1">
      <alignment horizontal="center" vertical="center"/>
    </xf>
    <xf numFmtId="0" fontId="6" fillId="25" borderId="23" xfId="0" quotePrefix="1" applyNumberFormat="1" applyFont="1" applyFill="1" applyBorder="1" applyAlignment="1">
      <alignment horizontal="center" vertical="center"/>
    </xf>
    <xf numFmtId="1" fontId="28" fillId="25" borderId="23" xfId="0" quotePrefix="1" applyNumberFormat="1" applyFont="1" applyFill="1" applyBorder="1" applyAlignment="1">
      <alignment horizontal="center" vertical="center"/>
    </xf>
    <xf numFmtId="0" fontId="6" fillId="25" borderId="32" xfId="0" applyFont="1" applyFill="1" applyBorder="1" applyAlignment="1">
      <alignment horizontal="center" vertical="center"/>
    </xf>
    <xf numFmtId="0" fontId="6" fillId="25" borderId="22" xfId="0" applyFont="1" applyFill="1" applyBorder="1" applyAlignment="1">
      <alignment horizontal="center" vertical="center"/>
    </xf>
    <xf numFmtId="0" fontId="6" fillId="25" borderId="24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4" borderId="55" xfId="0" quotePrefix="1" applyFont="1" applyFill="1" applyBorder="1" applyAlignment="1">
      <alignment horizontal="center" vertical="center"/>
    </xf>
    <xf numFmtId="0" fontId="6" fillId="24" borderId="55" xfId="0" applyFont="1" applyFill="1" applyBorder="1" applyAlignment="1">
      <alignment horizontal="center" vertical="center"/>
    </xf>
    <xf numFmtId="0" fontId="6" fillId="24" borderId="74" xfId="0" quotePrefix="1" applyFont="1" applyFill="1" applyBorder="1" applyAlignment="1">
      <alignment horizontal="center" vertical="center"/>
    </xf>
    <xf numFmtId="0" fontId="28" fillId="25" borderId="23" xfId="0" quotePrefix="1" applyNumberFormat="1" applyFont="1" applyFill="1" applyBorder="1" applyAlignment="1">
      <alignment horizontal="center" vertical="center"/>
    </xf>
    <xf numFmtId="0" fontId="61" fillId="24" borderId="0" xfId="0" applyFont="1" applyFill="1" applyAlignment="1">
      <alignment horizontal="center" wrapText="1"/>
    </xf>
    <xf numFmtId="0" fontId="25" fillId="24" borderId="0" xfId="0" applyFont="1" applyFill="1" applyAlignment="1">
      <alignment horizontal="left" wrapText="1"/>
    </xf>
    <xf numFmtId="0" fontId="29" fillId="24" borderId="39" xfId="0" applyFont="1" applyFill="1" applyBorder="1" applyAlignment="1">
      <alignment horizontal="center" vertical="center" wrapText="1"/>
    </xf>
    <xf numFmtId="0" fontId="29" fillId="24" borderId="17" xfId="0" applyFont="1" applyFill="1" applyBorder="1" applyAlignment="1">
      <alignment horizontal="center" vertical="center" wrapText="1"/>
    </xf>
    <xf numFmtId="0" fontId="29" fillId="24" borderId="29" xfId="0" applyFont="1" applyFill="1" applyBorder="1" applyAlignment="1">
      <alignment horizontal="center" vertical="center" wrapText="1"/>
    </xf>
    <xf numFmtId="0" fontId="32" fillId="24" borderId="0" xfId="0" applyFont="1" applyFill="1" applyAlignment="1">
      <alignment horizontal="left" vertical="top" wrapText="1"/>
    </xf>
    <xf numFmtId="0" fontId="32" fillId="24" borderId="22" xfId="0" applyFont="1" applyFill="1" applyBorder="1" applyAlignment="1">
      <alignment horizontal="left" vertical="top" wrapText="1"/>
    </xf>
    <xf numFmtId="0" fontId="25" fillId="0" borderId="14" xfId="0" applyFont="1" applyBorder="1" applyAlignment="1">
      <alignment horizontal="left" vertical="top"/>
    </xf>
  </cellXfs>
  <cellStyles count="4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2 2" xfId="46"/>
    <cellStyle name="Обычный_552100_АиАХ_дн" xfId="38"/>
    <cellStyle name="Обычный_ИВТ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28</xdr:row>
      <xdr:rowOff>9525</xdr:rowOff>
    </xdr:from>
    <xdr:to>
      <xdr:col>8</xdr:col>
      <xdr:colOff>1731</xdr:colOff>
      <xdr:row>29</xdr:row>
      <xdr:rowOff>1984</xdr:rowOff>
    </xdr:to>
    <xdr:pic>
      <xdr:nvPicPr>
        <xdr:cNvPr id="619395" name="Рисунок 955">
          <a:extLst>
            <a:ext uri="{FF2B5EF4-FFF2-40B4-BE49-F238E27FC236}">
              <a16:creationId xmlns="" xmlns:a16="http://schemas.microsoft.com/office/drawing/2014/main" id="{00000000-0008-0000-0000-000083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648450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50</xdr:col>
      <xdr:colOff>165100</xdr:colOff>
      <xdr:row>11</xdr:row>
      <xdr:rowOff>183696</xdr:rowOff>
    </xdr:from>
    <xdr:to>
      <xdr:col>59</xdr:col>
      <xdr:colOff>217244</xdr:colOff>
      <xdr:row>14</xdr:row>
      <xdr:rowOff>0</xdr:rowOff>
    </xdr:to>
    <xdr:sp macro="" textlink="">
      <xdr:nvSpPr>
        <xdr:cNvPr id="23" name="Text Box 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921296" y="3517446"/>
          <a:ext cx="2174859" cy="564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- 2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-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</a:t>
          </a:r>
          <a:r>
            <a:rPr lang="ru-RU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14</xdr:col>
      <xdr:colOff>150201</xdr:colOff>
      <xdr:row>10</xdr:row>
      <xdr:rowOff>76200</xdr:rowOff>
    </xdr:to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0" y="1381125"/>
          <a:ext cx="2579076" cy="159067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____________Элеманова Р.Ш.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Elemanova R. S.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"___"________2023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48</xdr:col>
      <xdr:colOff>114300</xdr:colOff>
      <xdr:row>3</xdr:row>
      <xdr:rowOff>9525</xdr:rowOff>
    </xdr:from>
    <xdr:to>
      <xdr:col>59</xdr:col>
      <xdr:colOff>235317</xdr:colOff>
      <xdr:row>5</xdr:row>
      <xdr:rowOff>120039</xdr:rowOff>
    </xdr:to>
    <xdr:sp macro="" textlink="">
      <xdr:nvSpPr>
        <xdr:cNvPr id="30" name="Text Box 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01075" y="1352550"/>
          <a:ext cx="2635617" cy="615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2023-24-окуу жылынан баштап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наборов</a:t>
          </a:r>
          <a:r>
            <a:rPr lang="ru-RU" sz="9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с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2023-24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sets from 202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3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4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3" name="Line 226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38100</xdr:rowOff>
    </xdr:from>
    <xdr:to>
      <xdr:col>7</xdr:col>
      <xdr:colOff>0</xdr:colOff>
      <xdr:row>10</xdr:row>
      <xdr:rowOff>142875</xdr:rowOff>
    </xdr:to>
    <xdr:sp macro="" textlink="">
      <xdr:nvSpPr>
        <xdr:cNvPr id="5" name="Line 4062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175016</xdr:colOff>
      <xdr:row>0</xdr:row>
      <xdr:rowOff>103501</xdr:rowOff>
    </xdr:from>
    <xdr:to>
      <xdr:col>1</xdr:col>
      <xdr:colOff>4087092</xdr:colOff>
      <xdr:row>5</xdr:row>
      <xdr:rowOff>150726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3CBF3638-662D-400D-B5FA-38F421EE4A46}"/>
            </a:ext>
          </a:extLst>
        </xdr:cNvPr>
        <xdr:cNvSpPr txBox="1"/>
      </xdr:nvSpPr>
      <xdr:spPr>
        <a:xfrm>
          <a:off x="175016" y="103501"/>
          <a:ext cx="4729494" cy="186217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институтунун директору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_________________________    </a:t>
          </a:r>
          <a:r>
            <a:rPr kumimoji="0" lang="de-DE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3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" name="Line 2266">
          <a:extLst>
            <a:ext uri="{FF2B5EF4-FFF2-40B4-BE49-F238E27FC236}">
              <a16:creationId xmlns="" xmlns:a16="http://schemas.microsoft.com/office/drawing/2014/main" id="{9D0FDFB0-CE6E-487D-95E9-DED33036EEEF}"/>
            </a:ext>
          </a:extLst>
        </xdr:cNvPr>
        <xdr:cNvSpPr>
          <a:spLocks noChangeShapeType="1"/>
        </xdr:cNvSpPr>
      </xdr:nvSpPr>
      <xdr:spPr bwMode="auto">
        <a:xfrm>
          <a:off x="13365480" y="4701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38100</xdr:rowOff>
    </xdr:from>
    <xdr:to>
      <xdr:col>7</xdr:col>
      <xdr:colOff>0</xdr:colOff>
      <xdr:row>10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="" xmlns:a16="http://schemas.microsoft.com/office/drawing/2014/main" id="{4E61CCAC-1B6D-4B06-B75A-C0BA69B1AB4E}"/>
            </a:ext>
          </a:extLst>
        </xdr:cNvPr>
        <xdr:cNvSpPr>
          <a:spLocks noChangeShapeType="1"/>
        </xdr:cNvSpPr>
      </xdr:nvSpPr>
      <xdr:spPr bwMode="auto">
        <a:xfrm>
          <a:off x="13365480" y="473964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78034</xdr:colOff>
      <xdr:row>0</xdr:row>
      <xdr:rowOff>89647</xdr:rowOff>
    </xdr:from>
    <xdr:to>
      <xdr:col>1</xdr:col>
      <xdr:colOff>4128656</xdr:colOff>
      <xdr:row>5</xdr:row>
      <xdr:rowOff>136872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AFD092EE-8DFF-4941-93E0-8F9D649721EE}"/>
            </a:ext>
          </a:extLst>
        </xdr:cNvPr>
        <xdr:cNvSpPr txBox="1"/>
      </xdr:nvSpPr>
      <xdr:spPr>
        <a:xfrm>
          <a:off x="78034" y="89647"/>
          <a:ext cx="4868040" cy="186217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институтунун директору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_________________________    </a:t>
          </a:r>
          <a:r>
            <a:rPr kumimoji="0" lang="de-DE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3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view="pageBreakPreview" topLeftCell="A4" zoomScale="115" zoomScaleNormal="100" zoomScaleSheetLayoutView="115" workbookViewId="0">
      <selection activeCell="BF22" sqref="BF22"/>
    </sheetView>
  </sheetViews>
  <sheetFormatPr defaultColWidth="9.109375" defaultRowHeight="13.2" x14ac:dyDescent="0.25"/>
  <cols>
    <col min="1" max="1" width="3" style="240" customWidth="1"/>
    <col min="2" max="22" width="2.5546875" style="240" customWidth="1"/>
    <col min="23" max="23" width="2.6640625" style="240" customWidth="1"/>
    <col min="24" max="24" width="2.5546875" style="240" customWidth="1"/>
    <col min="25" max="25" width="3.109375" style="240" customWidth="1"/>
    <col min="26" max="31" width="2.5546875" style="240" customWidth="1"/>
    <col min="32" max="32" width="3" style="240" customWidth="1"/>
    <col min="33" max="33" width="2.5546875" style="240" customWidth="1"/>
    <col min="34" max="35" width="3.109375" style="240" customWidth="1"/>
    <col min="36" max="38" width="2.5546875" style="240" customWidth="1"/>
    <col min="39" max="39" width="2.44140625" style="240" customWidth="1"/>
    <col min="40" max="42" width="2.5546875" style="240" customWidth="1"/>
    <col min="43" max="43" width="3.33203125" style="240" customWidth="1"/>
    <col min="44" max="44" width="2.6640625" style="240" customWidth="1"/>
    <col min="45" max="49" width="2.5546875" style="240" customWidth="1"/>
    <col min="50" max="50" width="2.88671875" style="240" customWidth="1"/>
    <col min="51" max="53" width="2.5546875" style="240" customWidth="1"/>
    <col min="54" max="54" width="4" style="240" customWidth="1"/>
    <col min="55" max="55" width="5.109375" style="240" customWidth="1"/>
    <col min="56" max="56" width="3.6640625" style="240" customWidth="1"/>
    <col min="57" max="57" width="3.109375" style="240" customWidth="1"/>
    <col min="58" max="58" width="4.44140625" style="240" customWidth="1"/>
    <col min="59" max="59" width="4.109375" style="240" customWidth="1"/>
    <col min="60" max="60" width="3.6640625" style="240" customWidth="1"/>
    <col min="61" max="16384" width="9.109375" style="240"/>
  </cols>
  <sheetData>
    <row r="1" spans="1:62" s="166" customFormat="1" ht="33" customHeight="1" x14ac:dyDescent="0.25">
      <c r="A1" s="458" t="s">
        <v>51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227"/>
    </row>
    <row r="2" spans="1:62" s="166" customFormat="1" ht="35.25" customHeight="1" x14ac:dyDescent="0.3">
      <c r="A2" s="465" t="s">
        <v>52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5"/>
      <c r="BA2" s="465"/>
      <c r="BB2" s="465"/>
      <c r="BC2" s="465"/>
      <c r="BD2" s="465"/>
      <c r="BE2" s="465"/>
      <c r="BF2" s="465"/>
      <c r="BG2" s="465"/>
      <c r="BH2" s="465"/>
      <c r="BI2" s="228"/>
    </row>
    <row r="3" spans="1:62" s="166" customFormat="1" ht="37.5" customHeight="1" x14ac:dyDescent="0.25">
      <c r="A3" s="466" t="s">
        <v>53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466"/>
      <c r="AU3" s="466"/>
      <c r="AV3" s="466"/>
      <c r="AW3" s="466"/>
      <c r="AX3" s="466"/>
      <c r="AY3" s="466"/>
      <c r="AZ3" s="466"/>
      <c r="BA3" s="466"/>
      <c r="BB3" s="466"/>
      <c r="BC3" s="466"/>
      <c r="BD3" s="466"/>
      <c r="BE3" s="466"/>
      <c r="BF3" s="466"/>
      <c r="BG3" s="466"/>
      <c r="BH3" s="466"/>
    </row>
    <row r="4" spans="1:62" s="166" customFormat="1" ht="25.5" customHeight="1" x14ac:dyDescent="0.25">
      <c r="A4" s="464" t="s">
        <v>148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64"/>
      <c r="AL4" s="464"/>
      <c r="AM4" s="464"/>
      <c r="AN4" s="464"/>
      <c r="AO4" s="464"/>
      <c r="AP4" s="464"/>
      <c r="AQ4" s="464"/>
      <c r="AR4" s="464"/>
      <c r="AS4" s="464"/>
      <c r="AT4" s="464"/>
      <c r="AU4" s="464"/>
      <c r="AV4" s="464"/>
      <c r="AW4" s="464"/>
      <c r="AX4" s="464"/>
      <c r="AY4" s="464"/>
      <c r="AZ4" s="464"/>
      <c r="BA4" s="464"/>
      <c r="BB4" s="464"/>
      <c r="BC4" s="464"/>
      <c r="BD4" s="464"/>
      <c r="BE4" s="464"/>
      <c r="BF4" s="464"/>
      <c r="BG4" s="464"/>
      <c r="BH4" s="464"/>
      <c r="BI4" s="177"/>
    </row>
    <row r="5" spans="1:62" s="166" customFormat="1" ht="14.25" customHeight="1" x14ac:dyDescent="0.25">
      <c r="A5" s="229"/>
      <c r="B5" s="229"/>
      <c r="C5" s="230"/>
      <c r="D5" s="229"/>
      <c r="E5" s="229"/>
      <c r="F5" s="229"/>
      <c r="G5" s="231"/>
      <c r="H5" s="232"/>
      <c r="I5" s="232"/>
      <c r="J5" s="232"/>
      <c r="K5" s="232"/>
      <c r="L5" s="232"/>
      <c r="M5" s="233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2"/>
      <c r="AS5" s="177"/>
      <c r="AT5" s="177"/>
      <c r="AU5" s="177"/>
      <c r="AV5" s="235"/>
      <c r="AW5" s="235"/>
      <c r="AX5" s="235"/>
      <c r="AY5" s="229"/>
      <c r="AZ5" s="229"/>
      <c r="BA5" s="229"/>
      <c r="BB5" s="236"/>
      <c r="BC5" s="236"/>
      <c r="BD5" s="236"/>
      <c r="BE5" s="236"/>
      <c r="BF5" s="236"/>
      <c r="BG5" s="236"/>
      <c r="BH5" s="236"/>
      <c r="BI5" s="177"/>
    </row>
    <row r="6" spans="1:62" s="166" customFormat="1" ht="16.5" customHeight="1" x14ac:dyDescent="0.25">
      <c r="A6" s="463"/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72" t="s">
        <v>242</v>
      </c>
      <c r="AA6" s="472"/>
      <c r="AB6" s="472"/>
      <c r="AC6" s="472"/>
      <c r="AD6" s="472"/>
      <c r="AE6" s="472"/>
      <c r="AF6" s="472"/>
      <c r="AG6" s="472"/>
      <c r="AH6" s="472"/>
      <c r="AI6" s="472"/>
      <c r="AJ6" s="472"/>
      <c r="AK6" s="472"/>
      <c r="AL6" s="472"/>
      <c r="AM6" s="472"/>
      <c r="AN6" s="472"/>
      <c r="AO6" s="472"/>
      <c r="AP6" s="472"/>
      <c r="AQ6" s="472"/>
      <c r="AR6" s="472"/>
      <c r="AS6" s="472"/>
      <c r="AT6" s="472"/>
      <c r="AU6" s="472"/>
      <c r="AV6" s="472"/>
      <c r="AW6" s="472"/>
      <c r="AX6" s="472"/>
      <c r="AY6" s="472"/>
      <c r="BJ6" s="177"/>
    </row>
    <row r="7" spans="1:62" s="166" customFormat="1" ht="16.5" customHeight="1" x14ac:dyDescent="0.25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53" t="s">
        <v>175</v>
      </c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  <c r="AO7" s="473"/>
      <c r="AP7" s="473"/>
      <c r="AQ7" s="473"/>
      <c r="AR7" s="473"/>
      <c r="AS7" s="473"/>
      <c r="AT7" s="473"/>
      <c r="AU7" s="473"/>
      <c r="AV7" s="473"/>
      <c r="AW7" s="473"/>
      <c r="AX7" s="473"/>
      <c r="AY7" s="473"/>
      <c r="BJ7" s="177"/>
    </row>
    <row r="8" spans="1:62" s="166" customFormat="1" ht="16.5" customHeight="1" x14ac:dyDescent="0.3">
      <c r="A8" s="163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237"/>
      <c r="N8" s="165"/>
      <c r="O8" s="164"/>
      <c r="P8" s="237"/>
      <c r="Q8" s="237"/>
      <c r="R8" s="237"/>
      <c r="S8" s="237"/>
      <c r="T8" s="237"/>
      <c r="U8" s="237"/>
      <c r="V8" s="237"/>
      <c r="W8" s="238"/>
      <c r="X8" s="237"/>
      <c r="Y8" s="237"/>
      <c r="Z8" s="155"/>
      <c r="AA8" s="156"/>
      <c r="AB8" s="157"/>
      <c r="AC8" s="157"/>
      <c r="AD8" s="158"/>
      <c r="AE8" s="158"/>
      <c r="AF8" s="159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60"/>
      <c r="AV8" s="161"/>
      <c r="AW8" s="162"/>
      <c r="AX8" s="162"/>
      <c r="AY8" s="162"/>
      <c r="BJ8" s="177"/>
    </row>
    <row r="9" spans="1:62" s="166" customFormat="1" ht="16.5" customHeight="1" x14ac:dyDescent="0.3">
      <c r="A9" s="163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237"/>
      <c r="N9" s="165"/>
      <c r="O9" s="164"/>
      <c r="P9" s="237"/>
      <c r="Q9" s="237"/>
      <c r="R9" s="237"/>
      <c r="S9" s="237"/>
      <c r="T9" s="237"/>
      <c r="U9" s="237"/>
      <c r="V9" s="237"/>
      <c r="W9" s="238"/>
      <c r="X9" s="237"/>
      <c r="Y9" s="237"/>
      <c r="Z9" s="155"/>
      <c r="AA9" s="156"/>
      <c r="AB9" s="157"/>
      <c r="AC9" s="157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60"/>
      <c r="AV9" s="161"/>
      <c r="AW9" s="162"/>
      <c r="AX9" s="162"/>
      <c r="AY9" s="162"/>
      <c r="BE9" s="166" t="s">
        <v>1</v>
      </c>
      <c r="BJ9" s="177"/>
    </row>
    <row r="10" spans="1:62" s="166" customFormat="1" ht="16.5" customHeight="1" x14ac:dyDescent="0.25">
      <c r="A10" s="462" t="s">
        <v>147</v>
      </c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74" t="s">
        <v>249</v>
      </c>
      <c r="AA10" s="474"/>
      <c r="AB10" s="474"/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474"/>
      <c r="AO10" s="474"/>
      <c r="AP10" s="474"/>
      <c r="AQ10" s="474"/>
      <c r="AR10" s="474"/>
      <c r="AS10" s="474"/>
      <c r="AT10" s="474"/>
      <c r="AU10" s="474"/>
      <c r="AV10" s="474"/>
      <c r="AW10" s="474"/>
      <c r="AX10" s="474"/>
      <c r="AY10" s="474"/>
      <c r="AZ10" s="474"/>
      <c r="BA10" s="474"/>
      <c r="BB10" s="474"/>
      <c r="BC10" s="474"/>
      <c r="BD10" s="474"/>
      <c r="BE10" s="474"/>
      <c r="BF10" s="474"/>
      <c r="BG10" s="474"/>
      <c r="BJ10" s="239"/>
    </row>
    <row r="11" spans="1:62" s="166" customFormat="1" ht="16.5" customHeight="1" x14ac:dyDescent="0.25">
      <c r="A11" s="163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5"/>
      <c r="N11" s="165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474"/>
      <c r="AA11" s="474"/>
      <c r="AB11" s="474"/>
      <c r="AC11" s="474"/>
      <c r="AD11" s="474"/>
      <c r="AE11" s="474"/>
      <c r="AF11" s="474"/>
      <c r="AG11" s="474"/>
      <c r="AH11" s="474"/>
      <c r="AI11" s="474"/>
      <c r="AJ11" s="474"/>
      <c r="AK11" s="474"/>
      <c r="AL11" s="474"/>
      <c r="AM11" s="474"/>
      <c r="AN11" s="474"/>
      <c r="AO11" s="474"/>
      <c r="AP11" s="474"/>
      <c r="AQ11" s="474"/>
      <c r="AR11" s="474"/>
      <c r="AS11" s="474"/>
      <c r="AT11" s="474"/>
      <c r="AU11" s="474"/>
      <c r="AV11" s="474"/>
      <c r="AW11" s="474"/>
      <c r="AX11" s="474"/>
      <c r="AY11" s="474"/>
      <c r="AZ11" s="474"/>
      <c r="BA11" s="474"/>
      <c r="BB11" s="474"/>
      <c r="BC11" s="474"/>
      <c r="BD11" s="474"/>
      <c r="BE11" s="474"/>
      <c r="BF11" s="474"/>
      <c r="BG11" s="474"/>
      <c r="BJ11" s="177"/>
    </row>
    <row r="12" spans="1:62" s="166" customFormat="1" ht="18" customHeight="1" x14ac:dyDescent="0.3">
      <c r="A12" s="467" t="s">
        <v>113</v>
      </c>
      <c r="B12" s="463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167" t="s">
        <v>168</v>
      </c>
      <c r="AA12" s="168"/>
      <c r="AB12" s="168"/>
      <c r="AC12" s="159"/>
      <c r="AD12" s="159"/>
      <c r="AE12" s="158"/>
      <c r="AF12" s="158"/>
      <c r="AG12" s="158"/>
      <c r="AH12" s="158"/>
      <c r="AI12" s="158"/>
      <c r="AJ12" s="158"/>
      <c r="AK12" s="158"/>
      <c r="AL12" s="169"/>
      <c r="AM12" s="169"/>
      <c r="AN12" s="169"/>
      <c r="AO12" s="169"/>
      <c r="AP12" s="169"/>
      <c r="AQ12" s="169"/>
      <c r="AR12" s="169"/>
      <c r="AS12" s="169"/>
      <c r="AT12" s="169"/>
      <c r="AU12" s="170"/>
      <c r="AV12" s="170"/>
      <c r="AW12" s="168"/>
      <c r="AX12" s="168"/>
      <c r="AY12" s="168"/>
      <c r="BJ12" s="177"/>
    </row>
    <row r="13" spans="1:62" s="166" customFormat="1" ht="27.75" customHeight="1" x14ac:dyDescent="0.25">
      <c r="A13" s="467" t="s">
        <v>73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157" t="s">
        <v>149</v>
      </c>
      <c r="AA13" s="162"/>
      <c r="AB13" s="162"/>
      <c r="AC13" s="171"/>
      <c r="AD13" s="159"/>
      <c r="AE13" s="159"/>
      <c r="AF13" s="159"/>
      <c r="AG13" s="159"/>
      <c r="AH13" s="159"/>
      <c r="AI13" s="159"/>
      <c r="AJ13" s="159"/>
      <c r="AK13" s="159"/>
      <c r="AL13" s="172"/>
      <c r="AM13" s="172"/>
      <c r="AN13" s="172"/>
      <c r="AO13" s="172"/>
      <c r="AP13" s="172"/>
      <c r="AQ13" s="172"/>
      <c r="AR13" s="172"/>
      <c r="AS13" s="172"/>
      <c r="AT13" s="172"/>
      <c r="AU13" s="173"/>
      <c r="AV13" s="174"/>
      <c r="AW13" s="162"/>
      <c r="AX13" s="162"/>
      <c r="AY13" s="162"/>
      <c r="BJ13" s="177"/>
    </row>
    <row r="14" spans="1:62" s="166" customFormat="1" ht="16.5" customHeight="1" x14ac:dyDescent="0.25">
      <c r="A14" s="463" t="s">
        <v>67</v>
      </c>
      <c r="B14" s="463"/>
      <c r="C14" s="463"/>
      <c r="D14" s="463"/>
      <c r="E14" s="463"/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3"/>
      <c r="U14" s="463"/>
      <c r="V14" s="463"/>
      <c r="W14" s="463"/>
      <c r="X14" s="463"/>
      <c r="Y14" s="463"/>
      <c r="Z14" s="175" t="s">
        <v>111</v>
      </c>
      <c r="AA14" s="162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</row>
    <row r="15" spans="1:62" ht="12" customHeight="1" x14ac:dyDescent="0.4">
      <c r="A15" s="178"/>
      <c r="B15" s="178"/>
      <c r="C15" s="178"/>
      <c r="D15" s="178"/>
      <c r="E15" s="179"/>
      <c r="F15" s="180"/>
      <c r="G15" s="179"/>
      <c r="H15" s="178"/>
      <c r="I15" s="179"/>
      <c r="J15" s="179"/>
      <c r="K15" s="181"/>
      <c r="L15" s="182"/>
      <c r="M15" s="182"/>
      <c r="N15" s="182"/>
      <c r="O15" s="182"/>
      <c r="P15" s="178"/>
      <c r="Q15" s="178"/>
      <c r="R15" s="183"/>
      <c r="S15" s="178"/>
      <c r="T15" s="178"/>
      <c r="U15" s="178"/>
      <c r="V15" s="178"/>
      <c r="W15" s="178"/>
      <c r="X15" s="178"/>
      <c r="Y15" s="178"/>
      <c r="Z15" s="178"/>
      <c r="AA15" s="178"/>
      <c r="AB15" s="179"/>
      <c r="AC15" s="179"/>
      <c r="AD15" s="179"/>
      <c r="AE15" s="179"/>
      <c r="AF15" s="179"/>
      <c r="AG15" s="179"/>
      <c r="AH15" s="179"/>
      <c r="AI15" s="179"/>
      <c r="AJ15" s="179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</row>
    <row r="16" spans="1:62" s="241" customFormat="1" ht="37.5" customHeight="1" x14ac:dyDescent="0.25">
      <c r="A16" s="468" t="s">
        <v>74</v>
      </c>
      <c r="B16" s="469"/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69"/>
      <c r="P16" s="469"/>
      <c r="Q16" s="469"/>
      <c r="R16" s="469"/>
      <c r="S16" s="469"/>
      <c r="T16" s="469"/>
      <c r="U16" s="469"/>
      <c r="V16" s="469"/>
      <c r="W16" s="469"/>
      <c r="X16" s="469"/>
      <c r="Y16" s="469"/>
      <c r="Z16" s="469"/>
      <c r="AA16" s="469"/>
      <c r="AB16" s="469"/>
      <c r="AC16" s="469"/>
      <c r="AD16" s="469"/>
      <c r="AE16" s="469"/>
      <c r="AF16" s="469"/>
      <c r="AG16" s="469"/>
      <c r="AH16" s="469"/>
      <c r="AI16" s="469"/>
      <c r="AJ16" s="469"/>
      <c r="AK16" s="469"/>
      <c r="AL16" s="469"/>
      <c r="AM16" s="469"/>
      <c r="AN16" s="469"/>
      <c r="AO16" s="469"/>
      <c r="AP16" s="469"/>
      <c r="AQ16" s="469"/>
      <c r="AR16" s="469"/>
      <c r="AS16" s="469"/>
      <c r="AT16" s="469"/>
      <c r="AU16" s="469"/>
      <c r="AV16" s="469"/>
      <c r="AW16" s="469"/>
      <c r="AX16" s="469"/>
      <c r="AY16" s="469"/>
      <c r="AZ16" s="469"/>
      <c r="BA16" s="470"/>
      <c r="BB16" s="471" t="s">
        <v>78</v>
      </c>
      <c r="BC16" s="471"/>
      <c r="BD16" s="471"/>
      <c r="BE16" s="471"/>
      <c r="BF16" s="471"/>
      <c r="BG16" s="471"/>
      <c r="BH16" s="471"/>
    </row>
    <row r="17" spans="1:60" s="241" customFormat="1" ht="12.75" customHeight="1" x14ac:dyDescent="0.25">
      <c r="A17" s="482" t="s">
        <v>45</v>
      </c>
      <c r="B17" s="459" t="s">
        <v>54</v>
      </c>
      <c r="C17" s="460"/>
      <c r="D17" s="460"/>
      <c r="E17" s="460"/>
      <c r="F17" s="461"/>
      <c r="G17" s="459" t="s">
        <v>55</v>
      </c>
      <c r="H17" s="460"/>
      <c r="I17" s="460"/>
      <c r="J17" s="461"/>
      <c r="K17" s="459" t="s">
        <v>56</v>
      </c>
      <c r="L17" s="460"/>
      <c r="M17" s="460"/>
      <c r="N17" s="461"/>
      <c r="O17" s="459" t="s">
        <v>57</v>
      </c>
      <c r="P17" s="460"/>
      <c r="Q17" s="460"/>
      <c r="R17" s="460"/>
      <c r="S17" s="461"/>
      <c r="T17" s="459" t="s">
        <v>58</v>
      </c>
      <c r="U17" s="460"/>
      <c r="V17" s="460"/>
      <c r="W17" s="461"/>
      <c r="X17" s="459" t="s">
        <v>59</v>
      </c>
      <c r="Y17" s="460"/>
      <c r="Z17" s="460"/>
      <c r="AA17" s="461"/>
      <c r="AB17" s="459" t="s">
        <v>60</v>
      </c>
      <c r="AC17" s="460"/>
      <c r="AD17" s="460"/>
      <c r="AE17" s="460"/>
      <c r="AF17" s="461"/>
      <c r="AG17" s="459" t="s">
        <v>62</v>
      </c>
      <c r="AH17" s="460"/>
      <c r="AI17" s="460"/>
      <c r="AJ17" s="461"/>
      <c r="AK17" s="459" t="s">
        <v>61</v>
      </c>
      <c r="AL17" s="460"/>
      <c r="AM17" s="460"/>
      <c r="AN17" s="461"/>
      <c r="AO17" s="459" t="s">
        <v>63</v>
      </c>
      <c r="AP17" s="460"/>
      <c r="AQ17" s="460"/>
      <c r="AR17" s="461"/>
      <c r="AS17" s="459" t="s">
        <v>64</v>
      </c>
      <c r="AT17" s="460"/>
      <c r="AU17" s="460"/>
      <c r="AV17" s="460"/>
      <c r="AW17" s="461"/>
      <c r="AX17" s="459" t="s">
        <v>65</v>
      </c>
      <c r="AY17" s="460"/>
      <c r="AZ17" s="460"/>
      <c r="BA17" s="461"/>
      <c r="BB17" s="478" t="s">
        <v>69</v>
      </c>
      <c r="BC17" s="479" t="s">
        <v>80</v>
      </c>
      <c r="BD17" s="478" t="s">
        <v>70</v>
      </c>
      <c r="BE17" s="478" t="s">
        <v>71</v>
      </c>
      <c r="BF17" s="478" t="s">
        <v>166</v>
      </c>
      <c r="BG17" s="478" t="s">
        <v>79</v>
      </c>
      <c r="BH17" s="478" t="s">
        <v>72</v>
      </c>
    </row>
    <row r="18" spans="1:60" s="241" customFormat="1" x14ac:dyDescent="0.2">
      <c r="A18" s="483"/>
      <c r="B18" s="188" t="s">
        <v>0</v>
      </c>
      <c r="C18" s="188" t="s">
        <v>3</v>
      </c>
      <c r="D18" s="188" t="s">
        <v>4</v>
      </c>
      <c r="E18" s="188" t="s">
        <v>5</v>
      </c>
      <c r="F18" s="188" t="s">
        <v>6</v>
      </c>
      <c r="G18" s="188" t="s">
        <v>7</v>
      </c>
      <c r="H18" s="188" t="s">
        <v>8</v>
      </c>
      <c r="I18" s="188" t="s">
        <v>9</v>
      </c>
      <c r="J18" s="188" t="s">
        <v>10</v>
      </c>
      <c r="K18" s="188" t="s">
        <v>11</v>
      </c>
      <c r="L18" s="188" t="s">
        <v>12</v>
      </c>
      <c r="M18" s="188" t="s">
        <v>13</v>
      </c>
      <c r="N18" s="188" t="s">
        <v>14</v>
      </c>
      <c r="O18" s="188" t="s">
        <v>0</v>
      </c>
      <c r="P18" s="188" t="s">
        <v>3</v>
      </c>
      <c r="Q18" s="188" t="s">
        <v>4</v>
      </c>
      <c r="R18" s="188" t="s">
        <v>5</v>
      </c>
      <c r="S18" s="188" t="s">
        <v>6</v>
      </c>
      <c r="T18" s="188" t="s">
        <v>15</v>
      </c>
      <c r="U18" s="188" t="s">
        <v>16</v>
      </c>
      <c r="V18" s="188" t="s">
        <v>17</v>
      </c>
      <c r="W18" s="188" t="s">
        <v>18</v>
      </c>
      <c r="X18" s="188" t="s">
        <v>2</v>
      </c>
      <c r="Y18" s="188" t="s">
        <v>19</v>
      </c>
      <c r="Z18" s="188" t="s">
        <v>20</v>
      </c>
      <c r="AA18" s="188" t="s">
        <v>21</v>
      </c>
      <c r="AB18" s="188" t="s">
        <v>2</v>
      </c>
      <c r="AC18" s="188" t="s">
        <v>19</v>
      </c>
      <c r="AD18" s="188" t="s">
        <v>20</v>
      </c>
      <c r="AE18" s="188" t="s">
        <v>21</v>
      </c>
      <c r="AF18" s="188" t="s">
        <v>22</v>
      </c>
      <c r="AG18" s="188" t="s">
        <v>7</v>
      </c>
      <c r="AH18" s="188" t="s">
        <v>8</v>
      </c>
      <c r="AI18" s="188" t="s">
        <v>9</v>
      </c>
      <c r="AJ18" s="188" t="s">
        <v>10</v>
      </c>
      <c r="AK18" s="188" t="s">
        <v>2</v>
      </c>
      <c r="AL18" s="188" t="s">
        <v>23</v>
      </c>
      <c r="AM18" s="188" t="s">
        <v>24</v>
      </c>
      <c r="AN18" s="188" t="s">
        <v>25</v>
      </c>
      <c r="AO18" s="188" t="s">
        <v>0</v>
      </c>
      <c r="AP18" s="188" t="s">
        <v>3</v>
      </c>
      <c r="AQ18" s="188" t="s">
        <v>4</v>
      </c>
      <c r="AR18" s="188" t="s">
        <v>5</v>
      </c>
      <c r="AS18" s="188" t="s">
        <v>6</v>
      </c>
      <c r="AT18" s="188" t="s">
        <v>7</v>
      </c>
      <c r="AU18" s="188" t="s">
        <v>8</v>
      </c>
      <c r="AV18" s="188" t="s">
        <v>9</v>
      </c>
      <c r="AW18" s="188" t="s">
        <v>10</v>
      </c>
      <c r="AX18" s="188" t="s">
        <v>2</v>
      </c>
      <c r="AY18" s="188" t="s">
        <v>19</v>
      </c>
      <c r="AZ18" s="188" t="s">
        <v>20</v>
      </c>
      <c r="BA18" s="188" t="s">
        <v>21</v>
      </c>
      <c r="BB18" s="478"/>
      <c r="BC18" s="480"/>
      <c r="BD18" s="478"/>
      <c r="BE18" s="478"/>
      <c r="BF18" s="478"/>
      <c r="BG18" s="478"/>
      <c r="BH18" s="478"/>
    </row>
    <row r="19" spans="1:60" s="241" customFormat="1" x14ac:dyDescent="0.2">
      <c r="A19" s="483"/>
      <c r="B19" s="188" t="s">
        <v>26</v>
      </c>
      <c r="C19" s="188" t="s">
        <v>27</v>
      </c>
      <c r="D19" s="188" t="s">
        <v>28</v>
      </c>
      <c r="E19" s="188" t="s">
        <v>29</v>
      </c>
      <c r="F19" s="188" t="s">
        <v>15</v>
      </c>
      <c r="G19" s="188" t="s">
        <v>16</v>
      </c>
      <c r="H19" s="188" t="s">
        <v>17</v>
      </c>
      <c r="I19" s="188" t="s">
        <v>18</v>
      </c>
      <c r="J19" s="188" t="s">
        <v>2</v>
      </c>
      <c r="K19" s="188" t="s">
        <v>19</v>
      </c>
      <c r="L19" s="188" t="s">
        <v>20</v>
      </c>
      <c r="M19" s="188" t="s">
        <v>21</v>
      </c>
      <c r="N19" s="188" t="s">
        <v>22</v>
      </c>
      <c r="O19" s="188" t="s">
        <v>26</v>
      </c>
      <c r="P19" s="188" t="s">
        <v>27</v>
      </c>
      <c r="Q19" s="188" t="s">
        <v>28</v>
      </c>
      <c r="R19" s="188" t="s">
        <v>29</v>
      </c>
      <c r="S19" s="188" t="s">
        <v>30</v>
      </c>
      <c r="T19" s="188" t="s">
        <v>23</v>
      </c>
      <c r="U19" s="188" t="s">
        <v>24</v>
      </c>
      <c r="V19" s="188" t="s">
        <v>25</v>
      </c>
      <c r="W19" s="188" t="s">
        <v>0</v>
      </c>
      <c r="X19" s="188" t="s">
        <v>3</v>
      </c>
      <c r="Y19" s="188" t="s">
        <v>4</v>
      </c>
      <c r="Z19" s="188" t="s">
        <v>5</v>
      </c>
      <c r="AA19" s="188" t="s">
        <v>0</v>
      </c>
      <c r="AB19" s="188" t="s">
        <v>3</v>
      </c>
      <c r="AC19" s="188" t="s">
        <v>4</v>
      </c>
      <c r="AD19" s="188" t="s">
        <v>5</v>
      </c>
      <c r="AE19" s="188" t="s">
        <v>6</v>
      </c>
      <c r="AF19" s="188" t="s">
        <v>15</v>
      </c>
      <c r="AG19" s="188" t="s">
        <v>16</v>
      </c>
      <c r="AH19" s="188" t="s">
        <v>17</v>
      </c>
      <c r="AI19" s="188" t="s">
        <v>18</v>
      </c>
      <c r="AJ19" s="188" t="s">
        <v>11</v>
      </c>
      <c r="AK19" s="188" t="s">
        <v>12</v>
      </c>
      <c r="AL19" s="188" t="s">
        <v>13</v>
      </c>
      <c r="AM19" s="188" t="s">
        <v>14</v>
      </c>
      <c r="AN19" s="188" t="s">
        <v>31</v>
      </c>
      <c r="AO19" s="188" t="s">
        <v>26</v>
      </c>
      <c r="AP19" s="188" t="s">
        <v>27</v>
      </c>
      <c r="AQ19" s="188" t="s">
        <v>28</v>
      </c>
      <c r="AR19" s="188" t="s">
        <v>29</v>
      </c>
      <c r="AS19" s="188" t="s">
        <v>15</v>
      </c>
      <c r="AT19" s="188" t="s">
        <v>16</v>
      </c>
      <c r="AU19" s="188" t="s">
        <v>17</v>
      </c>
      <c r="AV19" s="188" t="s">
        <v>18</v>
      </c>
      <c r="AW19" s="188" t="s">
        <v>0</v>
      </c>
      <c r="AX19" s="188" t="s">
        <v>3</v>
      </c>
      <c r="AY19" s="188" t="s">
        <v>4</v>
      </c>
      <c r="AZ19" s="188" t="s">
        <v>5</v>
      </c>
      <c r="BA19" s="188" t="s">
        <v>31</v>
      </c>
      <c r="BB19" s="478"/>
      <c r="BC19" s="480"/>
      <c r="BD19" s="478"/>
      <c r="BE19" s="478"/>
      <c r="BF19" s="478"/>
      <c r="BG19" s="478"/>
      <c r="BH19" s="478"/>
    </row>
    <row r="20" spans="1:60" s="241" customFormat="1" ht="30.75" customHeight="1" x14ac:dyDescent="0.2">
      <c r="A20" s="484"/>
      <c r="B20" s="189">
        <v>1</v>
      </c>
      <c r="C20" s="189">
        <v>2</v>
      </c>
      <c r="D20" s="189">
        <v>3</v>
      </c>
      <c r="E20" s="189">
        <v>4</v>
      </c>
      <c r="F20" s="189">
        <v>5</v>
      </c>
      <c r="G20" s="189">
        <v>6</v>
      </c>
      <c r="H20" s="189">
        <v>7</v>
      </c>
      <c r="I20" s="189">
        <v>8</v>
      </c>
      <c r="J20" s="190">
        <v>9</v>
      </c>
      <c r="K20" s="189">
        <v>10</v>
      </c>
      <c r="L20" s="189">
        <v>11</v>
      </c>
      <c r="M20" s="189">
        <v>12</v>
      </c>
      <c r="N20" s="189">
        <v>13</v>
      </c>
      <c r="O20" s="189">
        <v>14</v>
      </c>
      <c r="P20" s="189">
        <v>15</v>
      </c>
      <c r="Q20" s="189">
        <v>16</v>
      </c>
      <c r="R20" s="189">
        <v>17</v>
      </c>
      <c r="S20" s="189">
        <v>18</v>
      </c>
      <c r="T20" s="189">
        <v>19</v>
      </c>
      <c r="U20" s="189">
        <v>20</v>
      </c>
      <c r="V20" s="189">
        <v>21</v>
      </c>
      <c r="W20" s="189">
        <v>22</v>
      </c>
      <c r="X20" s="189">
        <v>23</v>
      </c>
      <c r="Y20" s="189">
        <v>24</v>
      </c>
      <c r="Z20" s="189">
        <v>25</v>
      </c>
      <c r="AA20" s="189">
        <v>26</v>
      </c>
      <c r="AB20" s="189">
        <v>27</v>
      </c>
      <c r="AC20" s="189">
        <v>28</v>
      </c>
      <c r="AD20" s="189">
        <v>29</v>
      </c>
      <c r="AE20" s="189">
        <v>30</v>
      </c>
      <c r="AF20" s="189">
        <v>31</v>
      </c>
      <c r="AG20" s="189">
        <v>32</v>
      </c>
      <c r="AH20" s="189">
        <v>33</v>
      </c>
      <c r="AI20" s="189">
        <v>34</v>
      </c>
      <c r="AJ20" s="189">
        <v>35</v>
      </c>
      <c r="AK20" s="189">
        <v>36</v>
      </c>
      <c r="AL20" s="189">
        <v>37</v>
      </c>
      <c r="AM20" s="189">
        <v>38</v>
      </c>
      <c r="AN20" s="189">
        <v>39</v>
      </c>
      <c r="AO20" s="189">
        <v>40</v>
      </c>
      <c r="AP20" s="189">
        <v>41</v>
      </c>
      <c r="AQ20" s="189">
        <v>42</v>
      </c>
      <c r="AR20" s="189">
        <v>43</v>
      </c>
      <c r="AS20" s="189">
        <v>44</v>
      </c>
      <c r="AT20" s="189">
        <v>45</v>
      </c>
      <c r="AU20" s="189">
        <v>46</v>
      </c>
      <c r="AV20" s="189">
        <v>47</v>
      </c>
      <c r="AW20" s="189">
        <v>48</v>
      </c>
      <c r="AX20" s="189">
        <v>49</v>
      </c>
      <c r="AY20" s="189">
        <v>50</v>
      </c>
      <c r="AZ20" s="189">
        <v>51</v>
      </c>
      <c r="BA20" s="189">
        <v>52</v>
      </c>
      <c r="BB20" s="478"/>
      <c r="BC20" s="481"/>
      <c r="BD20" s="478"/>
      <c r="BE20" s="478"/>
      <c r="BF20" s="478"/>
      <c r="BG20" s="478"/>
      <c r="BH20" s="478"/>
    </row>
    <row r="21" spans="1:60" s="241" customFormat="1" x14ac:dyDescent="0.25">
      <c r="A21" s="191">
        <v>1</v>
      </c>
      <c r="B21" s="195"/>
      <c r="C21" s="195"/>
      <c r="D21" s="193"/>
      <c r="E21" s="193"/>
      <c r="F21" s="193"/>
      <c r="G21" s="193"/>
      <c r="H21" s="193"/>
      <c r="I21" s="194" t="s">
        <v>40</v>
      </c>
      <c r="J21" s="188"/>
      <c r="K21" s="193"/>
      <c r="L21" s="193"/>
      <c r="M21" s="193"/>
      <c r="N21" s="193"/>
      <c r="O21" s="193"/>
      <c r="P21" s="193"/>
      <c r="Q21" s="193"/>
      <c r="R21" s="269"/>
      <c r="S21" s="269"/>
      <c r="T21" s="195" t="s">
        <v>32</v>
      </c>
      <c r="U21" s="195" t="s">
        <v>32</v>
      </c>
      <c r="V21" s="195"/>
      <c r="W21" s="195"/>
      <c r="X21" s="195"/>
      <c r="Y21" s="195"/>
      <c r="Z21" s="195"/>
      <c r="AA21" s="193"/>
      <c r="AB21" s="193"/>
      <c r="AC21" s="194" t="s">
        <v>40</v>
      </c>
      <c r="AD21" s="194"/>
      <c r="AE21" s="188"/>
      <c r="AF21" s="193"/>
      <c r="AG21" s="188"/>
      <c r="AH21" s="188"/>
      <c r="AI21" s="188"/>
      <c r="AJ21" s="188"/>
      <c r="AK21" s="193"/>
      <c r="AL21" s="269"/>
      <c r="AM21" s="269"/>
      <c r="AN21" s="192" t="s">
        <v>33</v>
      </c>
      <c r="AO21" s="197" t="s">
        <v>33</v>
      </c>
      <c r="AP21" s="192" t="s">
        <v>33</v>
      </c>
      <c r="AQ21" s="192" t="s">
        <v>33</v>
      </c>
      <c r="AR21" s="192" t="s">
        <v>33</v>
      </c>
      <c r="AS21" s="195" t="s">
        <v>32</v>
      </c>
      <c r="AT21" s="195" t="s">
        <v>32</v>
      </c>
      <c r="AU21" s="195" t="s">
        <v>32</v>
      </c>
      <c r="AV21" s="195" t="s">
        <v>32</v>
      </c>
      <c r="AW21" s="195" t="s">
        <v>32</v>
      </c>
      <c r="AX21" s="195" t="s">
        <v>32</v>
      </c>
      <c r="AY21" s="195" t="s">
        <v>32</v>
      </c>
      <c r="AZ21" s="195" t="s">
        <v>32</v>
      </c>
      <c r="BA21" s="195" t="s">
        <v>32</v>
      </c>
      <c r="BB21" s="198">
        <f>SUM(BC21:BH21)</f>
        <v>52</v>
      </c>
      <c r="BC21" s="198">
        <v>32</v>
      </c>
      <c r="BD21" s="198">
        <v>4</v>
      </c>
      <c r="BE21" s="198">
        <v>5</v>
      </c>
      <c r="BF21" s="198"/>
      <c r="BG21" s="198"/>
      <c r="BH21" s="198">
        <v>11</v>
      </c>
    </row>
    <row r="22" spans="1:60" s="241" customFormat="1" x14ac:dyDescent="0.25">
      <c r="A22" s="191">
        <v>2</v>
      </c>
      <c r="B22" s="192"/>
      <c r="C22" s="193" t="s">
        <v>176</v>
      </c>
      <c r="D22" s="193" t="s">
        <v>176</v>
      </c>
      <c r="E22" s="193" t="s">
        <v>176</v>
      </c>
      <c r="F22" s="193" t="s">
        <v>176</v>
      </c>
      <c r="G22" s="193" t="s">
        <v>176</v>
      </c>
      <c r="H22" s="193"/>
      <c r="I22" s="194" t="s">
        <v>40</v>
      </c>
      <c r="J22" s="188"/>
      <c r="K22" s="188"/>
      <c r="L22" s="193"/>
      <c r="M22" s="193"/>
      <c r="N22" s="193"/>
      <c r="O22" s="196"/>
      <c r="P22" s="188"/>
      <c r="Q22" s="193"/>
      <c r="R22" s="269"/>
      <c r="S22" s="269"/>
      <c r="T22" s="195" t="s">
        <v>32</v>
      </c>
      <c r="U22" s="195" t="s">
        <v>32</v>
      </c>
      <c r="V22" s="456" t="s">
        <v>177</v>
      </c>
      <c r="W22" s="456" t="s">
        <v>177</v>
      </c>
      <c r="X22" s="456" t="s">
        <v>177</v>
      </c>
      <c r="Y22" s="456" t="s">
        <v>177</v>
      </c>
      <c r="Z22" s="456" t="s">
        <v>177</v>
      </c>
      <c r="AA22" s="456" t="s">
        <v>177</v>
      </c>
      <c r="AB22" s="456" t="s">
        <v>177</v>
      </c>
      <c r="AC22" s="456" t="s">
        <v>177</v>
      </c>
      <c r="AD22" s="456" t="s">
        <v>177</v>
      </c>
      <c r="AE22" s="456" t="s">
        <v>177</v>
      </c>
      <c r="AF22" s="212" t="s">
        <v>34</v>
      </c>
      <c r="AG22" s="212" t="s">
        <v>34</v>
      </c>
      <c r="AH22" s="212" t="s">
        <v>34</v>
      </c>
      <c r="AI22" s="212" t="s">
        <v>34</v>
      </c>
      <c r="AJ22" s="212" t="s">
        <v>34</v>
      </c>
      <c r="AK22" s="212" t="s">
        <v>34</v>
      </c>
      <c r="AL22" s="212" t="s">
        <v>34</v>
      </c>
      <c r="AM22" s="212" t="s">
        <v>34</v>
      </c>
      <c r="AN22" s="212" t="s">
        <v>34</v>
      </c>
      <c r="AO22" s="212" t="s">
        <v>34</v>
      </c>
      <c r="AP22" s="212" t="s">
        <v>34</v>
      </c>
      <c r="AQ22" s="193" t="s">
        <v>159</v>
      </c>
      <c r="AR22" s="193" t="s">
        <v>159</v>
      </c>
      <c r="AS22" s="195" t="s">
        <v>32</v>
      </c>
      <c r="AT22" s="195" t="s">
        <v>32</v>
      </c>
      <c r="AU22" s="195" t="s">
        <v>32</v>
      </c>
      <c r="AV22" s="195" t="s">
        <v>32</v>
      </c>
      <c r="AW22" s="195" t="s">
        <v>32</v>
      </c>
      <c r="AX22" s="195" t="s">
        <v>32</v>
      </c>
      <c r="AY22" s="195" t="s">
        <v>32</v>
      </c>
      <c r="AZ22" s="195" t="s">
        <v>32</v>
      </c>
      <c r="BA22" s="195" t="s">
        <v>32</v>
      </c>
      <c r="BB22" s="198">
        <f>SUM(BC22:BH22)</f>
        <v>52</v>
      </c>
      <c r="BC22" s="198">
        <v>16</v>
      </c>
      <c r="BD22" s="198">
        <v>2</v>
      </c>
      <c r="BE22" s="457">
        <v>10</v>
      </c>
      <c r="BF22" s="457">
        <v>9</v>
      </c>
      <c r="BG22" s="198">
        <v>4</v>
      </c>
      <c r="BH22" s="198">
        <v>11</v>
      </c>
    </row>
    <row r="23" spans="1:60" s="211" customFormat="1" ht="13.8" x14ac:dyDescent="0.25">
      <c r="A23" s="213"/>
      <c r="B23" s="214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5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185" t="s">
        <v>68</v>
      </c>
      <c r="AU23" s="216"/>
      <c r="AW23" s="213"/>
      <c r="AX23" s="213"/>
      <c r="AZ23" s="213"/>
      <c r="BA23" s="213"/>
      <c r="BB23" s="217">
        <f>SUM(BC23:BH23)</f>
        <v>104</v>
      </c>
      <c r="BC23" s="218">
        <f t="shared" ref="BC23:BH23" si="0">SUM(BC21:BC22)</f>
        <v>48</v>
      </c>
      <c r="BD23" s="218">
        <f t="shared" si="0"/>
        <v>6</v>
      </c>
      <c r="BE23" s="218">
        <f t="shared" si="0"/>
        <v>15</v>
      </c>
      <c r="BF23" s="218">
        <f t="shared" si="0"/>
        <v>9</v>
      </c>
      <c r="BG23" s="218">
        <f t="shared" si="0"/>
        <v>4</v>
      </c>
      <c r="BH23" s="218">
        <f t="shared" si="0"/>
        <v>22</v>
      </c>
    </row>
    <row r="24" spans="1:60" s="241" customFormat="1" ht="13.8" thickBot="1" x14ac:dyDescent="0.3">
      <c r="A24" s="475" t="s">
        <v>46</v>
      </c>
      <c r="B24" s="475"/>
      <c r="C24" s="475"/>
      <c r="D24" s="475"/>
      <c r="E24" s="475"/>
      <c r="F24" s="475"/>
      <c r="G24" s="219"/>
      <c r="H24" s="219"/>
      <c r="I24" s="219"/>
      <c r="J24" s="219"/>
      <c r="K24" s="219"/>
      <c r="L24" s="219"/>
      <c r="M24" s="219"/>
      <c r="N24" s="219"/>
      <c r="O24" s="220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21"/>
      <c r="AT24" s="222"/>
      <c r="AU24" s="221"/>
      <c r="AV24" s="219"/>
      <c r="AW24" s="219"/>
      <c r="AX24" s="219"/>
      <c r="AY24" s="219"/>
      <c r="AZ24" s="219"/>
      <c r="BA24" s="219"/>
      <c r="BB24" s="223"/>
      <c r="BC24" s="223"/>
      <c r="BD24" s="223"/>
      <c r="BE24" s="223"/>
      <c r="BF24" s="223"/>
      <c r="BG24" s="223"/>
      <c r="BH24" s="223"/>
    </row>
    <row r="25" spans="1:60" s="203" customFormat="1" ht="15" customHeight="1" thickBot="1" x14ac:dyDescent="0.3">
      <c r="A25" s="475" t="s">
        <v>39</v>
      </c>
      <c r="B25" s="475"/>
      <c r="C25" s="475"/>
      <c r="D25" s="475"/>
      <c r="E25" s="475"/>
      <c r="F25" s="475"/>
      <c r="H25" s="201"/>
      <c r="I25" s="476" t="s">
        <v>155</v>
      </c>
      <c r="J25" s="477"/>
      <c r="K25" s="477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200"/>
      <c r="W25" s="201" t="s">
        <v>33</v>
      </c>
      <c r="X25" s="199" t="s">
        <v>154</v>
      </c>
      <c r="Y25" s="199"/>
      <c r="Z25" s="202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Q25" s="201" t="s">
        <v>37</v>
      </c>
      <c r="AR25" s="199" t="s">
        <v>162</v>
      </c>
      <c r="AS25" s="199"/>
      <c r="AT25" s="199"/>
    </row>
    <row r="26" spans="1:60" s="203" customFormat="1" ht="12.6" thickBot="1" x14ac:dyDescent="0.3">
      <c r="A26" s="186" t="s">
        <v>75</v>
      </c>
      <c r="B26" s="187"/>
      <c r="C26" s="187"/>
      <c r="D26" s="187"/>
      <c r="E26" s="187"/>
      <c r="F26" s="187"/>
      <c r="H26" s="206"/>
      <c r="I26" s="207" t="s">
        <v>76</v>
      </c>
      <c r="J26" s="206"/>
      <c r="K26" s="206"/>
      <c r="N26" s="206"/>
      <c r="O26" s="206"/>
      <c r="P26" s="206"/>
      <c r="Q26" s="206"/>
      <c r="R26" s="206"/>
      <c r="S26" s="206"/>
      <c r="T26" s="206"/>
      <c r="U26" s="202"/>
      <c r="V26" s="202"/>
      <c r="W26" s="199" t="s">
        <v>1</v>
      </c>
      <c r="X26" s="199" t="s">
        <v>66</v>
      </c>
      <c r="Y26" s="199"/>
      <c r="Z26" s="199"/>
      <c r="AC26" s="199"/>
      <c r="AJ26" s="199"/>
      <c r="AK26" s="199"/>
      <c r="AL26" s="199"/>
      <c r="AP26" s="199"/>
      <c r="AQ26" s="199"/>
      <c r="AR26" s="199" t="s">
        <v>163</v>
      </c>
      <c r="AS26" s="204"/>
      <c r="AT26" s="204"/>
      <c r="AU26" s="224"/>
      <c r="BC26" s="199"/>
    </row>
    <row r="27" spans="1:60" s="203" customFormat="1" ht="12.6" thickBot="1" x14ac:dyDescent="0.3">
      <c r="A27" s="199"/>
      <c r="B27" s="199"/>
      <c r="C27" s="199"/>
      <c r="D27" s="199"/>
      <c r="E27" s="199"/>
      <c r="F27" s="199"/>
      <c r="H27" s="201" t="s">
        <v>40</v>
      </c>
      <c r="I27" s="199" t="s">
        <v>156</v>
      </c>
      <c r="J27" s="199"/>
      <c r="K27" s="202"/>
      <c r="N27" s="199"/>
      <c r="O27" s="199"/>
      <c r="P27" s="199"/>
      <c r="Q27" s="199"/>
      <c r="R27" s="199"/>
      <c r="S27" s="199"/>
      <c r="T27" s="199"/>
      <c r="U27" s="199"/>
      <c r="V27" s="199"/>
      <c r="W27" s="201" t="s">
        <v>176</v>
      </c>
      <c r="X27" s="199" t="s">
        <v>150</v>
      </c>
      <c r="Y27" s="199"/>
      <c r="Z27" s="202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201" t="s">
        <v>35</v>
      </c>
      <c r="AR27" s="199" t="s">
        <v>164</v>
      </c>
      <c r="AT27" s="199"/>
      <c r="AU27" s="199"/>
      <c r="BD27" s="199"/>
      <c r="BE27" s="199"/>
      <c r="BH27" s="199"/>
    </row>
    <row r="28" spans="1:60" s="203" customFormat="1" ht="12.6" thickBot="1" x14ac:dyDescent="0.3">
      <c r="A28" s="199"/>
      <c r="B28" s="199"/>
      <c r="H28" s="199" t="s">
        <v>1</v>
      </c>
      <c r="I28" s="199" t="s">
        <v>77</v>
      </c>
      <c r="J28" s="199"/>
      <c r="K28" s="199"/>
      <c r="R28" s="202"/>
      <c r="S28" s="199"/>
      <c r="W28" s="199" t="s">
        <v>1</v>
      </c>
      <c r="X28" s="199" t="s">
        <v>151</v>
      </c>
      <c r="Y28" s="199"/>
      <c r="Z28" s="199"/>
      <c r="AC28" s="199"/>
      <c r="AJ28" s="199"/>
      <c r="AK28" s="199"/>
      <c r="AL28" s="199"/>
      <c r="AR28" s="203" t="s">
        <v>165</v>
      </c>
      <c r="BH28" s="199"/>
    </row>
    <row r="29" spans="1:60" s="203" customFormat="1" ht="12.6" thickBot="1" x14ac:dyDescent="0.3">
      <c r="A29" s="199"/>
      <c r="B29" s="199"/>
      <c r="H29" s="208"/>
      <c r="I29" s="202" t="s">
        <v>157</v>
      </c>
      <c r="J29" s="202"/>
      <c r="K29" s="202"/>
      <c r="N29" s="202"/>
      <c r="O29" s="202"/>
      <c r="R29" s="199"/>
      <c r="S29" s="199"/>
      <c r="W29" s="201" t="s">
        <v>177</v>
      </c>
      <c r="X29" s="204" t="s">
        <v>152</v>
      </c>
      <c r="Y29" s="204"/>
      <c r="Z29" s="204"/>
      <c r="AB29" s="204"/>
      <c r="AC29" s="204"/>
      <c r="AD29" s="204"/>
      <c r="AE29" s="204"/>
      <c r="AF29" s="199"/>
      <c r="AG29" s="205"/>
      <c r="AJ29" s="199"/>
      <c r="AK29" s="199"/>
      <c r="AL29" s="204"/>
      <c r="AM29" s="204"/>
      <c r="AN29" s="225"/>
      <c r="AO29" s="225"/>
      <c r="AP29" s="225"/>
      <c r="BD29" s="204"/>
      <c r="BE29" s="226"/>
      <c r="BF29" s="199"/>
      <c r="BG29" s="199"/>
      <c r="BH29" s="199"/>
    </row>
    <row r="30" spans="1:60" s="203" customFormat="1" ht="12.6" thickBot="1" x14ac:dyDescent="0.3">
      <c r="I30" s="203" t="s">
        <v>47</v>
      </c>
      <c r="X30" s="203" t="s">
        <v>153</v>
      </c>
      <c r="AQ30" s="201" t="s">
        <v>159</v>
      </c>
      <c r="AR30" s="204" t="s">
        <v>160</v>
      </c>
      <c r="AS30" s="204"/>
      <c r="AU30" s="202"/>
      <c r="BD30" s="199"/>
      <c r="BE30" s="199"/>
    </row>
    <row r="31" spans="1:60" s="203" customFormat="1" ht="12.6" thickBot="1" x14ac:dyDescent="0.3">
      <c r="H31" s="209" t="s">
        <v>32</v>
      </c>
      <c r="I31" s="210" t="s">
        <v>158</v>
      </c>
      <c r="J31" s="204"/>
      <c r="K31" s="204"/>
      <c r="W31" s="201" t="s">
        <v>36</v>
      </c>
      <c r="X31" s="204" t="s">
        <v>161</v>
      </c>
      <c r="Y31" s="204"/>
      <c r="Z31" s="204"/>
      <c r="AB31" s="204"/>
      <c r="AC31" s="204"/>
      <c r="AI31" s="206"/>
      <c r="AJ31" s="204"/>
      <c r="AK31" s="204"/>
      <c r="AM31" s="202"/>
    </row>
    <row r="32" spans="1:60" s="211" customFormat="1" ht="13.8" x14ac:dyDescent="0.25">
      <c r="X32" s="485"/>
      <c r="Y32" s="485"/>
      <c r="Z32" s="485"/>
      <c r="AA32" s="485"/>
      <c r="AB32" s="485"/>
      <c r="AC32" s="485"/>
      <c r="AD32" s="485"/>
      <c r="AE32" s="485"/>
      <c r="AF32" s="485"/>
      <c r="AJ32" s="203"/>
      <c r="AU32" s="220"/>
      <c r="AV32" s="220"/>
      <c r="AW32" s="220"/>
      <c r="AX32" s="220"/>
      <c r="AY32" s="220"/>
    </row>
    <row r="33" spans="2:58" s="242" customFormat="1" ht="22.5" customHeight="1" x14ac:dyDescent="0.25">
      <c r="B33" s="243"/>
      <c r="O33" s="244"/>
      <c r="P33" s="244"/>
      <c r="AE33" s="243"/>
      <c r="AT33" s="243"/>
    </row>
    <row r="34" spans="2:58" s="242" customFormat="1" ht="22.5" customHeight="1" x14ac:dyDescent="0.25"/>
    <row r="35" spans="2:58" s="242" customFormat="1" ht="24.75" customHeight="1" x14ac:dyDescent="0.25">
      <c r="O35" s="241"/>
      <c r="P35" s="241"/>
      <c r="Q35" s="241"/>
      <c r="R35" s="241"/>
      <c r="S35" s="241"/>
      <c r="T35" s="241"/>
      <c r="U35" s="241"/>
      <c r="V35" s="241"/>
      <c r="W35" s="245"/>
      <c r="AT35" s="243"/>
      <c r="BF35" s="241"/>
    </row>
    <row r="36" spans="2:58" s="242" customFormat="1" ht="27.75" customHeight="1" x14ac:dyDescent="0.25"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6"/>
      <c r="Y36" s="247"/>
      <c r="Z36" s="247"/>
      <c r="AA36" s="247"/>
      <c r="AB36" s="220"/>
      <c r="AC36" s="220"/>
      <c r="AD36" s="220"/>
      <c r="AH36" s="220"/>
      <c r="AI36" s="221"/>
      <c r="AJ36" s="220"/>
      <c r="AK36" s="220"/>
      <c r="AT36" s="243"/>
    </row>
    <row r="37" spans="2:58" s="242" customFormat="1" ht="24.75" customHeight="1" x14ac:dyDescent="0.25">
      <c r="P37" s="241"/>
      <c r="Q37" s="241"/>
      <c r="R37" s="223"/>
      <c r="S37" s="248"/>
      <c r="T37" s="248"/>
      <c r="U37" s="248"/>
      <c r="V37" s="248"/>
      <c r="W37" s="248"/>
      <c r="AE37" s="243"/>
      <c r="AT37" s="249"/>
    </row>
    <row r="38" spans="2:58" s="242" customFormat="1" x14ac:dyDescent="0.25"/>
    <row r="39" spans="2:58" s="242" customFormat="1" ht="24.75" customHeight="1" x14ac:dyDescent="0.25">
      <c r="E39" s="243"/>
      <c r="AD39" s="246"/>
      <c r="AE39" s="246"/>
      <c r="AF39" s="246"/>
      <c r="AG39" s="246"/>
      <c r="AH39" s="246"/>
      <c r="AI39" s="241"/>
    </row>
  </sheetData>
  <mergeCells count="37">
    <mergeCell ref="X32:AF32"/>
    <mergeCell ref="AX17:BA17"/>
    <mergeCell ref="T17:W17"/>
    <mergeCell ref="AB17:AF17"/>
    <mergeCell ref="AG17:AJ17"/>
    <mergeCell ref="AK17:AN17"/>
    <mergeCell ref="A24:F24"/>
    <mergeCell ref="A25:F25"/>
    <mergeCell ref="I25:U25"/>
    <mergeCell ref="BG17:BG20"/>
    <mergeCell ref="BH17:BH20"/>
    <mergeCell ref="BE17:BE20"/>
    <mergeCell ref="BF17:BF20"/>
    <mergeCell ref="BB17:BB20"/>
    <mergeCell ref="BC17:BC20"/>
    <mergeCell ref="BD17:BD20"/>
    <mergeCell ref="X17:AA17"/>
    <mergeCell ref="AO17:AR17"/>
    <mergeCell ref="AS17:AW17"/>
    <mergeCell ref="A17:A20"/>
    <mergeCell ref="B17:F17"/>
    <mergeCell ref="G17:J17"/>
    <mergeCell ref="A1:BH1"/>
    <mergeCell ref="K17:N17"/>
    <mergeCell ref="O17:S17"/>
    <mergeCell ref="A10:Y10"/>
    <mergeCell ref="A6:Y6"/>
    <mergeCell ref="A4:BH4"/>
    <mergeCell ref="A14:Y14"/>
    <mergeCell ref="A2:BH2"/>
    <mergeCell ref="A3:BH3"/>
    <mergeCell ref="A13:Y13"/>
    <mergeCell ref="A12:Y12"/>
    <mergeCell ref="A16:BA16"/>
    <mergeCell ref="BB16:BH16"/>
    <mergeCell ref="Z6:AY7"/>
    <mergeCell ref="Z10:BG11"/>
  </mergeCells>
  <printOptions horizontalCentered="1" verticalCentered="1"/>
  <pageMargins left="0.19685039370078741" right="0.19685039370078741" top="0.78740157480314965" bottom="0.19685039370078741" header="0" footer="0"/>
  <pageSetup paperSize="9" scale="77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showGridLines="0" view="pageBreakPreview" topLeftCell="A7" zoomScale="70" zoomScaleNormal="50" zoomScaleSheetLayoutView="70" workbookViewId="0">
      <selection activeCell="B18" sqref="B18"/>
    </sheetView>
  </sheetViews>
  <sheetFormatPr defaultColWidth="9.109375" defaultRowHeight="13.2" x14ac:dyDescent="0.25"/>
  <cols>
    <col min="1" max="1" width="11.44140625" style="6" customWidth="1"/>
    <col min="2" max="2" width="135.6640625" style="6" customWidth="1"/>
    <col min="3" max="3" width="16.109375" style="6" customWidth="1"/>
    <col min="4" max="4" width="7.6640625" style="6" customWidth="1"/>
    <col min="5" max="5" width="8.44140625" style="6" customWidth="1"/>
    <col min="6" max="10" width="6.6640625" style="6" customWidth="1"/>
    <col min="11" max="26" width="4.6640625" style="6" customWidth="1"/>
    <col min="27" max="27" width="6" style="6" customWidth="1"/>
    <col min="28" max="28" width="7.5546875" style="6" customWidth="1"/>
    <col min="29" max="29" width="6" style="6" customWidth="1"/>
    <col min="30" max="30" width="13.109375" style="6" customWidth="1"/>
    <col min="31" max="16384" width="9.109375" style="6"/>
  </cols>
  <sheetData>
    <row r="1" spans="1:29" s="14" customFormat="1" ht="55.5" customHeight="1" thickBot="1" x14ac:dyDescent="0.35">
      <c r="A1" s="498" t="s">
        <v>91</v>
      </c>
      <c r="B1" s="501" t="s">
        <v>134</v>
      </c>
      <c r="C1" s="503" t="s">
        <v>48</v>
      </c>
      <c r="D1" s="517" t="s">
        <v>81</v>
      </c>
      <c r="E1" s="518"/>
      <c r="F1" s="523" t="s">
        <v>82</v>
      </c>
      <c r="G1" s="524"/>
      <c r="H1" s="524"/>
      <c r="I1" s="524"/>
      <c r="J1" s="525"/>
      <c r="K1" s="530" t="s">
        <v>87</v>
      </c>
      <c r="L1" s="531"/>
      <c r="M1" s="531"/>
      <c r="N1" s="531"/>
      <c r="O1" s="531"/>
      <c r="P1" s="531"/>
      <c r="Q1" s="531"/>
      <c r="R1" s="536"/>
      <c r="S1" s="530" t="s">
        <v>88</v>
      </c>
      <c r="T1" s="531"/>
      <c r="U1" s="531"/>
      <c r="V1" s="531"/>
      <c r="W1" s="531"/>
      <c r="X1" s="531"/>
      <c r="Y1" s="531"/>
      <c r="Z1" s="536"/>
      <c r="AA1" s="530" t="s">
        <v>101</v>
      </c>
      <c r="AB1" s="531"/>
      <c r="AC1" s="532"/>
    </row>
    <row r="2" spans="1:29" s="14" customFormat="1" ht="52.5" customHeight="1" thickBot="1" x14ac:dyDescent="0.35">
      <c r="A2" s="499"/>
      <c r="B2" s="502"/>
      <c r="C2" s="504"/>
      <c r="D2" s="519"/>
      <c r="E2" s="520"/>
      <c r="F2" s="526" t="s">
        <v>90</v>
      </c>
      <c r="G2" s="528" t="s">
        <v>83</v>
      </c>
      <c r="H2" s="529"/>
      <c r="I2" s="529"/>
      <c r="J2" s="510" t="s">
        <v>85</v>
      </c>
      <c r="K2" s="513" t="s">
        <v>97</v>
      </c>
      <c r="L2" s="513"/>
      <c r="M2" s="513"/>
      <c r="N2" s="514"/>
      <c r="O2" s="513" t="s">
        <v>99</v>
      </c>
      <c r="P2" s="513"/>
      <c r="Q2" s="513"/>
      <c r="R2" s="514"/>
      <c r="S2" s="513" t="s">
        <v>98</v>
      </c>
      <c r="T2" s="513"/>
      <c r="U2" s="513"/>
      <c r="V2" s="514"/>
      <c r="W2" s="513" t="s">
        <v>100</v>
      </c>
      <c r="X2" s="513"/>
      <c r="Y2" s="513"/>
      <c r="Z2" s="514"/>
      <c r="AA2" s="533"/>
      <c r="AB2" s="534"/>
      <c r="AC2" s="535"/>
    </row>
    <row r="3" spans="1:29" s="14" customFormat="1" ht="32.25" customHeight="1" thickBot="1" x14ac:dyDescent="0.35">
      <c r="A3" s="499"/>
      <c r="B3" s="502"/>
      <c r="C3" s="504"/>
      <c r="D3" s="521"/>
      <c r="E3" s="522"/>
      <c r="F3" s="526"/>
      <c r="G3" s="494" t="s">
        <v>84</v>
      </c>
      <c r="H3" s="515" t="s">
        <v>89</v>
      </c>
      <c r="I3" s="494" t="s">
        <v>86</v>
      </c>
      <c r="J3" s="511"/>
      <c r="K3" s="494" t="s">
        <v>94</v>
      </c>
      <c r="L3" s="515" t="s">
        <v>95</v>
      </c>
      <c r="M3" s="494" t="s">
        <v>96</v>
      </c>
      <c r="N3" s="486" t="s">
        <v>179</v>
      </c>
      <c r="O3" s="494" t="s">
        <v>94</v>
      </c>
      <c r="P3" s="515" t="s">
        <v>95</v>
      </c>
      <c r="Q3" s="494" t="s">
        <v>96</v>
      </c>
      <c r="R3" s="486" t="s">
        <v>179</v>
      </c>
      <c r="S3" s="494" t="s">
        <v>94</v>
      </c>
      <c r="T3" s="515" t="s">
        <v>95</v>
      </c>
      <c r="U3" s="494" t="s">
        <v>96</v>
      </c>
      <c r="V3" s="486" t="s">
        <v>179</v>
      </c>
      <c r="W3" s="494" t="s">
        <v>94</v>
      </c>
      <c r="X3" s="515" t="s">
        <v>95</v>
      </c>
      <c r="Y3" s="494" t="s">
        <v>96</v>
      </c>
      <c r="Z3" s="486" t="s">
        <v>179</v>
      </c>
      <c r="AA3" s="504" t="s">
        <v>102</v>
      </c>
      <c r="AB3" s="537" t="s">
        <v>103</v>
      </c>
      <c r="AC3" s="503" t="s">
        <v>104</v>
      </c>
    </row>
    <row r="4" spans="1:29" s="14" customFormat="1" ht="136.5" customHeight="1" thickBot="1" x14ac:dyDescent="0.35">
      <c r="A4" s="500"/>
      <c r="B4" s="502"/>
      <c r="C4" s="504"/>
      <c r="D4" s="263" t="s">
        <v>178</v>
      </c>
      <c r="E4" s="263" t="s">
        <v>92</v>
      </c>
      <c r="F4" s="527"/>
      <c r="G4" s="495"/>
      <c r="H4" s="516"/>
      <c r="I4" s="495"/>
      <c r="J4" s="512"/>
      <c r="K4" s="495"/>
      <c r="L4" s="516"/>
      <c r="M4" s="495"/>
      <c r="N4" s="487"/>
      <c r="O4" s="495"/>
      <c r="P4" s="516"/>
      <c r="Q4" s="495"/>
      <c r="R4" s="487"/>
      <c r="S4" s="495"/>
      <c r="T4" s="516"/>
      <c r="U4" s="495"/>
      <c r="V4" s="487"/>
      <c r="W4" s="495"/>
      <c r="X4" s="516"/>
      <c r="Y4" s="495"/>
      <c r="Z4" s="487"/>
      <c r="AA4" s="504"/>
      <c r="AB4" s="537"/>
      <c r="AC4" s="504"/>
    </row>
    <row r="5" spans="1:29" s="14" customFormat="1" ht="19.5" customHeight="1" thickBot="1" x14ac:dyDescent="0.35">
      <c r="A5" s="60" t="s">
        <v>136</v>
      </c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  <c r="O5" s="72"/>
      <c r="P5" s="72"/>
      <c r="Q5" s="72"/>
      <c r="R5" s="73"/>
      <c r="S5" s="72"/>
      <c r="T5" s="72"/>
      <c r="U5" s="72"/>
      <c r="V5" s="73"/>
      <c r="W5" s="72"/>
      <c r="X5" s="72"/>
      <c r="Y5" s="72"/>
      <c r="Z5" s="73"/>
      <c r="AA5" s="72"/>
      <c r="AB5" s="72"/>
      <c r="AC5" s="74"/>
    </row>
    <row r="6" spans="1:29" s="7" customFormat="1" ht="23.25" customHeight="1" thickBot="1" x14ac:dyDescent="0.35">
      <c r="A6" s="11" t="s">
        <v>114</v>
      </c>
      <c r="B6" s="505" t="s">
        <v>141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7"/>
    </row>
    <row r="7" spans="1:29" s="7" customFormat="1" ht="21.9" customHeight="1" thickBot="1" x14ac:dyDescent="0.35">
      <c r="A7" s="508" t="s">
        <v>128</v>
      </c>
      <c r="B7" s="509"/>
      <c r="C7" s="75"/>
      <c r="D7" s="75">
        <f>SUM(D8:D10)</f>
        <v>15</v>
      </c>
      <c r="E7" s="75">
        <f>D7*30</f>
        <v>450</v>
      </c>
      <c r="F7" s="75"/>
      <c r="G7" s="261"/>
      <c r="H7" s="75"/>
      <c r="I7" s="261"/>
      <c r="J7" s="75"/>
      <c r="K7" s="491">
        <f>SUM(K8:M10)</f>
        <v>6</v>
      </c>
      <c r="L7" s="492"/>
      <c r="M7" s="493"/>
      <c r="N7" s="270">
        <f>SUM(N8:N10)</f>
        <v>10</v>
      </c>
      <c r="O7" s="488">
        <f>SUM(K8:M10)</f>
        <v>6</v>
      </c>
      <c r="P7" s="489"/>
      <c r="Q7" s="490"/>
      <c r="R7" s="271">
        <f>SUM(R8:R10)</f>
        <v>5</v>
      </c>
      <c r="S7" s="488">
        <f>SUM(S8:U10)</f>
        <v>0</v>
      </c>
      <c r="T7" s="489"/>
      <c r="U7" s="490"/>
      <c r="V7" s="271">
        <f>SUM(V8:V10)</f>
        <v>0</v>
      </c>
      <c r="W7" s="488">
        <f>SUM(W8:Y10)</f>
        <v>0</v>
      </c>
      <c r="X7" s="489"/>
      <c r="Y7" s="490"/>
      <c r="Z7" s="271">
        <f>SUM(Z8:Z10)</f>
        <v>0</v>
      </c>
      <c r="AA7" s="75"/>
      <c r="AB7" s="260"/>
      <c r="AC7" s="75"/>
    </row>
    <row r="8" spans="1:29" s="5" customFormat="1" ht="18" customHeight="1" x14ac:dyDescent="0.35">
      <c r="A8" s="68" t="s">
        <v>115</v>
      </c>
      <c r="B8" s="69" t="s">
        <v>174</v>
      </c>
      <c r="C8" s="76" t="s">
        <v>185</v>
      </c>
      <c r="D8" s="87">
        <v>5</v>
      </c>
      <c r="E8" s="88">
        <f>D8*30</f>
        <v>150</v>
      </c>
      <c r="F8" s="88">
        <f t="shared" ref="F8:F10" si="0">G8+H8+I8</f>
        <v>48</v>
      </c>
      <c r="G8" s="89"/>
      <c r="H8" s="88"/>
      <c r="I8" s="89">
        <f>M8*16+Q8*16</f>
        <v>48</v>
      </c>
      <c r="J8" s="88">
        <f t="shared" ref="J8:J10" si="1">E8-F8</f>
        <v>102</v>
      </c>
      <c r="K8" s="90"/>
      <c r="L8" s="91"/>
      <c r="M8" s="92">
        <v>3</v>
      </c>
      <c r="N8" s="272">
        <v>5</v>
      </c>
      <c r="O8" s="90"/>
      <c r="P8" s="91"/>
      <c r="Q8" s="94"/>
      <c r="R8" s="273"/>
      <c r="S8" s="95"/>
      <c r="T8" s="91"/>
      <c r="U8" s="96"/>
      <c r="V8" s="273"/>
      <c r="W8" s="90"/>
      <c r="X8" s="91"/>
      <c r="Y8" s="94"/>
      <c r="Z8" s="273"/>
      <c r="AA8" s="87">
        <v>1</v>
      </c>
      <c r="AB8" s="97"/>
      <c r="AC8" s="87"/>
    </row>
    <row r="9" spans="1:29" s="5" customFormat="1" ht="60" customHeight="1" x14ac:dyDescent="0.35">
      <c r="A9" s="70" t="s">
        <v>116</v>
      </c>
      <c r="B9" s="69" t="s">
        <v>169</v>
      </c>
      <c r="C9" s="450" t="s">
        <v>226</v>
      </c>
      <c r="D9" s="61">
        <v>5</v>
      </c>
      <c r="E9" s="62">
        <f t="shared" ref="E9:E11" si="2">D9*30</f>
        <v>150</v>
      </c>
      <c r="F9" s="62">
        <f t="shared" si="0"/>
        <v>48</v>
      </c>
      <c r="G9" s="98">
        <v>32</v>
      </c>
      <c r="H9" s="62"/>
      <c r="I9" s="98">
        <f>M9*16+Q9*16</f>
        <v>16</v>
      </c>
      <c r="J9" s="62">
        <f t="shared" si="1"/>
        <v>102</v>
      </c>
      <c r="K9" s="99">
        <v>2</v>
      </c>
      <c r="L9" s="100"/>
      <c r="M9" s="101">
        <v>1</v>
      </c>
      <c r="N9" s="274">
        <v>5</v>
      </c>
      <c r="O9" s="99"/>
      <c r="P9" s="100"/>
      <c r="Q9" s="101"/>
      <c r="R9" s="274"/>
      <c r="S9" s="135"/>
      <c r="T9" s="95"/>
      <c r="U9" s="134"/>
      <c r="V9" s="273"/>
      <c r="W9" s="95"/>
      <c r="X9" s="95"/>
      <c r="Y9" s="136"/>
      <c r="Z9" s="273"/>
      <c r="AA9" s="87">
        <v>1</v>
      </c>
      <c r="AB9" s="112"/>
      <c r="AC9" s="61"/>
    </row>
    <row r="10" spans="1:29" s="5" customFormat="1" ht="39.9" customHeight="1" thickBot="1" x14ac:dyDescent="0.4">
      <c r="A10" s="70" t="s">
        <v>117</v>
      </c>
      <c r="B10" s="275" t="s">
        <v>170</v>
      </c>
      <c r="C10" s="277" t="s">
        <v>224</v>
      </c>
      <c r="D10" s="62">
        <v>5</v>
      </c>
      <c r="E10" s="62">
        <f t="shared" si="2"/>
        <v>150</v>
      </c>
      <c r="F10" s="62">
        <f t="shared" si="0"/>
        <v>48</v>
      </c>
      <c r="G10" s="98">
        <v>32</v>
      </c>
      <c r="H10" s="62"/>
      <c r="I10" s="98">
        <f>M10*16+Q10*16</f>
        <v>16</v>
      </c>
      <c r="J10" s="62">
        <f t="shared" si="1"/>
        <v>102</v>
      </c>
      <c r="K10" s="99"/>
      <c r="L10" s="100"/>
      <c r="M10" s="101"/>
      <c r="N10" s="274"/>
      <c r="O10" s="99">
        <v>2</v>
      </c>
      <c r="P10" s="100"/>
      <c r="Q10" s="101">
        <v>1</v>
      </c>
      <c r="R10" s="274">
        <v>5</v>
      </c>
      <c r="S10" s="137"/>
      <c r="T10" s="100"/>
      <c r="U10" s="138"/>
      <c r="V10" s="118"/>
      <c r="W10" s="137"/>
      <c r="X10" s="100"/>
      <c r="Y10" s="138"/>
      <c r="Z10" s="118"/>
      <c r="AA10" s="62">
        <v>1</v>
      </c>
      <c r="AB10" s="114"/>
      <c r="AC10" s="61"/>
    </row>
    <row r="11" spans="1:29" s="5" customFormat="1" ht="19.5" customHeight="1" thickBot="1" x14ac:dyDescent="0.4">
      <c r="A11" s="496" t="s">
        <v>105</v>
      </c>
      <c r="B11" s="497"/>
      <c r="C11" s="17"/>
      <c r="D11" s="139">
        <v>15</v>
      </c>
      <c r="E11" s="75">
        <f t="shared" si="2"/>
        <v>450</v>
      </c>
      <c r="F11" s="75"/>
      <c r="G11" s="75"/>
      <c r="H11" s="75"/>
      <c r="I11" s="75"/>
      <c r="J11" s="75"/>
      <c r="K11" s="488">
        <f>1*'Вариативная часть РУП маг ГЭЭ'!K12:M12</f>
        <v>6</v>
      </c>
      <c r="L11" s="489"/>
      <c r="M11" s="490"/>
      <c r="N11" s="271">
        <f>1*'Вариативная часть РУП маг ГЭЭ'!N12</f>
        <v>10</v>
      </c>
      <c r="O11" s="488">
        <f>1*'Вариативная часть РУП маг ГЭЭ'!O12:Q12</f>
        <v>3</v>
      </c>
      <c r="P11" s="489"/>
      <c r="Q11" s="490"/>
      <c r="R11" s="271">
        <f>1*'Вариативная часть РУП маг ГЭЭ'!R12</f>
        <v>5</v>
      </c>
      <c r="S11" s="488">
        <f>1*'Вариативная часть РУП маг ГЭЭ'!S12:U12</f>
        <v>0</v>
      </c>
      <c r="T11" s="489"/>
      <c r="U11" s="490"/>
      <c r="V11" s="271">
        <f>1*'Вариативная часть РУП маг ГЭЭ'!V12</f>
        <v>0</v>
      </c>
      <c r="W11" s="488">
        <f>1*'Вариативная часть РУП маг ГЭЭ'!W12:Y12</f>
        <v>0</v>
      </c>
      <c r="X11" s="489"/>
      <c r="Y11" s="490"/>
      <c r="Z11" s="271">
        <f>1*'Вариативная часть РУП маг ГЭЭ'!Z12</f>
        <v>0</v>
      </c>
      <c r="AA11" s="75"/>
      <c r="AB11" s="140"/>
      <c r="AC11" s="139"/>
    </row>
    <row r="12" spans="1:29" s="1" customFormat="1" ht="19.5" customHeight="1" thickBot="1" x14ac:dyDescent="0.35">
      <c r="A12" s="65"/>
      <c r="B12" s="66" t="s">
        <v>118</v>
      </c>
      <c r="C12" s="67"/>
      <c r="D12" s="254">
        <f>D7+D11</f>
        <v>30</v>
      </c>
      <c r="E12" s="254">
        <f>E7+E11</f>
        <v>900</v>
      </c>
      <c r="F12" s="141"/>
      <c r="G12" s="141"/>
      <c r="H12" s="141"/>
      <c r="I12" s="141"/>
      <c r="J12" s="141"/>
      <c r="K12" s="538">
        <f>SUM(K8:M11)</f>
        <v>12</v>
      </c>
      <c r="L12" s="538"/>
      <c r="M12" s="539"/>
      <c r="N12" s="254">
        <f>SUM(N8:N11)</f>
        <v>20</v>
      </c>
      <c r="O12" s="540">
        <f>SUM(O8:Q11)</f>
        <v>6</v>
      </c>
      <c r="P12" s="538"/>
      <c r="Q12" s="539"/>
      <c r="R12" s="142">
        <f>SUM(R8:R11)</f>
        <v>10</v>
      </c>
      <c r="S12" s="540">
        <f>SUM(S8:U11)</f>
        <v>0</v>
      </c>
      <c r="T12" s="538"/>
      <c r="U12" s="539"/>
      <c r="V12" s="254">
        <f>SUM(V8:V11)</f>
        <v>0</v>
      </c>
      <c r="W12" s="540">
        <f>SUM(W8:Y11)</f>
        <v>0</v>
      </c>
      <c r="X12" s="538"/>
      <c r="Y12" s="539"/>
      <c r="Z12" s="142">
        <f>SUM(Z8:Z11)</f>
        <v>0</v>
      </c>
      <c r="AA12" s="143"/>
      <c r="AB12" s="254"/>
      <c r="AC12" s="141"/>
    </row>
    <row r="13" spans="1:29" s="7" customFormat="1" ht="23.25" customHeight="1" thickBot="1" x14ac:dyDescent="0.35">
      <c r="A13" s="11" t="s">
        <v>119</v>
      </c>
      <c r="B13" s="505" t="s">
        <v>49</v>
      </c>
      <c r="C13" s="506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507"/>
    </row>
    <row r="14" spans="1:29" s="7" customFormat="1" ht="21.9" customHeight="1" thickBot="1" x14ac:dyDescent="0.35">
      <c r="A14" s="508" t="s">
        <v>129</v>
      </c>
      <c r="B14" s="509"/>
      <c r="C14" s="75"/>
      <c r="D14" s="260">
        <f>SUM(D15:D18)</f>
        <v>20</v>
      </c>
      <c r="E14" s="75">
        <f>D14*30</f>
        <v>600</v>
      </c>
      <c r="F14" s="75"/>
      <c r="G14" s="261"/>
      <c r="H14" s="75"/>
      <c r="I14" s="75"/>
      <c r="J14" s="75"/>
      <c r="K14" s="491">
        <f>SUM(K15:M18)</f>
        <v>6</v>
      </c>
      <c r="L14" s="492"/>
      <c r="M14" s="493"/>
      <c r="N14" s="270">
        <f>SUM(N15:N18)</f>
        <v>10</v>
      </c>
      <c r="O14" s="488">
        <f>SUM(O15:Q18)</f>
        <v>3</v>
      </c>
      <c r="P14" s="489"/>
      <c r="Q14" s="490"/>
      <c r="R14" s="271">
        <f>SUM(R15:R18)</f>
        <v>5</v>
      </c>
      <c r="S14" s="488">
        <f>SUM(S15:U18)</f>
        <v>3</v>
      </c>
      <c r="T14" s="489"/>
      <c r="U14" s="490"/>
      <c r="V14" s="271">
        <f>SUM(V15:V18)</f>
        <v>5</v>
      </c>
      <c r="W14" s="488">
        <f>SUM(W15:Y18)</f>
        <v>0</v>
      </c>
      <c r="X14" s="489"/>
      <c r="Y14" s="490"/>
      <c r="Z14" s="276">
        <f>SUM(Z15:Z18)</f>
        <v>0</v>
      </c>
      <c r="AA14" s="75"/>
      <c r="AB14" s="260"/>
      <c r="AC14" s="75"/>
    </row>
    <row r="15" spans="1:29" s="5" customFormat="1" ht="54.6" customHeight="1" x14ac:dyDescent="0.35">
      <c r="A15" s="57" t="s">
        <v>120</v>
      </c>
      <c r="B15" s="275" t="s">
        <v>215</v>
      </c>
      <c r="C15" s="450" t="s">
        <v>226</v>
      </c>
      <c r="D15" s="103">
        <v>5</v>
      </c>
      <c r="E15" s="88">
        <f t="shared" ref="E15:E18" si="3">D15*30</f>
        <v>150</v>
      </c>
      <c r="F15" s="88">
        <f>G15+H15+I15</f>
        <v>48</v>
      </c>
      <c r="G15" s="89">
        <v>32</v>
      </c>
      <c r="H15" s="88"/>
      <c r="I15" s="89">
        <v>16</v>
      </c>
      <c r="J15" s="88">
        <f t="shared" ref="J15:J18" si="4">E15-F15</f>
        <v>102</v>
      </c>
      <c r="K15" s="104">
        <v>2</v>
      </c>
      <c r="L15" s="105"/>
      <c r="M15" s="106">
        <v>1</v>
      </c>
      <c r="N15" s="88">
        <v>5</v>
      </c>
      <c r="O15" s="104"/>
      <c r="P15" s="105"/>
      <c r="Q15" s="106"/>
      <c r="R15" s="88"/>
      <c r="S15" s="104"/>
      <c r="T15" s="105"/>
      <c r="U15" s="106"/>
      <c r="V15" s="88"/>
      <c r="W15" s="107"/>
      <c r="X15" s="105"/>
      <c r="Y15" s="108"/>
      <c r="Z15" s="278"/>
      <c r="AA15" s="87">
        <v>2</v>
      </c>
      <c r="AB15" s="97"/>
      <c r="AC15" s="87"/>
    </row>
    <row r="16" spans="1:29" s="5" customFormat="1" ht="60.75" customHeight="1" x14ac:dyDescent="0.35">
      <c r="A16" s="58" t="s">
        <v>121</v>
      </c>
      <c r="B16" s="392" t="s">
        <v>203</v>
      </c>
      <c r="C16" s="450" t="s">
        <v>225</v>
      </c>
      <c r="D16" s="279">
        <v>5</v>
      </c>
      <c r="E16" s="62">
        <f t="shared" si="3"/>
        <v>150</v>
      </c>
      <c r="F16" s="378">
        <f t="shared" ref="F16:F18" si="5">G16+H16+I16</f>
        <v>48</v>
      </c>
      <c r="G16" s="89">
        <v>32</v>
      </c>
      <c r="H16" s="378"/>
      <c r="I16" s="89">
        <v>16</v>
      </c>
      <c r="J16" s="62">
        <f t="shared" si="4"/>
        <v>102</v>
      </c>
      <c r="K16" s="109">
        <v>2</v>
      </c>
      <c r="L16" s="110"/>
      <c r="M16" s="111">
        <v>1</v>
      </c>
      <c r="N16" s="62">
        <v>5</v>
      </c>
      <c r="O16" s="109"/>
      <c r="P16" s="110"/>
      <c r="Q16" s="111"/>
      <c r="R16" s="62"/>
      <c r="S16" s="109"/>
      <c r="T16" s="110"/>
      <c r="U16" s="111"/>
      <c r="V16" s="62"/>
      <c r="W16" s="109"/>
      <c r="X16" s="110"/>
      <c r="Y16" s="111"/>
      <c r="Z16" s="62"/>
      <c r="AA16" s="87">
        <v>2</v>
      </c>
      <c r="AB16" s="112"/>
      <c r="AC16" s="113"/>
    </row>
    <row r="17" spans="1:32" s="5" customFormat="1" ht="39.6" customHeight="1" x14ac:dyDescent="0.35">
      <c r="A17" s="58" t="s">
        <v>122</v>
      </c>
      <c r="B17" s="448" t="s">
        <v>216</v>
      </c>
      <c r="C17" s="450" t="s">
        <v>226</v>
      </c>
      <c r="D17" s="279">
        <v>5</v>
      </c>
      <c r="E17" s="62">
        <f t="shared" si="3"/>
        <v>150</v>
      </c>
      <c r="F17" s="378">
        <f t="shared" si="5"/>
        <v>48</v>
      </c>
      <c r="G17" s="89">
        <v>32</v>
      </c>
      <c r="H17" s="378"/>
      <c r="I17" s="89">
        <v>16</v>
      </c>
      <c r="J17" s="62">
        <f t="shared" si="4"/>
        <v>102</v>
      </c>
      <c r="K17" s="109"/>
      <c r="L17" s="110"/>
      <c r="M17" s="111"/>
      <c r="N17" s="62"/>
      <c r="O17" s="109">
        <v>2</v>
      </c>
      <c r="P17" s="110"/>
      <c r="Q17" s="111">
        <v>1</v>
      </c>
      <c r="R17" s="62">
        <v>5</v>
      </c>
      <c r="S17" s="109"/>
      <c r="T17" s="110"/>
      <c r="U17" s="111"/>
      <c r="V17" s="62"/>
      <c r="W17" s="109"/>
      <c r="X17" s="110"/>
      <c r="Y17" s="111"/>
      <c r="Z17" s="62"/>
      <c r="AA17" s="62">
        <v>2</v>
      </c>
      <c r="AB17" s="114"/>
      <c r="AC17" s="61"/>
    </row>
    <row r="18" spans="1:32" s="5" customFormat="1" ht="58.8" customHeight="1" thickBot="1" x14ac:dyDescent="0.4">
      <c r="A18" s="58" t="s">
        <v>137</v>
      </c>
      <c r="B18" s="446" t="s">
        <v>236</v>
      </c>
      <c r="C18" s="450" t="s">
        <v>226</v>
      </c>
      <c r="D18" s="279">
        <v>5</v>
      </c>
      <c r="E18" s="62">
        <f t="shared" si="3"/>
        <v>150</v>
      </c>
      <c r="F18" s="378">
        <f t="shared" si="5"/>
        <v>48</v>
      </c>
      <c r="G18" s="89">
        <v>32</v>
      </c>
      <c r="H18" s="378"/>
      <c r="I18" s="89">
        <v>16</v>
      </c>
      <c r="J18" s="62">
        <f t="shared" si="4"/>
        <v>102</v>
      </c>
      <c r="K18" s="109"/>
      <c r="L18" s="110"/>
      <c r="M18" s="111"/>
      <c r="N18" s="62"/>
      <c r="O18" s="109"/>
      <c r="P18" s="110"/>
      <c r="Q18" s="111"/>
      <c r="R18" s="280"/>
      <c r="S18" s="109">
        <v>2</v>
      </c>
      <c r="T18" s="110"/>
      <c r="U18" s="115">
        <v>1</v>
      </c>
      <c r="V18" s="61">
        <v>5</v>
      </c>
      <c r="W18" s="109"/>
      <c r="X18" s="110"/>
      <c r="Y18" s="115"/>
      <c r="Z18" s="61"/>
      <c r="AA18" s="62">
        <v>2</v>
      </c>
      <c r="AB18" s="117"/>
      <c r="AC18" s="118"/>
    </row>
    <row r="19" spans="1:32" s="5" customFormat="1" ht="19.5" customHeight="1" thickBot="1" x14ac:dyDescent="0.4">
      <c r="A19" s="496" t="s">
        <v>105</v>
      </c>
      <c r="B19" s="497"/>
      <c r="C19" s="17"/>
      <c r="D19" s="140">
        <v>30</v>
      </c>
      <c r="E19" s="75">
        <f>D19*30</f>
        <v>900</v>
      </c>
      <c r="F19" s="75"/>
      <c r="G19" s="75"/>
      <c r="H19" s="75"/>
      <c r="I19" s="75"/>
      <c r="J19" s="75"/>
      <c r="K19" s="541">
        <f>1*'Вариативная часть РУП маг ГЭЭ'!K21:M21</f>
        <v>0</v>
      </c>
      <c r="L19" s="542"/>
      <c r="M19" s="543"/>
      <c r="N19" s="271">
        <f>1*'Вариативная часть РУП маг ГЭЭ'!N21</f>
        <v>0</v>
      </c>
      <c r="O19" s="541">
        <f>1*'Вариативная часть РУП маг ГЭЭ'!O21:Q21</f>
        <v>6</v>
      </c>
      <c r="P19" s="542"/>
      <c r="Q19" s="543"/>
      <c r="R19" s="276">
        <f>1*'Вариативная часть РУП маг ГЭЭ'!R21</f>
        <v>10</v>
      </c>
      <c r="S19" s="541">
        <f>1*'Вариативная часть РУП маг ГЭЭ'!S21:U21</f>
        <v>12</v>
      </c>
      <c r="T19" s="542"/>
      <c r="U19" s="543"/>
      <c r="V19" s="75">
        <f>1*'Вариативная часть РУП маг ГЭЭ'!V21</f>
        <v>20</v>
      </c>
      <c r="W19" s="541">
        <f>1*'Вариативная часть РУП маг ГЭЭ'!W21:Y21</f>
        <v>0</v>
      </c>
      <c r="X19" s="542"/>
      <c r="Y19" s="543"/>
      <c r="Z19" s="75">
        <f>1*'Вариативная часть РУП маг ГЭЭ'!Z21</f>
        <v>0</v>
      </c>
      <c r="AA19" s="75"/>
      <c r="AB19" s="140"/>
      <c r="AC19" s="139"/>
    </row>
    <row r="20" spans="1:32" s="1" customFormat="1" ht="19.5" customHeight="1" thickBot="1" x14ac:dyDescent="0.35">
      <c r="A20" s="65"/>
      <c r="B20" s="66" t="s">
        <v>167</v>
      </c>
      <c r="C20" s="67"/>
      <c r="D20" s="254">
        <v>50</v>
      </c>
      <c r="E20" s="67">
        <f>D20*30</f>
        <v>1500</v>
      </c>
      <c r="F20" s="256"/>
      <c r="G20" s="141"/>
      <c r="H20" s="141"/>
      <c r="I20" s="141"/>
      <c r="J20" s="141"/>
      <c r="K20" s="540">
        <f>SUM(K15:M19)</f>
        <v>6</v>
      </c>
      <c r="L20" s="538"/>
      <c r="M20" s="539"/>
      <c r="N20" s="254">
        <f>SUM(N15:N19)</f>
        <v>10</v>
      </c>
      <c r="O20" s="540">
        <f>SUM(O15:Q19)</f>
        <v>9</v>
      </c>
      <c r="P20" s="538"/>
      <c r="Q20" s="539"/>
      <c r="R20" s="142">
        <f>SUM(R15:R19)</f>
        <v>15</v>
      </c>
      <c r="S20" s="540">
        <f>SUM(S15:U19)</f>
        <v>15</v>
      </c>
      <c r="T20" s="538"/>
      <c r="U20" s="539"/>
      <c r="V20" s="254">
        <f>SUM(V15:V19)</f>
        <v>25</v>
      </c>
      <c r="W20" s="540">
        <f>SUM(W15:Y19)</f>
        <v>0</v>
      </c>
      <c r="X20" s="538"/>
      <c r="Y20" s="539"/>
      <c r="Z20" s="142">
        <f>SUM(Z15:Z19)</f>
        <v>0</v>
      </c>
      <c r="AA20" s="254"/>
      <c r="AB20" s="254"/>
      <c r="AC20" s="141"/>
    </row>
    <row r="21" spans="1:32" s="5" customFormat="1" ht="19.5" customHeight="1" x14ac:dyDescent="0.35">
      <c r="A21" s="60" t="s">
        <v>123</v>
      </c>
      <c r="B21" s="286" t="s">
        <v>180</v>
      </c>
      <c r="C21" s="277"/>
      <c r="D21" s="61">
        <v>20</v>
      </c>
      <c r="E21" s="62">
        <f>D21*30</f>
        <v>600</v>
      </c>
      <c r="F21" s="109"/>
      <c r="G21" s="110"/>
      <c r="H21" s="110"/>
      <c r="I21" s="111"/>
      <c r="J21" s="252"/>
      <c r="K21" s="119"/>
      <c r="L21" s="110"/>
      <c r="M21" s="120"/>
      <c r="N21" s="281"/>
      <c r="O21" s="119"/>
      <c r="P21" s="110"/>
      <c r="Q21" s="120"/>
      <c r="R21" s="282">
        <v>5</v>
      </c>
      <c r="S21" s="119"/>
      <c r="T21" s="110"/>
      <c r="U21" s="120"/>
      <c r="V21" s="61">
        <v>5</v>
      </c>
      <c r="W21" s="119"/>
      <c r="X21" s="110"/>
      <c r="Y21" s="120"/>
      <c r="Z21" s="61">
        <v>10</v>
      </c>
      <c r="AA21" s="62"/>
      <c r="AB21" s="154" t="s">
        <v>146</v>
      </c>
      <c r="AC21" s="118"/>
    </row>
    <row r="22" spans="1:32" s="5" customFormat="1" ht="42" customHeight="1" thickBot="1" x14ac:dyDescent="0.4">
      <c r="A22" s="63" t="s">
        <v>124</v>
      </c>
      <c r="B22" s="64" t="s">
        <v>144</v>
      </c>
      <c r="C22" s="277"/>
      <c r="D22" s="122">
        <v>20</v>
      </c>
      <c r="E22" s="62">
        <f>D22*30</f>
        <v>600</v>
      </c>
      <c r="F22" s="123"/>
      <c r="G22" s="124"/>
      <c r="H22" s="124"/>
      <c r="I22" s="125"/>
      <c r="J22" s="122"/>
      <c r="K22" s="126"/>
      <c r="L22" s="124"/>
      <c r="M22" s="127"/>
      <c r="N22" s="283"/>
      <c r="O22" s="126"/>
      <c r="P22" s="124"/>
      <c r="Q22" s="127"/>
      <c r="R22" s="284"/>
      <c r="S22" s="126"/>
      <c r="T22" s="124"/>
      <c r="U22" s="127"/>
      <c r="V22" s="285"/>
      <c r="W22" s="126"/>
      <c r="X22" s="124"/>
      <c r="Y22" s="127"/>
      <c r="Z22" s="285">
        <v>20</v>
      </c>
      <c r="AA22" s="122"/>
      <c r="AB22" s="128"/>
      <c r="AC22" s="129">
        <v>4</v>
      </c>
    </row>
    <row r="23" spans="1:32" s="12" customFormat="1" ht="49.5" customHeight="1" thickBot="1" x14ac:dyDescent="0.4">
      <c r="A23" s="563" t="s">
        <v>181</v>
      </c>
      <c r="B23" s="564"/>
      <c r="C23" s="145"/>
      <c r="D23" s="146">
        <f t="shared" ref="D23:E23" si="6">D20+D12</f>
        <v>80</v>
      </c>
      <c r="E23" s="250">
        <f t="shared" si="6"/>
        <v>2400</v>
      </c>
      <c r="F23" s="147"/>
      <c r="G23" s="251"/>
      <c r="H23" s="250"/>
      <c r="I23" s="251"/>
      <c r="J23" s="250"/>
      <c r="K23" s="148"/>
      <c r="L23" s="149"/>
      <c r="M23" s="150"/>
      <c r="N23" s="262"/>
      <c r="O23" s="148"/>
      <c r="P23" s="149"/>
      <c r="Q23" s="150"/>
      <c r="R23" s="262"/>
      <c r="S23" s="148"/>
      <c r="T23" s="149"/>
      <c r="U23" s="150"/>
      <c r="V23" s="262"/>
      <c r="W23" s="148"/>
      <c r="X23" s="149"/>
      <c r="Y23" s="150"/>
      <c r="Z23" s="262"/>
      <c r="AA23" s="146"/>
      <c r="AB23" s="151"/>
      <c r="AC23" s="152"/>
      <c r="AD23" s="8"/>
      <c r="AE23" s="9"/>
      <c r="AF23" s="9"/>
    </row>
    <row r="24" spans="1:32" s="12" customFormat="1" ht="42" customHeight="1" thickBot="1" x14ac:dyDescent="0.4">
      <c r="A24" s="557" t="s">
        <v>182</v>
      </c>
      <c r="B24" s="558"/>
      <c r="C24" s="290"/>
      <c r="D24" s="291">
        <f>D23+D21+D22</f>
        <v>120</v>
      </c>
      <c r="E24" s="291">
        <f t="shared" ref="E24" si="7">E22+E21+E20+E12</f>
        <v>3600</v>
      </c>
      <c r="F24" s="292"/>
      <c r="G24" s="293"/>
      <c r="H24" s="291"/>
      <c r="I24" s="294"/>
      <c r="J24" s="295"/>
      <c r="K24" s="559">
        <f>K20+K12</f>
        <v>18</v>
      </c>
      <c r="L24" s="560"/>
      <c r="M24" s="561"/>
      <c r="N24" s="296">
        <f>N22+N21+N20+N12</f>
        <v>30</v>
      </c>
      <c r="O24" s="559">
        <f>O20+O12</f>
        <v>15</v>
      </c>
      <c r="P24" s="560"/>
      <c r="Q24" s="561"/>
      <c r="R24" s="296">
        <f>R22+R21+R20+R12</f>
        <v>30</v>
      </c>
      <c r="S24" s="559">
        <f>S20+S12</f>
        <v>15</v>
      </c>
      <c r="T24" s="560"/>
      <c r="U24" s="561"/>
      <c r="V24" s="297">
        <f>V22+V21+V20+V12</f>
        <v>30</v>
      </c>
      <c r="W24" s="559">
        <f>W20+W12</f>
        <v>0</v>
      </c>
      <c r="X24" s="560"/>
      <c r="Y24" s="561"/>
      <c r="Z24" s="296">
        <f>Z22+Z21+Z20+Z12</f>
        <v>30</v>
      </c>
      <c r="AA24" s="291"/>
      <c r="AB24" s="298"/>
      <c r="AC24" s="299"/>
      <c r="AD24" s="8"/>
      <c r="AE24" s="9"/>
      <c r="AF24" s="9"/>
    </row>
    <row r="25" spans="1:32" s="12" customFormat="1" ht="19.5" customHeight="1" thickBot="1" x14ac:dyDescent="0.4">
      <c r="A25" s="18" t="s">
        <v>38</v>
      </c>
      <c r="B25" s="19" t="s">
        <v>106</v>
      </c>
      <c r="C25" s="20" t="s">
        <v>38</v>
      </c>
      <c r="D25" s="20"/>
      <c r="E25" s="20"/>
      <c r="F25" s="21"/>
      <c r="G25" s="21"/>
      <c r="H25" s="21"/>
      <c r="I25" s="21"/>
      <c r="J25" s="22"/>
      <c r="K25" s="570"/>
      <c r="L25" s="571"/>
      <c r="M25" s="571"/>
      <c r="N25" s="571"/>
      <c r="O25" s="571"/>
      <c r="P25" s="571"/>
      <c r="Q25" s="571"/>
      <c r="R25" s="571"/>
      <c r="S25" s="571"/>
      <c r="T25" s="571"/>
      <c r="U25" s="571"/>
      <c r="V25" s="571"/>
      <c r="W25" s="571"/>
      <c r="X25" s="571"/>
      <c r="Y25" s="571"/>
      <c r="Z25" s="571"/>
      <c r="AA25" s="571"/>
      <c r="AB25" s="571"/>
      <c r="AC25" s="572"/>
      <c r="AD25" s="9"/>
      <c r="AE25" s="13"/>
      <c r="AF25" s="9"/>
    </row>
    <row r="26" spans="1:32" s="10" customFormat="1" ht="19.5" customHeight="1" thickBot="1" x14ac:dyDescent="0.4">
      <c r="A26" s="259"/>
      <c r="B26" s="23"/>
      <c r="C26" s="17"/>
      <c r="D26" s="24"/>
      <c r="E26" s="17"/>
      <c r="F26" s="25"/>
      <c r="G26" s="26"/>
      <c r="H26" s="26"/>
      <c r="I26" s="26"/>
      <c r="J26" s="27"/>
      <c r="K26" s="28"/>
      <c r="L26" s="26"/>
      <c r="M26" s="29"/>
      <c r="N26" s="30"/>
      <c r="O26" s="25"/>
      <c r="P26" s="26"/>
      <c r="Q26" s="29"/>
      <c r="R26" s="31"/>
      <c r="S26" s="25"/>
      <c r="T26" s="26"/>
      <c r="U26" s="29"/>
      <c r="V26" s="32"/>
      <c r="W26" s="25"/>
      <c r="X26" s="26"/>
      <c r="Y26" s="29"/>
      <c r="Z26" s="33"/>
      <c r="AA26" s="23"/>
      <c r="AB26" s="34"/>
      <c r="AC26" s="35"/>
    </row>
    <row r="27" spans="1:32" s="50" customFormat="1" ht="19.5" customHeight="1" thickBot="1" x14ac:dyDescent="0.4">
      <c r="A27" s="49"/>
    </row>
    <row r="28" spans="1:32" s="51" customFormat="1" ht="73.5" customHeight="1" thickBot="1" x14ac:dyDescent="0.4">
      <c r="A28" s="257" t="s">
        <v>132</v>
      </c>
      <c r="B28" s="36" t="s">
        <v>108</v>
      </c>
      <c r="C28" s="36" t="s">
        <v>50</v>
      </c>
      <c r="D28" s="544" t="s">
        <v>183</v>
      </c>
      <c r="E28" s="545"/>
      <c r="F28" s="546" t="s">
        <v>130</v>
      </c>
      <c r="G28" s="546"/>
      <c r="H28" s="545"/>
      <c r="I28" s="77"/>
      <c r="J28" s="36" t="s">
        <v>133</v>
      </c>
      <c r="K28" s="544" t="s">
        <v>109</v>
      </c>
      <c r="L28" s="546"/>
      <c r="M28" s="546"/>
      <c r="N28" s="546"/>
      <c r="O28" s="546"/>
      <c r="P28" s="546"/>
      <c r="Q28" s="546"/>
      <c r="R28" s="546"/>
      <c r="S28" s="546"/>
      <c r="T28" s="546"/>
      <c r="U28" s="546"/>
      <c r="V28" s="546"/>
      <c r="W28" s="546"/>
      <c r="X28" s="546"/>
      <c r="Y28" s="546"/>
      <c r="Z28" s="546"/>
      <c r="AA28" s="573" t="s">
        <v>131</v>
      </c>
      <c r="AB28" s="574"/>
      <c r="AC28" s="575"/>
    </row>
    <row r="29" spans="1:32" s="52" customFormat="1" ht="60.6" customHeight="1" thickBot="1" x14ac:dyDescent="0.4">
      <c r="A29" s="258" t="s">
        <v>41</v>
      </c>
      <c r="B29" s="37" t="s">
        <v>171</v>
      </c>
      <c r="C29" s="38">
        <v>2</v>
      </c>
      <c r="D29" s="548">
        <v>5</v>
      </c>
      <c r="E29" s="550"/>
      <c r="F29" s="567">
        <v>5</v>
      </c>
      <c r="G29" s="568"/>
      <c r="H29" s="569"/>
      <c r="I29" s="2"/>
      <c r="J29" s="265" t="s">
        <v>41</v>
      </c>
      <c r="K29" s="551" t="s">
        <v>145</v>
      </c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3"/>
      <c r="AA29" s="548">
        <v>2</v>
      </c>
      <c r="AB29" s="549"/>
      <c r="AC29" s="550"/>
    </row>
    <row r="30" spans="1:32" s="52" customFormat="1" ht="47.25" customHeight="1" thickBot="1" x14ac:dyDescent="0.4">
      <c r="A30" s="258" t="s">
        <v>42</v>
      </c>
      <c r="B30" s="39" t="s">
        <v>172</v>
      </c>
      <c r="C30" s="266">
        <v>3</v>
      </c>
      <c r="D30" s="576">
        <v>5</v>
      </c>
      <c r="E30" s="577"/>
      <c r="F30" s="578">
        <v>5</v>
      </c>
      <c r="G30" s="579"/>
      <c r="H30" s="580"/>
      <c r="I30" s="2"/>
      <c r="J30" s="38"/>
      <c r="K30" s="554"/>
      <c r="L30" s="555"/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6"/>
      <c r="AA30" s="548"/>
      <c r="AB30" s="549"/>
      <c r="AC30" s="550"/>
    </row>
    <row r="31" spans="1:32" s="52" customFormat="1" ht="47.25" customHeight="1" thickBot="1" x14ac:dyDescent="0.4">
      <c r="A31" s="38" t="s">
        <v>43</v>
      </c>
      <c r="B31" s="37" t="s">
        <v>173</v>
      </c>
      <c r="C31" s="38">
        <v>4</v>
      </c>
      <c r="D31" s="548">
        <v>10</v>
      </c>
      <c r="E31" s="550"/>
      <c r="F31" s="567">
        <v>10</v>
      </c>
      <c r="G31" s="568"/>
      <c r="H31" s="569"/>
      <c r="I31" s="2"/>
      <c r="J31" s="78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53"/>
      <c r="AB31" s="53"/>
      <c r="AC31" s="53"/>
    </row>
    <row r="32" spans="1:32" s="2" customFormat="1" ht="18.75" customHeight="1" x14ac:dyDescent="0.35">
      <c r="A32" s="547" t="s">
        <v>93</v>
      </c>
      <c r="B32" s="547"/>
      <c r="C32" s="547"/>
      <c r="D32" s="547"/>
      <c r="E32" s="547"/>
      <c r="F32" s="547"/>
      <c r="G32" s="48"/>
      <c r="H32" s="48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</row>
    <row r="33" spans="1:37" s="5" customFormat="1" ht="19.5" customHeight="1" x14ac:dyDescent="0.35">
      <c r="A33" s="566" t="s">
        <v>142</v>
      </c>
      <c r="B33" s="566"/>
      <c r="C33" s="566"/>
      <c r="D33" s="566"/>
      <c r="E33" s="566"/>
      <c r="F33" s="566"/>
      <c r="G33" s="566"/>
      <c r="H33" s="566"/>
      <c r="I33" s="566"/>
      <c r="J33" s="566"/>
      <c r="K33" s="566"/>
      <c r="L33" s="566"/>
      <c r="M33" s="566"/>
      <c r="N33" s="566"/>
      <c r="O33" s="566"/>
      <c r="P33" s="566"/>
      <c r="Q33" s="566"/>
      <c r="R33" s="566"/>
      <c r="S33" s="566"/>
      <c r="T33" s="566"/>
      <c r="U33" s="566"/>
      <c r="V33" s="566"/>
      <c r="W33" s="566"/>
      <c r="X33" s="566"/>
      <c r="Y33" s="566"/>
      <c r="Z33" s="566"/>
      <c r="AA33" s="566"/>
      <c r="AB33" s="566"/>
      <c r="AC33" s="566"/>
    </row>
    <row r="34" spans="1:37" s="5" customFormat="1" ht="19.5" customHeight="1" x14ac:dyDescent="0.35">
      <c r="A34" s="565" t="s">
        <v>143</v>
      </c>
      <c r="B34" s="565"/>
      <c r="C34" s="565"/>
      <c r="D34" s="565"/>
      <c r="E34" s="565"/>
      <c r="F34" s="565"/>
      <c r="G34" s="565"/>
      <c r="H34" s="565"/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65"/>
      <c r="AA34" s="565"/>
      <c r="AB34" s="565"/>
      <c r="AC34" s="565"/>
    </row>
    <row r="35" spans="1:37" s="5" customFormat="1" ht="19.5" customHeight="1" x14ac:dyDescent="0.35">
      <c r="A35" s="565"/>
      <c r="B35" s="565"/>
      <c r="C35" s="565"/>
      <c r="D35" s="565"/>
      <c r="E35" s="565"/>
      <c r="F35" s="565"/>
      <c r="G35" s="565"/>
      <c r="H35" s="565"/>
      <c r="I35" s="565"/>
      <c r="J35" s="565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5"/>
      <c r="AA35" s="565"/>
      <c r="AB35" s="565"/>
      <c r="AC35" s="565"/>
    </row>
    <row r="36" spans="1:37" s="5" customFormat="1" ht="19.5" customHeight="1" x14ac:dyDescent="0.35">
      <c r="A36" s="264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</row>
    <row r="37" spans="1:37" ht="51.75" customHeight="1" x14ac:dyDescent="0.25">
      <c r="A37" s="562" t="s">
        <v>197</v>
      </c>
      <c r="B37" s="562"/>
      <c r="C37" s="562"/>
      <c r="D37" s="562"/>
      <c r="E37" s="562"/>
      <c r="F37" s="562"/>
      <c r="G37" s="562"/>
      <c r="H37" s="562"/>
      <c r="I37" s="562"/>
      <c r="J37" s="562"/>
      <c r="K37" s="562"/>
      <c r="L37" s="562"/>
      <c r="M37" s="562"/>
      <c r="N37" s="562"/>
      <c r="O37" s="562"/>
      <c r="P37" s="562"/>
      <c r="Q37" s="562"/>
      <c r="R37" s="562"/>
      <c r="S37" s="562"/>
      <c r="T37" s="562"/>
      <c r="U37" s="562"/>
      <c r="V37" s="562"/>
      <c r="W37" s="562"/>
      <c r="X37" s="562"/>
      <c r="Y37" s="562"/>
      <c r="Z37" s="562"/>
      <c r="AA37" s="562"/>
      <c r="AB37" s="562"/>
      <c r="AC37" s="562"/>
    </row>
    <row r="38" spans="1:37" ht="57" customHeight="1" x14ac:dyDescent="0.25">
      <c r="A38" s="562" t="s">
        <v>198</v>
      </c>
      <c r="B38" s="562"/>
      <c r="C38" s="562"/>
      <c r="D38" s="562"/>
      <c r="E38" s="562"/>
      <c r="F38" s="562"/>
      <c r="G38" s="562"/>
      <c r="H38" s="562"/>
      <c r="I38" s="562"/>
      <c r="J38" s="562"/>
      <c r="K38" s="562"/>
      <c r="L38" s="562"/>
      <c r="M38" s="562"/>
      <c r="N38" s="562"/>
      <c r="O38" s="562"/>
      <c r="P38" s="562"/>
      <c r="Q38" s="562"/>
      <c r="R38" s="562"/>
      <c r="S38" s="562"/>
      <c r="T38" s="562"/>
      <c r="U38" s="562"/>
      <c r="V38" s="562"/>
      <c r="W38" s="562"/>
      <c r="X38" s="562"/>
      <c r="Y38" s="562"/>
      <c r="Z38" s="562"/>
      <c r="AA38" s="562"/>
      <c r="AB38" s="562"/>
      <c r="AC38" s="562"/>
    </row>
    <row r="39" spans="1:37" s="3" customFormat="1" ht="21" x14ac:dyDescent="0.4">
      <c r="A39" s="375"/>
      <c r="B39" s="440" t="s">
        <v>228</v>
      </c>
      <c r="C39" s="375" t="s">
        <v>229</v>
      </c>
      <c r="D39" s="441"/>
      <c r="E39" s="441"/>
      <c r="G39" s="441"/>
      <c r="H39" s="441"/>
      <c r="I39" s="441"/>
      <c r="J39" s="441"/>
      <c r="L39" s="441"/>
      <c r="M39" s="442"/>
      <c r="N39" s="375"/>
      <c r="O39" s="441"/>
      <c r="P39" s="375" t="s">
        <v>247</v>
      </c>
      <c r="AK39" s="375"/>
    </row>
    <row r="40" spans="1:37" s="3" customFormat="1" ht="21" x14ac:dyDescent="0.4">
      <c r="A40" s="375"/>
      <c r="B40" s="375" t="s">
        <v>230</v>
      </c>
      <c r="C40" s="375" t="s">
        <v>231</v>
      </c>
      <c r="D40" s="441"/>
      <c r="E40" s="441"/>
      <c r="G40" s="441"/>
      <c r="H40" s="441"/>
      <c r="I40" s="441"/>
      <c r="J40" s="441"/>
      <c r="L40" s="441"/>
      <c r="M40" s="442"/>
      <c r="N40" s="375"/>
      <c r="O40" s="441"/>
      <c r="P40" s="375" t="s">
        <v>232</v>
      </c>
      <c r="AK40" s="375"/>
    </row>
    <row r="41" spans="1:37" s="3" customFormat="1" ht="21" x14ac:dyDescent="0.4">
      <c r="A41" s="375"/>
      <c r="B41" s="375" t="s">
        <v>233</v>
      </c>
      <c r="C41" s="375" t="s">
        <v>234</v>
      </c>
      <c r="D41" s="441"/>
      <c r="E41" s="441"/>
      <c r="G41" s="441"/>
      <c r="H41" s="441"/>
      <c r="I41" s="441"/>
      <c r="J41" s="441"/>
      <c r="L41" s="441"/>
      <c r="M41" s="442"/>
      <c r="N41" s="375"/>
      <c r="O41" s="441"/>
      <c r="P41" s="375" t="s">
        <v>248</v>
      </c>
      <c r="AK41" s="375"/>
    </row>
    <row r="42" spans="1:37" ht="17.399999999999999" x14ac:dyDescent="0.3">
      <c r="F42" s="40"/>
      <c r="N42" s="40"/>
    </row>
  </sheetData>
  <dataConsolidate/>
  <mergeCells count="93">
    <mergeCell ref="A37:AC37"/>
    <mergeCell ref="A23:B23"/>
    <mergeCell ref="A38:AC38"/>
    <mergeCell ref="A34:AC35"/>
    <mergeCell ref="A33:AC33"/>
    <mergeCell ref="D31:E31"/>
    <mergeCell ref="F31:H31"/>
    <mergeCell ref="S24:U24"/>
    <mergeCell ref="W24:Y24"/>
    <mergeCell ref="K25:AC25"/>
    <mergeCell ref="K28:Z28"/>
    <mergeCell ref="AA28:AC28"/>
    <mergeCell ref="D29:E29"/>
    <mergeCell ref="D30:E30"/>
    <mergeCell ref="F29:H29"/>
    <mergeCell ref="F30:H30"/>
    <mergeCell ref="S20:U20"/>
    <mergeCell ref="W20:Y20"/>
    <mergeCell ref="A24:B24"/>
    <mergeCell ref="O24:Q24"/>
    <mergeCell ref="K24:M24"/>
    <mergeCell ref="K20:M20"/>
    <mergeCell ref="O20:Q20"/>
    <mergeCell ref="D28:E28"/>
    <mergeCell ref="F28:H28"/>
    <mergeCell ref="A32:F32"/>
    <mergeCell ref="AA30:AC30"/>
    <mergeCell ref="K29:Z29"/>
    <mergeCell ref="K30:Z30"/>
    <mergeCell ref="AA29:AC29"/>
    <mergeCell ref="K12:M12"/>
    <mergeCell ref="O12:Q12"/>
    <mergeCell ref="S12:U12"/>
    <mergeCell ref="B13:AC13"/>
    <mergeCell ref="K19:M19"/>
    <mergeCell ref="O19:Q19"/>
    <mergeCell ref="S19:U19"/>
    <mergeCell ref="W19:Y19"/>
    <mergeCell ref="K14:M14"/>
    <mergeCell ref="O14:Q14"/>
    <mergeCell ref="S14:U14"/>
    <mergeCell ref="W14:Y14"/>
    <mergeCell ref="W12:Y12"/>
    <mergeCell ref="A14:B14"/>
    <mergeCell ref="A19:B19"/>
    <mergeCell ref="S2:V2"/>
    <mergeCell ref="G3:G4"/>
    <mergeCell ref="H3:H4"/>
    <mergeCell ref="M3:M4"/>
    <mergeCell ref="V3:V4"/>
    <mergeCell ref="AA1:AC2"/>
    <mergeCell ref="AC3:AC4"/>
    <mergeCell ref="K1:R1"/>
    <mergeCell ref="K3:K4"/>
    <mergeCell ref="U3:U4"/>
    <mergeCell ref="L3:L4"/>
    <mergeCell ref="T3:T4"/>
    <mergeCell ref="W2:Z2"/>
    <mergeCell ref="K2:N2"/>
    <mergeCell ref="AB3:AB4"/>
    <mergeCell ref="S1:Z1"/>
    <mergeCell ref="N3:N4"/>
    <mergeCell ref="P3:P4"/>
    <mergeCell ref="Q3:Q4"/>
    <mergeCell ref="R3:R4"/>
    <mergeCell ref="AA3:AA4"/>
    <mergeCell ref="A11:B11"/>
    <mergeCell ref="A1:A4"/>
    <mergeCell ref="B1:B4"/>
    <mergeCell ref="C1:C4"/>
    <mergeCell ref="I3:I4"/>
    <mergeCell ref="B6:AC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Z3:Z4"/>
    <mergeCell ref="K11:M11"/>
    <mergeCell ref="O11:Q11"/>
    <mergeCell ref="S11:U11"/>
    <mergeCell ref="W11:Y11"/>
    <mergeCell ref="O7:Q7"/>
    <mergeCell ref="K7:M7"/>
    <mergeCell ref="S7:U7"/>
    <mergeCell ref="W7:Y7"/>
    <mergeCell ref="O3:O4"/>
    <mergeCell ref="S3:S4"/>
  </mergeCells>
  <phoneticPr fontId="0" type="noConversion"/>
  <printOptions horizontalCentered="1" gridLinesSet="0"/>
  <pageMargins left="0" right="0" top="0.59055118110236227" bottom="0" header="0.19685039370078741" footer="0"/>
  <pageSetup paperSize="9" scale="46" fitToWidth="420" fitToHeight="297" orientation="landscape" blackAndWhite="1" r:id="rId1"/>
  <headerFooter alignWithMargins="0">
    <oddFooter>&amp;R&amp;P</oddFooter>
  </headerFooter>
  <rowBreaks count="1" manualBreakCount="1">
    <brk id="27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"/>
  <sheetViews>
    <sheetView showGridLines="0" tabSelected="1" view="pageBreakPreview" zoomScale="70" zoomScaleNormal="50" zoomScaleSheetLayoutView="70" workbookViewId="0">
      <selection activeCell="C1" sqref="C1:AC2"/>
    </sheetView>
  </sheetViews>
  <sheetFormatPr defaultColWidth="9.109375" defaultRowHeight="13.2" x14ac:dyDescent="0.25"/>
  <cols>
    <col min="1" max="1" width="11.88671875" style="6" customWidth="1"/>
    <col min="2" max="2" width="135.6640625" style="6" customWidth="1"/>
    <col min="3" max="3" width="16" style="6" customWidth="1"/>
    <col min="4" max="10" width="6.6640625" style="6" customWidth="1"/>
    <col min="11" max="26" width="4.6640625" style="6" customWidth="1"/>
    <col min="27" max="29" width="6.6640625" style="6" customWidth="1"/>
    <col min="30" max="16384" width="9.109375" style="6"/>
  </cols>
  <sheetData>
    <row r="1" spans="1:46" ht="33" customHeight="1" x14ac:dyDescent="0.4">
      <c r="C1" s="582" t="s">
        <v>250</v>
      </c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</row>
    <row r="2" spans="1:46" ht="13.2" customHeight="1" x14ac:dyDescent="0.4"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</row>
    <row r="3" spans="1:46" ht="22.8" x14ac:dyDescent="0.4">
      <c r="C3" s="443"/>
    </row>
    <row r="4" spans="1:46" ht="51" customHeight="1" x14ac:dyDescent="0.5">
      <c r="B4" s="581" t="s">
        <v>243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K4" s="444"/>
      <c r="AL4" s="444"/>
      <c r="AM4" s="444"/>
      <c r="AN4" s="444"/>
      <c r="AO4" s="444"/>
      <c r="AP4" s="444"/>
    </row>
    <row r="5" spans="1:46" ht="42" customHeight="1" x14ac:dyDescent="0.25">
      <c r="W5" s="445"/>
    </row>
    <row r="6" spans="1:46" ht="39" customHeight="1" thickBot="1" x14ac:dyDescent="0.3">
      <c r="U6" s="445"/>
    </row>
    <row r="7" spans="1:46" s="14" customFormat="1" ht="55.5" customHeight="1" thickBot="1" x14ac:dyDescent="0.35">
      <c r="A7" s="498" t="s">
        <v>91</v>
      </c>
      <c r="B7" s="501" t="s">
        <v>107</v>
      </c>
      <c r="C7" s="503" t="s">
        <v>48</v>
      </c>
      <c r="D7" s="517" t="s">
        <v>112</v>
      </c>
      <c r="E7" s="518"/>
      <c r="F7" s="523" t="s">
        <v>82</v>
      </c>
      <c r="G7" s="524"/>
      <c r="H7" s="524"/>
      <c r="I7" s="524"/>
      <c r="J7" s="525"/>
      <c r="K7" s="530" t="s">
        <v>87</v>
      </c>
      <c r="L7" s="531"/>
      <c r="M7" s="531"/>
      <c r="N7" s="531"/>
      <c r="O7" s="531"/>
      <c r="P7" s="531"/>
      <c r="Q7" s="531"/>
      <c r="R7" s="536"/>
      <c r="S7" s="530" t="s">
        <v>88</v>
      </c>
      <c r="T7" s="531"/>
      <c r="U7" s="531"/>
      <c r="V7" s="531"/>
      <c r="W7" s="531"/>
      <c r="X7" s="531"/>
      <c r="Y7" s="531"/>
      <c r="Z7" s="536"/>
      <c r="AA7" s="530" t="s">
        <v>101</v>
      </c>
      <c r="AB7" s="531"/>
      <c r="AC7" s="532"/>
    </row>
    <row r="8" spans="1:46" s="14" customFormat="1" ht="52.5" customHeight="1" thickBot="1" x14ac:dyDescent="0.35">
      <c r="A8" s="499"/>
      <c r="B8" s="502"/>
      <c r="C8" s="504"/>
      <c r="D8" s="519"/>
      <c r="E8" s="520"/>
      <c r="F8" s="526" t="s">
        <v>90</v>
      </c>
      <c r="G8" s="528" t="s">
        <v>83</v>
      </c>
      <c r="H8" s="529"/>
      <c r="I8" s="529"/>
      <c r="J8" s="510" t="s">
        <v>85</v>
      </c>
      <c r="K8" s="513" t="s">
        <v>97</v>
      </c>
      <c r="L8" s="513"/>
      <c r="M8" s="513"/>
      <c r="N8" s="514"/>
      <c r="O8" s="513" t="s">
        <v>99</v>
      </c>
      <c r="P8" s="513"/>
      <c r="Q8" s="513"/>
      <c r="R8" s="514"/>
      <c r="S8" s="513" t="s">
        <v>98</v>
      </c>
      <c r="T8" s="513"/>
      <c r="U8" s="513"/>
      <c r="V8" s="514"/>
      <c r="W8" s="513" t="s">
        <v>100</v>
      </c>
      <c r="X8" s="513"/>
      <c r="Y8" s="513"/>
      <c r="Z8" s="514"/>
      <c r="AA8" s="533"/>
      <c r="AB8" s="534"/>
      <c r="AC8" s="535"/>
    </row>
    <row r="9" spans="1:46" s="14" customFormat="1" ht="32.25" customHeight="1" thickBot="1" x14ac:dyDescent="0.35">
      <c r="A9" s="499"/>
      <c r="B9" s="502"/>
      <c r="C9" s="504"/>
      <c r="D9" s="521"/>
      <c r="E9" s="522"/>
      <c r="F9" s="526"/>
      <c r="G9" s="494" t="s">
        <v>84</v>
      </c>
      <c r="H9" s="515" t="s">
        <v>89</v>
      </c>
      <c r="I9" s="494" t="s">
        <v>86</v>
      </c>
      <c r="J9" s="511"/>
      <c r="K9" s="494" t="s">
        <v>94</v>
      </c>
      <c r="L9" s="515" t="s">
        <v>95</v>
      </c>
      <c r="M9" s="494" t="s">
        <v>96</v>
      </c>
      <c r="N9" s="486" t="s">
        <v>179</v>
      </c>
      <c r="O9" s="494" t="s">
        <v>94</v>
      </c>
      <c r="P9" s="515" t="s">
        <v>95</v>
      </c>
      <c r="Q9" s="494" t="s">
        <v>96</v>
      </c>
      <c r="R9" s="486" t="s">
        <v>179</v>
      </c>
      <c r="S9" s="494" t="s">
        <v>94</v>
      </c>
      <c r="T9" s="515" t="s">
        <v>95</v>
      </c>
      <c r="U9" s="494" t="s">
        <v>96</v>
      </c>
      <c r="V9" s="486" t="s">
        <v>179</v>
      </c>
      <c r="W9" s="494" t="s">
        <v>94</v>
      </c>
      <c r="X9" s="515" t="s">
        <v>95</v>
      </c>
      <c r="Y9" s="494" t="s">
        <v>96</v>
      </c>
      <c r="Z9" s="486" t="s">
        <v>179</v>
      </c>
      <c r="AA9" s="504" t="s">
        <v>102</v>
      </c>
      <c r="AB9" s="537" t="s">
        <v>103</v>
      </c>
      <c r="AC9" s="503" t="s">
        <v>104</v>
      </c>
    </row>
    <row r="10" spans="1:46" s="14" customFormat="1" ht="136.5" customHeight="1" thickBot="1" x14ac:dyDescent="0.35">
      <c r="A10" s="500"/>
      <c r="B10" s="638"/>
      <c r="C10" s="504"/>
      <c r="D10" s="46" t="s">
        <v>178</v>
      </c>
      <c r="E10" s="46" t="s">
        <v>92</v>
      </c>
      <c r="F10" s="527"/>
      <c r="G10" s="495"/>
      <c r="H10" s="516"/>
      <c r="I10" s="495"/>
      <c r="J10" s="512"/>
      <c r="K10" s="495"/>
      <c r="L10" s="516"/>
      <c r="M10" s="495"/>
      <c r="N10" s="487"/>
      <c r="O10" s="495"/>
      <c r="P10" s="516"/>
      <c r="Q10" s="495"/>
      <c r="R10" s="487"/>
      <c r="S10" s="495"/>
      <c r="T10" s="516"/>
      <c r="U10" s="495"/>
      <c r="V10" s="487"/>
      <c r="W10" s="495"/>
      <c r="X10" s="516"/>
      <c r="Y10" s="495"/>
      <c r="Z10" s="487"/>
      <c r="AA10" s="504"/>
      <c r="AB10" s="537"/>
      <c r="AC10" s="504"/>
    </row>
    <row r="11" spans="1:46" s="7" customFormat="1" ht="23.25" customHeight="1" thickBot="1" x14ac:dyDescent="0.4">
      <c r="A11" s="11" t="s">
        <v>114</v>
      </c>
      <c r="B11" s="644" t="s">
        <v>141</v>
      </c>
      <c r="C11" s="645"/>
      <c r="D11" s="645"/>
      <c r="E11" s="645"/>
      <c r="F11" s="645"/>
      <c r="G11" s="645"/>
      <c r="H11" s="645"/>
      <c r="I11" s="645"/>
      <c r="J11" s="645"/>
      <c r="K11" s="645"/>
      <c r="L11" s="645"/>
      <c r="M11" s="645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7"/>
    </row>
    <row r="12" spans="1:46" s="5" customFormat="1" ht="19.5" customHeight="1" thickBot="1" x14ac:dyDescent="0.4">
      <c r="A12" s="632" t="s">
        <v>110</v>
      </c>
      <c r="B12" s="633"/>
      <c r="C12" s="44"/>
      <c r="D12" s="307">
        <f>D13+D16</f>
        <v>15</v>
      </c>
      <c r="E12" s="308">
        <f>E13+E16</f>
        <v>450</v>
      </c>
      <c r="F12" s="309">
        <f>F13+F16</f>
        <v>96</v>
      </c>
      <c r="G12" s="310"/>
      <c r="H12" s="310"/>
      <c r="I12" s="310"/>
      <c r="J12" s="311">
        <f>J13+J16</f>
        <v>204</v>
      </c>
      <c r="K12" s="616">
        <f>K13+K16</f>
        <v>6</v>
      </c>
      <c r="L12" s="616"/>
      <c r="M12" s="616"/>
      <c r="N12" s="133">
        <f>N13+N16</f>
        <v>10</v>
      </c>
      <c r="O12" s="616">
        <f>O13+O16</f>
        <v>3</v>
      </c>
      <c r="P12" s="616"/>
      <c r="Q12" s="616"/>
      <c r="R12" s="144">
        <f>R13+R16</f>
        <v>5</v>
      </c>
      <c r="S12" s="616">
        <f>S13+S16</f>
        <v>0</v>
      </c>
      <c r="T12" s="616"/>
      <c r="U12" s="616"/>
      <c r="V12" s="67">
        <f>V13+V16</f>
        <v>0</v>
      </c>
      <c r="W12" s="616">
        <f>W13+W16</f>
        <v>0</v>
      </c>
      <c r="X12" s="616"/>
      <c r="Y12" s="616"/>
      <c r="Z12" s="67">
        <f>Z13+Z16</f>
        <v>0</v>
      </c>
      <c r="AA12" s="312"/>
      <c r="AB12" s="67"/>
      <c r="AC12" s="67"/>
    </row>
    <row r="13" spans="1:46" s="2" customFormat="1" ht="20.25" customHeight="1" thickBot="1" x14ac:dyDescent="0.4">
      <c r="A13" s="81"/>
      <c r="B13" s="268" t="s">
        <v>44</v>
      </c>
      <c r="C13" s="44"/>
      <c r="D13" s="67">
        <f>SUM(D14:D15)</f>
        <v>10</v>
      </c>
      <c r="E13" s="313">
        <f t="shared" ref="E13:J13" si="0">SUM(E14:E15)</f>
        <v>300</v>
      </c>
      <c r="F13" s="314">
        <f t="shared" si="0"/>
        <v>96</v>
      </c>
      <c r="G13" s="315"/>
      <c r="H13" s="315"/>
      <c r="I13" s="315"/>
      <c r="J13" s="316">
        <f t="shared" si="0"/>
        <v>204</v>
      </c>
      <c r="K13" s="538">
        <f>SUM(K14:M15)</f>
        <v>6</v>
      </c>
      <c r="L13" s="538"/>
      <c r="M13" s="538"/>
      <c r="N13" s="132">
        <f>SUM(N14:N15)</f>
        <v>10</v>
      </c>
      <c r="O13" s="538">
        <v>0</v>
      </c>
      <c r="P13" s="538"/>
      <c r="Q13" s="538"/>
      <c r="R13" s="317">
        <v>0</v>
      </c>
      <c r="S13" s="616">
        <v>0</v>
      </c>
      <c r="T13" s="616"/>
      <c r="U13" s="616"/>
      <c r="V13" s="67">
        <v>0</v>
      </c>
      <c r="W13" s="616">
        <v>0</v>
      </c>
      <c r="X13" s="616"/>
      <c r="Y13" s="616"/>
      <c r="Z13" s="67">
        <v>0</v>
      </c>
      <c r="AA13" s="255"/>
      <c r="AB13" s="67"/>
      <c r="AC13" s="67"/>
    </row>
    <row r="14" spans="1:46" s="2" customFormat="1" ht="39.9" customHeight="1" x14ac:dyDescent="0.35">
      <c r="A14" s="301" t="s">
        <v>139</v>
      </c>
      <c r="B14" s="80" t="s">
        <v>199</v>
      </c>
      <c r="C14" s="450" t="s">
        <v>225</v>
      </c>
      <c r="D14" s="318">
        <v>5</v>
      </c>
      <c r="E14" s="319">
        <f>D14*30</f>
        <v>150</v>
      </c>
      <c r="F14" s="320">
        <f>G14+H14+I14</f>
        <v>48</v>
      </c>
      <c r="G14" s="321"/>
      <c r="H14" s="321"/>
      <c r="I14" s="321">
        <v>48</v>
      </c>
      <c r="J14" s="322">
        <f>E14-F14</f>
        <v>102</v>
      </c>
      <c r="K14" s="323"/>
      <c r="L14" s="324"/>
      <c r="M14" s="325">
        <v>3</v>
      </c>
      <c r="N14" s="93">
        <v>5</v>
      </c>
      <c r="O14" s="326"/>
      <c r="P14" s="327"/>
      <c r="Q14" s="328"/>
      <c r="R14" s="329"/>
      <c r="S14" s="330"/>
      <c r="T14" s="331"/>
      <c r="U14" s="332"/>
      <c r="V14" s="333"/>
      <c r="W14" s="330"/>
      <c r="X14" s="331"/>
      <c r="Y14" s="332"/>
      <c r="Z14" s="333"/>
      <c r="AA14" s="334">
        <v>1</v>
      </c>
      <c r="AB14" s="318"/>
      <c r="AC14" s="318"/>
    </row>
    <row r="15" spans="1:46" s="2" customFormat="1" ht="39.9" customHeight="1" thickBot="1" x14ac:dyDescent="0.4">
      <c r="A15" s="302" t="s">
        <v>140</v>
      </c>
      <c r="B15" s="377" t="s">
        <v>200</v>
      </c>
      <c r="C15" s="277" t="s">
        <v>224</v>
      </c>
      <c r="D15" s="335">
        <v>5</v>
      </c>
      <c r="E15" s="336">
        <f>D15*30</f>
        <v>150</v>
      </c>
      <c r="F15" s="320">
        <f>G15+H15+I15</f>
        <v>48</v>
      </c>
      <c r="G15" s="337">
        <v>16</v>
      </c>
      <c r="H15" s="337"/>
      <c r="I15" s="337">
        <v>32</v>
      </c>
      <c r="J15" s="322">
        <f>E15-F15</f>
        <v>102</v>
      </c>
      <c r="K15" s="323">
        <v>1</v>
      </c>
      <c r="L15" s="324"/>
      <c r="M15" s="325">
        <v>2</v>
      </c>
      <c r="N15" s="93">
        <v>5</v>
      </c>
      <c r="O15" s="338"/>
      <c r="P15" s="339"/>
      <c r="Q15" s="340"/>
      <c r="R15" s="341"/>
      <c r="S15" s="342"/>
      <c r="T15" s="343"/>
      <c r="U15" s="344"/>
      <c r="V15" s="345"/>
      <c r="W15" s="342"/>
      <c r="X15" s="343"/>
      <c r="Y15" s="344"/>
      <c r="Z15" s="345"/>
      <c r="AA15" s="346">
        <v>1</v>
      </c>
      <c r="AB15" s="347"/>
      <c r="AC15" s="347"/>
    </row>
    <row r="16" spans="1:46" s="2" customFormat="1" ht="19.5" customHeight="1" thickBot="1" x14ac:dyDescent="0.4">
      <c r="A16" s="303"/>
      <c r="B16" s="267" t="s">
        <v>126</v>
      </c>
      <c r="C16" s="47"/>
      <c r="D16" s="141">
        <v>5</v>
      </c>
      <c r="E16" s="312">
        <f>SUM(E17:E19)</f>
        <v>150</v>
      </c>
      <c r="F16" s="348"/>
      <c r="G16" s="315"/>
      <c r="H16" s="315"/>
      <c r="I16" s="315"/>
      <c r="J16" s="316"/>
      <c r="K16" s="613">
        <f>SUM(K17:M19)</f>
        <v>0</v>
      </c>
      <c r="L16" s="614"/>
      <c r="M16" s="615"/>
      <c r="N16" s="132">
        <f>SUM(N17:N19)</f>
        <v>0</v>
      </c>
      <c r="O16" s="613">
        <f>SUM(O17:Q19)</f>
        <v>3</v>
      </c>
      <c r="P16" s="614"/>
      <c r="Q16" s="615"/>
      <c r="R16" s="317">
        <f>SUM(R17:R19)</f>
        <v>5</v>
      </c>
      <c r="S16" s="584">
        <f>SUM(S17:U19)</f>
        <v>0</v>
      </c>
      <c r="T16" s="585"/>
      <c r="U16" s="586"/>
      <c r="V16" s="141">
        <f>SUM(V17:V19)</f>
        <v>0</v>
      </c>
      <c r="W16" s="584">
        <f>SUM(W17:Y19)</f>
        <v>0</v>
      </c>
      <c r="X16" s="585"/>
      <c r="Y16" s="586"/>
      <c r="Z16" s="141">
        <f>SUM(Z17:Z19)</f>
        <v>0</v>
      </c>
      <c r="AA16" s="349"/>
      <c r="AB16" s="75"/>
      <c r="AC16" s="75"/>
    </row>
    <row r="17" spans="1:29" s="2" customFormat="1" ht="36" customHeight="1" x14ac:dyDescent="0.35">
      <c r="A17" s="304" t="s">
        <v>125</v>
      </c>
      <c r="B17" s="377" t="s">
        <v>251</v>
      </c>
      <c r="C17" s="450" t="s">
        <v>226</v>
      </c>
      <c r="D17" s="601">
        <v>5</v>
      </c>
      <c r="E17" s="656">
        <f t="shared" ref="E17" si="1">D17*30</f>
        <v>150</v>
      </c>
      <c r="F17" s="609">
        <f>SUM(G17:I19)</f>
        <v>48</v>
      </c>
      <c r="G17" s="611">
        <v>32</v>
      </c>
      <c r="H17" s="611"/>
      <c r="I17" s="611">
        <v>16</v>
      </c>
      <c r="J17" s="593">
        <f>E17-F17</f>
        <v>102</v>
      </c>
      <c r="K17" s="617"/>
      <c r="L17" s="591"/>
      <c r="M17" s="587"/>
      <c r="N17" s="658"/>
      <c r="O17" s="617">
        <v>2</v>
      </c>
      <c r="P17" s="591"/>
      <c r="Q17" s="587">
        <v>1</v>
      </c>
      <c r="R17" s="595">
        <v>5</v>
      </c>
      <c r="S17" s="628"/>
      <c r="T17" s="591"/>
      <c r="U17" s="587"/>
      <c r="V17" s="626"/>
      <c r="W17" s="628"/>
      <c r="X17" s="591"/>
      <c r="Y17" s="587"/>
      <c r="Z17" s="589"/>
      <c r="AA17" s="630">
        <v>1</v>
      </c>
      <c r="AB17" s="640"/>
      <c r="AC17" s="350"/>
    </row>
    <row r="18" spans="1:29" s="2" customFormat="1" ht="37.5" customHeight="1" x14ac:dyDescent="0.35">
      <c r="A18" s="305" t="s">
        <v>135</v>
      </c>
      <c r="B18" s="393" t="s">
        <v>217</v>
      </c>
      <c r="C18" s="450" t="s">
        <v>226</v>
      </c>
      <c r="D18" s="601"/>
      <c r="E18" s="656"/>
      <c r="F18" s="609"/>
      <c r="G18" s="611"/>
      <c r="H18" s="611"/>
      <c r="I18" s="611"/>
      <c r="J18" s="593"/>
      <c r="K18" s="617"/>
      <c r="L18" s="591"/>
      <c r="M18" s="587"/>
      <c r="N18" s="658"/>
      <c r="O18" s="617"/>
      <c r="P18" s="591"/>
      <c r="Q18" s="587"/>
      <c r="R18" s="595"/>
      <c r="S18" s="628"/>
      <c r="T18" s="591"/>
      <c r="U18" s="587"/>
      <c r="V18" s="626"/>
      <c r="W18" s="628"/>
      <c r="X18" s="591"/>
      <c r="Y18" s="587"/>
      <c r="Z18" s="589"/>
      <c r="AA18" s="630"/>
      <c r="AB18" s="640"/>
      <c r="AC18" s="351"/>
    </row>
    <row r="19" spans="1:29" s="2" customFormat="1" ht="24.6" customHeight="1" thickBot="1" x14ac:dyDescent="0.4">
      <c r="A19" s="306" t="s">
        <v>138</v>
      </c>
      <c r="B19" s="394" t="s">
        <v>206</v>
      </c>
      <c r="C19" s="385" t="s">
        <v>202</v>
      </c>
      <c r="D19" s="622"/>
      <c r="E19" s="657"/>
      <c r="F19" s="604"/>
      <c r="G19" s="606"/>
      <c r="H19" s="606"/>
      <c r="I19" s="606"/>
      <c r="J19" s="608"/>
      <c r="K19" s="618"/>
      <c r="L19" s="619"/>
      <c r="M19" s="588"/>
      <c r="N19" s="659"/>
      <c r="O19" s="618"/>
      <c r="P19" s="619"/>
      <c r="Q19" s="588"/>
      <c r="R19" s="660"/>
      <c r="S19" s="629"/>
      <c r="T19" s="619"/>
      <c r="U19" s="588"/>
      <c r="V19" s="627"/>
      <c r="W19" s="629"/>
      <c r="X19" s="619"/>
      <c r="Y19" s="588"/>
      <c r="Z19" s="590"/>
      <c r="AA19" s="631"/>
      <c r="AB19" s="643"/>
      <c r="AC19" s="352"/>
    </row>
    <row r="20" spans="1:29" s="7" customFormat="1" ht="23.25" customHeight="1" thickBot="1" x14ac:dyDescent="0.4">
      <c r="A20" s="55" t="s">
        <v>119</v>
      </c>
      <c r="B20" s="636" t="s">
        <v>49</v>
      </c>
      <c r="C20" s="63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7"/>
    </row>
    <row r="21" spans="1:29" s="5" customFormat="1" ht="19.5" customHeight="1" thickBot="1" x14ac:dyDescent="0.4">
      <c r="A21" s="634" t="s">
        <v>110</v>
      </c>
      <c r="B21" s="635"/>
      <c r="C21" s="54"/>
      <c r="D21" s="353">
        <f t="shared" ref="D21:K21" si="2">D22+D27</f>
        <v>30</v>
      </c>
      <c r="E21" s="354">
        <f t="shared" si="2"/>
        <v>900</v>
      </c>
      <c r="F21" s="355"/>
      <c r="G21" s="356"/>
      <c r="H21" s="356"/>
      <c r="I21" s="356"/>
      <c r="J21" s="357"/>
      <c r="K21" s="661">
        <f t="shared" si="2"/>
        <v>0</v>
      </c>
      <c r="L21" s="662"/>
      <c r="M21" s="663"/>
      <c r="N21" s="354">
        <f>N22+N27</f>
        <v>0</v>
      </c>
      <c r="O21" s="661">
        <f>O22+O27</f>
        <v>6</v>
      </c>
      <c r="P21" s="662"/>
      <c r="Q21" s="663"/>
      <c r="R21" s="358">
        <f>R22+R27</f>
        <v>10</v>
      </c>
      <c r="S21" s="661">
        <f>S22+S27</f>
        <v>12</v>
      </c>
      <c r="T21" s="662"/>
      <c r="U21" s="663"/>
      <c r="V21" s="354">
        <f>V22+V27</f>
        <v>20</v>
      </c>
      <c r="W21" s="661">
        <f>W22+W27</f>
        <v>0</v>
      </c>
      <c r="X21" s="662"/>
      <c r="Y21" s="663"/>
      <c r="Z21" s="354">
        <f>Z22+Z27</f>
        <v>0</v>
      </c>
      <c r="AA21" s="359"/>
      <c r="AB21" s="359"/>
      <c r="AC21" s="359"/>
    </row>
    <row r="22" spans="1:29" s="2" customFormat="1" ht="20.25" customHeight="1" thickBot="1" x14ac:dyDescent="0.4">
      <c r="A22" s="45"/>
      <c r="B22" s="267" t="s">
        <v>44</v>
      </c>
      <c r="C22" s="383"/>
      <c r="D22" s="360">
        <f t="shared" ref="D22:E22" si="3">SUM(D23:D26)</f>
        <v>20</v>
      </c>
      <c r="E22" s="67">
        <f t="shared" si="3"/>
        <v>600</v>
      </c>
      <c r="F22" s="348"/>
      <c r="G22" s="315"/>
      <c r="H22" s="315"/>
      <c r="I22" s="315"/>
      <c r="J22" s="316"/>
      <c r="K22" s="664">
        <f>SUM(K23:M26)</f>
        <v>0</v>
      </c>
      <c r="L22" s="616"/>
      <c r="M22" s="665"/>
      <c r="N22" s="67">
        <f>SUM(N23:N26)</f>
        <v>0</v>
      </c>
      <c r="O22" s="664">
        <f>SUM(O23:Q26)</f>
        <v>3</v>
      </c>
      <c r="P22" s="616"/>
      <c r="Q22" s="665"/>
      <c r="R22" s="144">
        <f>SUM(R23:R26)</f>
        <v>5</v>
      </c>
      <c r="S22" s="664">
        <f>SUM(S23:U26)</f>
        <v>9</v>
      </c>
      <c r="T22" s="616"/>
      <c r="U22" s="665"/>
      <c r="V22" s="67">
        <f>SUM(V23:V26)</f>
        <v>15</v>
      </c>
      <c r="W22" s="664">
        <f>SUM(W23:Y26)</f>
        <v>0</v>
      </c>
      <c r="X22" s="616"/>
      <c r="Y22" s="665"/>
      <c r="Z22" s="67">
        <f>SUM(Z23:Z26)</f>
        <v>0</v>
      </c>
      <c r="AA22" s="139"/>
      <c r="AB22" s="75"/>
      <c r="AC22" s="75"/>
    </row>
    <row r="23" spans="1:29" s="2" customFormat="1" ht="39.9" customHeight="1" x14ac:dyDescent="0.35">
      <c r="A23" s="83" t="s">
        <v>186</v>
      </c>
      <c r="B23" s="387" t="s">
        <v>218</v>
      </c>
      <c r="C23" s="450" t="s">
        <v>226</v>
      </c>
      <c r="D23" s="380">
        <v>5</v>
      </c>
      <c r="E23" s="88">
        <f>D23*30</f>
        <v>150</v>
      </c>
      <c r="F23" s="104">
        <f>G23+H23+I23</f>
        <v>48</v>
      </c>
      <c r="G23" s="105">
        <v>32</v>
      </c>
      <c r="H23" s="105"/>
      <c r="I23" s="105">
        <v>16</v>
      </c>
      <c r="J23" s="106">
        <f>E23-F23</f>
        <v>102</v>
      </c>
      <c r="K23" s="361"/>
      <c r="L23" s="362"/>
      <c r="M23" s="363"/>
      <c r="N23" s="93"/>
      <c r="O23" s="107">
        <v>2</v>
      </c>
      <c r="P23" s="362"/>
      <c r="Q23" s="106">
        <v>1</v>
      </c>
      <c r="R23" s="364">
        <v>5</v>
      </c>
      <c r="S23" s="104"/>
      <c r="T23" s="362"/>
      <c r="U23" s="106"/>
      <c r="V23" s="365"/>
      <c r="W23" s="104"/>
      <c r="X23" s="362"/>
      <c r="Y23" s="106"/>
      <c r="Z23" s="365"/>
      <c r="AA23" s="87"/>
      <c r="AB23" s="88"/>
      <c r="AC23" s="88"/>
    </row>
    <row r="24" spans="1:29" s="2" customFormat="1" ht="48" customHeight="1" x14ac:dyDescent="0.35">
      <c r="A24" s="83" t="s">
        <v>187</v>
      </c>
      <c r="B24" s="388" t="s">
        <v>219</v>
      </c>
      <c r="C24" s="450" t="s">
        <v>226</v>
      </c>
      <c r="D24" s="381">
        <v>5</v>
      </c>
      <c r="E24" s="62">
        <f t="shared" ref="E24" si="4">D24*30</f>
        <v>150</v>
      </c>
      <c r="F24" s="109">
        <f t="shared" ref="F24" si="5">G24+H24+I24</f>
        <v>48</v>
      </c>
      <c r="G24" s="110">
        <v>32</v>
      </c>
      <c r="H24" s="110">
        <v>16</v>
      </c>
      <c r="I24" s="110"/>
      <c r="J24" s="111">
        <f t="shared" ref="J24" si="6">E24-F24</f>
        <v>102</v>
      </c>
      <c r="K24" s="119"/>
      <c r="L24" s="366"/>
      <c r="M24" s="367"/>
      <c r="N24" s="102"/>
      <c r="O24" s="368"/>
      <c r="P24" s="366"/>
      <c r="Q24" s="111"/>
      <c r="R24" s="121"/>
      <c r="S24" s="109">
        <v>2</v>
      </c>
      <c r="T24" s="366">
        <v>1</v>
      </c>
      <c r="U24" s="111"/>
      <c r="V24" s="116">
        <v>5</v>
      </c>
      <c r="W24" s="109"/>
      <c r="X24" s="366"/>
      <c r="Y24" s="111"/>
      <c r="Z24" s="116"/>
      <c r="AA24" s="87"/>
      <c r="AB24" s="62"/>
      <c r="AC24" s="62"/>
    </row>
    <row r="25" spans="1:29" s="2" customFormat="1" ht="38.4" customHeight="1" x14ac:dyDescent="0.35">
      <c r="A25" s="83" t="s">
        <v>188</v>
      </c>
      <c r="B25" s="389" t="s">
        <v>220</v>
      </c>
      <c r="C25" s="450" t="s">
        <v>226</v>
      </c>
      <c r="D25" s="382">
        <v>5</v>
      </c>
      <c r="E25" s="62">
        <f t="shared" ref="E25" si="7">D25*30</f>
        <v>150</v>
      </c>
      <c r="F25" s="109">
        <f t="shared" ref="F25" si="8">G25+H25+I25</f>
        <v>48</v>
      </c>
      <c r="G25" s="110">
        <v>32</v>
      </c>
      <c r="H25" s="110"/>
      <c r="I25" s="110">
        <v>16</v>
      </c>
      <c r="J25" s="111">
        <f t="shared" ref="J25" si="9">E25-F25</f>
        <v>102</v>
      </c>
      <c r="K25" s="119"/>
      <c r="L25" s="366"/>
      <c r="M25" s="367"/>
      <c r="N25" s="102"/>
      <c r="O25" s="368"/>
      <c r="P25" s="366"/>
      <c r="Q25" s="111"/>
      <c r="R25" s="121"/>
      <c r="S25" s="109">
        <v>2</v>
      </c>
      <c r="T25" s="366"/>
      <c r="U25" s="111">
        <v>1</v>
      </c>
      <c r="V25" s="116">
        <v>5</v>
      </c>
      <c r="W25" s="109"/>
      <c r="X25" s="366"/>
      <c r="Y25" s="111"/>
      <c r="Z25" s="116"/>
      <c r="AA25" s="87"/>
      <c r="AB25" s="62"/>
      <c r="AC25" s="62"/>
    </row>
    <row r="26" spans="1:29" s="2" customFormat="1" ht="40.799999999999997" customHeight="1" thickBot="1" x14ac:dyDescent="0.4">
      <c r="A26" s="83" t="s">
        <v>189</v>
      </c>
      <c r="B26" s="447" t="s">
        <v>221</v>
      </c>
      <c r="C26" s="450" t="s">
        <v>226</v>
      </c>
      <c r="D26" s="382">
        <v>5</v>
      </c>
      <c r="E26" s="62">
        <f t="shared" ref="E26" si="10">D26*30</f>
        <v>150</v>
      </c>
      <c r="F26" s="109">
        <f t="shared" ref="F26" si="11">G26+H26+I26</f>
        <v>48</v>
      </c>
      <c r="G26" s="110">
        <v>32</v>
      </c>
      <c r="H26" s="110"/>
      <c r="I26" s="110">
        <v>16</v>
      </c>
      <c r="J26" s="111">
        <f t="shared" ref="J26" si="12">E26-F26</f>
        <v>102</v>
      </c>
      <c r="K26" s="119"/>
      <c r="L26" s="366"/>
      <c r="M26" s="367"/>
      <c r="N26" s="102"/>
      <c r="O26" s="368"/>
      <c r="P26" s="366"/>
      <c r="Q26" s="111"/>
      <c r="R26" s="121"/>
      <c r="S26" s="109">
        <v>2</v>
      </c>
      <c r="T26" s="366"/>
      <c r="U26" s="111">
        <v>1</v>
      </c>
      <c r="V26" s="116">
        <v>5</v>
      </c>
      <c r="W26" s="109"/>
      <c r="X26" s="366"/>
      <c r="Y26" s="111"/>
      <c r="Z26" s="116"/>
      <c r="AA26" s="87"/>
      <c r="AB26" s="62"/>
      <c r="AC26" s="62"/>
    </row>
    <row r="27" spans="1:29" s="43" customFormat="1" ht="19.5" customHeight="1" thickBot="1" x14ac:dyDescent="0.4">
      <c r="A27" s="84"/>
      <c r="B27" s="85" t="s">
        <v>126</v>
      </c>
      <c r="C27" s="86"/>
      <c r="D27" s="288">
        <f t="shared" ref="D27:E27" si="13">SUM(D28:D31)</f>
        <v>10</v>
      </c>
      <c r="E27" s="287">
        <f t="shared" si="13"/>
        <v>300</v>
      </c>
      <c r="F27" s="369"/>
      <c r="G27" s="370"/>
      <c r="H27" s="370"/>
      <c r="I27" s="370"/>
      <c r="J27" s="371"/>
      <c r="K27" s="648">
        <f>SUM(K28:M31)</f>
        <v>0</v>
      </c>
      <c r="L27" s="649"/>
      <c r="M27" s="650"/>
      <c r="N27" s="372">
        <f>SUM(N28:N31)</f>
        <v>0</v>
      </c>
      <c r="O27" s="648">
        <f>SUM(O28:Q31)</f>
        <v>3</v>
      </c>
      <c r="P27" s="649"/>
      <c r="Q27" s="650"/>
      <c r="R27" s="373">
        <f>SUM(R28:R31)</f>
        <v>5</v>
      </c>
      <c r="S27" s="651">
        <f>SUM(S28:U31)</f>
        <v>3</v>
      </c>
      <c r="T27" s="652"/>
      <c r="U27" s="653"/>
      <c r="V27" s="289">
        <f>SUM(V28:V31)</f>
        <v>5</v>
      </c>
      <c r="W27" s="651">
        <f>SUM(W28:Y31)</f>
        <v>0</v>
      </c>
      <c r="X27" s="652"/>
      <c r="Y27" s="653"/>
      <c r="Z27" s="289">
        <f>SUM(Z28:Z31)</f>
        <v>0</v>
      </c>
      <c r="AA27" s="289"/>
      <c r="AB27" s="287"/>
      <c r="AC27" s="287"/>
    </row>
    <row r="28" spans="1:29" s="2" customFormat="1" ht="40.799999999999997" customHeight="1" x14ac:dyDescent="0.35">
      <c r="A28" s="82" t="s">
        <v>190</v>
      </c>
      <c r="B28" s="390" t="s">
        <v>227</v>
      </c>
      <c r="C28" s="450" t="s">
        <v>226</v>
      </c>
      <c r="D28" s="601">
        <v>5</v>
      </c>
      <c r="E28" s="640">
        <f>D28*30</f>
        <v>150</v>
      </c>
      <c r="F28" s="609">
        <f>G28+H28+I28</f>
        <v>48</v>
      </c>
      <c r="G28" s="611">
        <v>32</v>
      </c>
      <c r="H28" s="611"/>
      <c r="I28" s="611">
        <v>16</v>
      </c>
      <c r="J28" s="593">
        <f>E28-F28</f>
        <v>102</v>
      </c>
      <c r="K28" s="597"/>
      <c r="L28" s="591"/>
      <c r="M28" s="593"/>
      <c r="N28" s="599"/>
      <c r="O28" s="597">
        <v>2</v>
      </c>
      <c r="P28" s="591"/>
      <c r="Q28" s="593">
        <v>1</v>
      </c>
      <c r="R28" s="595">
        <v>5</v>
      </c>
      <c r="S28" s="625"/>
      <c r="T28" s="654"/>
      <c r="U28" s="655"/>
      <c r="V28" s="623"/>
      <c r="W28" s="625"/>
      <c r="X28" s="654"/>
      <c r="Y28" s="655"/>
      <c r="Z28" s="623"/>
      <c r="AA28" s="666"/>
      <c r="AB28" s="667"/>
      <c r="AC28" s="667"/>
    </row>
    <row r="29" spans="1:29" s="2" customFormat="1" ht="35.25" customHeight="1" x14ac:dyDescent="0.35">
      <c r="A29" s="82" t="s">
        <v>191</v>
      </c>
      <c r="B29" s="389" t="s">
        <v>222</v>
      </c>
      <c r="C29" s="450" t="s">
        <v>226</v>
      </c>
      <c r="D29" s="602"/>
      <c r="E29" s="641"/>
      <c r="F29" s="610"/>
      <c r="G29" s="612"/>
      <c r="H29" s="612"/>
      <c r="I29" s="612"/>
      <c r="J29" s="594"/>
      <c r="K29" s="598"/>
      <c r="L29" s="592"/>
      <c r="M29" s="594"/>
      <c r="N29" s="600"/>
      <c r="O29" s="598"/>
      <c r="P29" s="592"/>
      <c r="Q29" s="594"/>
      <c r="R29" s="596"/>
      <c r="S29" s="610"/>
      <c r="T29" s="592"/>
      <c r="U29" s="594"/>
      <c r="V29" s="624"/>
      <c r="W29" s="610"/>
      <c r="X29" s="592"/>
      <c r="Y29" s="594"/>
      <c r="Z29" s="624"/>
      <c r="AA29" s="602"/>
      <c r="AB29" s="641"/>
      <c r="AC29" s="641"/>
    </row>
    <row r="30" spans="1:29" s="2" customFormat="1" ht="40.799999999999997" customHeight="1" x14ac:dyDescent="0.35">
      <c r="A30" s="82" t="s">
        <v>192</v>
      </c>
      <c r="B30" s="439" t="s">
        <v>223</v>
      </c>
      <c r="C30" s="450" t="s">
        <v>226</v>
      </c>
      <c r="D30" s="639">
        <v>5</v>
      </c>
      <c r="E30" s="642">
        <f t="shared" ref="E30" si="14">D30*30</f>
        <v>150</v>
      </c>
      <c r="F30" s="603">
        <f t="shared" ref="F30" si="15">G30+H30+I30</f>
        <v>48</v>
      </c>
      <c r="G30" s="605">
        <v>32</v>
      </c>
      <c r="H30" s="605"/>
      <c r="I30" s="605">
        <v>16</v>
      </c>
      <c r="J30" s="607">
        <f t="shared" ref="J30" si="16">E30-F30</f>
        <v>102</v>
      </c>
      <c r="K30" s="597"/>
      <c r="L30" s="591"/>
      <c r="M30" s="593"/>
      <c r="N30" s="599"/>
      <c r="O30" s="597"/>
      <c r="P30" s="591"/>
      <c r="Q30" s="593"/>
      <c r="R30" s="595"/>
      <c r="S30" s="609">
        <v>2</v>
      </c>
      <c r="T30" s="591"/>
      <c r="U30" s="593">
        <v>1</v>
      </c>
      <c r="V30" s="620">
        <v>5</v>
      </c>
      <c r="W30" s="609"/>
      <c r="X30" s="591"/>
      <c r="Y30" s="593"/>
      <c r="Z30" s="620"/>
      <c r="AA30" s="601"/>
      <c r="AB30" s="640"/>
      <c r="AC30" s="640"/>
    </row>
    <row r="31" spans="1:29" s="2" customFormat="1" ht="39.6" customHeight="1" thickBot="1" x14ac:dyDescent="0.4">
      <c r="A31" s="386" t="s">
        <v>193</v>
      </c>
      <c r="B31" s="438" t="s">
        <v>235</v>
      </c>
      <c r="C31" s="450" t="s">
        <v>226</v>
      </c>
      <c r="D31" s="622"/>
      <c r="E31" s="643"/>
      <c r="F31" s="604"/>
      <c r="G31" s="606"/>
      <c r="H31" s="606"/>
      <c r="I31" s="606"/>
      <c r="J31" s="608"/>
      <c r="K31" s="668"/>
      <c r="L31" s="619"/>
      <c r="M31" s="608"/>
      <c r="N31" s="669"/>
      <c r="O31" s="668"/>
      <c r="P31" s="619"/>
      <c r="Q31" s="608"/>
      <c r="R31" s="660"/>
      <c r="S31" s="604"/>
      <c r="T31" s="619"/>
      <c r="U31" s="608"/>
      <c r="V31" s="621"/>
      <c r="W31" s="604"/>
      <c r="X31" s="619"/>
      <c r="Y31" s="608"/>
      <c r="Z31" s="621"/>
      <c r="AA31" s="622"/>
      <c r="AB31" s="643"/>
      <c r="AC31" s="643"/>
    </row>
    <row r="32" spans="1:29" ht="8.25" customHeight="1" x14ac:dyDescent="0.25"/>
    <row r="33" spans="1:37" s="3" customFormat="1" ht="21" x14ac:dyDescent="0.4">
      <c r="A33" s="375"/>
      <c r="B33" s="440" t="s">
        <v>228</v>
      </c>
      <c r="C33" s="375" t="s">
        <v>229</v>
      </c>
      <c r="D33" s="441"/>
      <c r="E33" s="441"/>
      <c r="G33" s="441"/>
      <c r="H33" s="441"/>
      <c r="I33" s="441"/>
      <c r="J33" s="441"/>
      <c r="L33" s="441"/>
      <c r="M33" s="442"/>
      <c r="N33" s="375"/>
      <c r="P33" s="375" t="s">
        <v>247</v>
      </c>
      <c r="AK33" s="375"/>
    </row>
    <row r="34" spans="1:37" s="3" customFormat="1" ht="21" x14ac:dyDescent="0.4">
      <c r="A34" s="375"/>
      <c r="B34" s="375" t="s">
        <v>230</v>
      </c>
      <c r="C34" s="375" t="s">
        <v>231</v>
      </c>
      <c r="D34" s="441"/>
      <c r="E34" s="441"/>
      <c r="G34" s="441"/>
      <c r="H34" s="441"/>
      <c r="I34" s="441"/>
      <c r="J34" s="441"/>
      <c r="L34" s="441"/>
      <c r="M34" s="442"/>
      <c r="N34" s="375"/>
      <c r="P34" s="375" t="s">
        <v>232</v>
      </c>
      <c r="AK34" s="375"/>
    </row>
    <row r="35" spans="1:37" s="3" customFormat="1" ht="21" x14ac:dyDescent="0.4">
      <c r="A35" s="375"/>
      <c r="B35" s="375" t="s">
        <v>233</v>
      </c>
      <c r="C35" s="375" t="s">
        <v>234</v>
      </c>
      <c r="D35" s="441"/>
      <c r="E35" s="441"/>
      <c r="G35" s="441"/>
      <c r="H35" s="441"/>
      <c r="I35" s="441"/>
      <c r="J35" s="441"/>
      <c r="L35" s="441"/>
      <c r="M35" s="442"/>
      <c r="N35" s="375"/>
      <c r="P35" s="375" t="s">
        <v>248</v>
      </c>
      <c r="AK35" s="375"/>
    </row>
    <row r="36" spans="1:37" ht="19.5" customHeight="1" x14ac:dyDescent="0.35">
      <c r="A36" s="583"/>
      <c r="B36" s="583"/>
      <c r="D36" s="40"/>
      <c r="E36" s="40"/>
      <c r="F36" s="42"/>
      <c r="G36" s="40"/>
      <c r="H36" s="374"/>
      <c r="I36" s="374"/>
      <c r="J36" s="40"/>
      <c r="K36" s="374"/>
      <c r="L36" s="374"/>
      <c r="M36" s="374"/>
      <c r="N36" s="374"/>
      <c r="O36" s="374"/>
      <c r="P36" s="375"/>
      <c r="Q36" s="375"/>
      <c r="R36" s="376"/>
      <c r="U36" s="376"/>
      <c r="V36" s="376"/>
      <c r="W36" s="376"/>
      <c r="X36" s="375"/>
      <c r="Y36" s="375"/>
      <c r="Z36" s="375"/>
      <c r="AA36" s="375"/>
      <c r="AB36" s="375"/>
      <c r="AC36" s="375"/>
      <c r="AD36" s="375"/>
      <c r="AE36" s="375"/>
    </row>
  </sheetData>
  <dataConsolidate/>
  <mergeCells count="145">
    <mergeCell ref="AB30:AB31"/>
    <mergeCell ref="AC30:AC31"/>
    <mergeCell ref="K21:M21"/>
    <mergeCell ref="O21:Q21"/>
    <mergeCell ref="S21:U21"/>
    <mergeCell ref="W21:Y21"/>
    <mergeCell ref="K22:M22"/>
    <mergeCell ref="O22:Q22"/>
    <mergeCell ref="S22:U22"/>
    <mergeCell ref="W22:Y22"/>
    <mergeCell ref="X28:X29"/>
    <mergeCell ref="Y28:Y29"/>
    <mergeCell ref="Z28:Z29"/>
    <mergeCell ref="AA28:AA29"/>
    <mergeCell ref="AB28:AB29"/>
    <mergeCell ref="AC28:AC29"/>
    <mergeCell ref="K30:K31"/>
    <mergeCell ref="L30:L31"/>
    <mergeCell ref="M30:M31"/>
    <mergeCell ref="N30:N31"/>
    <mergeCell ref="O30:O31"/>
    <mergeCell ref="P30:P31"/>
    <mergeCell ref="Q30:Q31"/>
    <mergeCell ref="R30:R31"/>
    <mergeCell ref="D17:D19"/>
    <mergeCell ref="E17:E19"/>
    <mergeCell ref="F17:F19"/>
    <mergeCell ref="G17:G19"/>
    <mergeCell ref="H17:H19"/>
    <mergeCell ref="AB17:AB19"/>
    <mergeCell ref="M17:M19"/>
    <mergeCell ref="N17:N19"/>
    <mergeCell ref="O17:O19"/>
    <mergeCell ref="P17:P19"/>
    <mergeCell ref="Q17:Q19"/>
    <mergeCell ref="R17:R19"/>
    <mergeCell ref="S17:S19"/>
    <mergeCell ref="T17:T19"/>
    <mergeCell ref="U17:U19"/>
    <mergeCell ref="O12:Q12"/>
    <mergeCell ref="S12:U12"/>
    <mergeCell ref="R9:R10"/>
    <mergeCell ref="I17:I19"/>
    <mergeCell ref="J17:J19"/>
    <mergeCell ref="D30:D31"/>
    <mergeCell ref="E28:E29"/>
    <mergeCell ref="E30:E31"/>
    <mergeCell ref="B11:AC11"/>
    <mergeCell ref="AA9:AA10"/>
    <mergeCell ref="AB9:AB10"/>
    <mergeCell ref="AC9:AC10"/>
    <mergeCell ref="K27:M27"/>
    <mergeCell ref="O27:Q27"/>
    <mergeCell ref="S27:U27"/>
    <mergeCell ref="W27:Y27"/>
    <mergeCell ref="S28:S29"/>
    <mergeCell ref="T28:T29"/>
    <mergeCell ref="U28:U29"/>
    <mergeCell ref="Z9:Z10"/>
    <mergeCell ref="S9:S10"/>
    <mergeCell ref="T9:T10"/>
    <mergeCell ref="O13:Q13"/>
    <mergeCell ref="O16:Q16"/>
    <mergeCell ref="U30:U31"/>
    <mergeCell ref="V30:V31"/>
    <mergeCell ref="W30:W31"/>
    <mergeCell ref="X30:X31"/>
    <mergeCell ref="AA17:AA19"/>
    <mergeCell ref="A12:B12"/>
    <mergeCell ref="A21:B21"/>
    <mergeCell ref="B20:AC20"/>
    <mergeCell ref="A7:A10"/>
    <mergeCell ref="B7:B10"/>
    <mergeCell ref="C7:C10"/>
    <mergeCell ref="D7:E9"/>
    <mergeCell ref="F7:J7"/>
    <mergeCell ref="G9:G10"/>
    <mergeCell ref="H9:H10"/>
    <mergeCell ref="I9:I10"/>
    <mergeCell ref="F8:F10"/>
    <mergeCell ref="G8:I8"/>
    <mergeCell ref="J8:J10"/>
    <mergeCell ref="K7:R7"/>
    <mergeCell ref="S7:Z7"/>
    <mergeCell ref="AA7:AC8"/>
    <mergeCell ref="K9:K10"/>
    <mergeCell ref="S8:V8"/>
    <mergeCell ref="K13:M13"/>
    <mergeCell ref="K16:M16"/>
    <mergeCell ref="K12:M12"/>
    <mergeCell ref="K17:K19"/>
    <mergeCell ref="L17:L19"/>
    <mergeCell ref="Z30:Z31"/>
    <mergeCell ref="AA30:AA31"/>
    <mergeCell ref="W8:Z8"/>
    <mergeCell ref="V28:V29"/>
    <mergeCell ref="W28:W29"/>
    <mergeCell ref="U9:U10"/>
    <mergeCell ref="V9:V10"/>
    <mergeCell ref="W9:W10"/>
    <mergeCell ref="X9:X10"/>
    <mergeCell ref="Y9:Y10"/>
    <mergeCell ref="W12:Y12"/>
    <mergeCell ref="S13:U13"/>
    <mergeCell ref="W13:Y13"/>
    <mergeCell ref="V17:V19"/>
    <mergeCell ref="W17:W19"/>
    <mergeCell ref="X17:X19"/>
    <mergeCell ref="Y30:Y31"/>
    <mergeCell ref="S30:S31"/>
    <mergeCell ref="T30:T31"/>
    <mergeCell ref="F30:F31"/>
    <mergeCell ref="G30:G31"/>
    <mergeCell ref="H30:H31"/>
    <mergeCell ref="I30:I31"/>
    <mergeCell ref="J30:J31"/>
    <mergeCell ref="F28:F29"/>
    <mergeCell ref="G28:G29"/>
    <mergeCell ref="H28:H29"/>
    <mergeCell ref="I28:I29"/>
    <mergeCell ref="J28:J29"/>
    <mergeCell ref="B4:AI4"/>
    <mergeCell ref="C1:AC2"/>
    <mergeCell ref="A36:B36"/>
    <mergeCell ref="S16:U16"/>
    <mergeCell ref="W16:Y16"/>
    <mergeCell ref="Y17:Y19"/>
    <mergeCell ref="Z17:Z19"/>
    <mergeCell ref="P28:P29"/>
    <mergeCell ref="Q28:Q29"/>
    <mergeCell ref="R28:R29"/>
    <mergeCell ref="K28:K29"/>
    <mergeCell ref="L28:L29"/>
    <mergeCell ref="M28:M29"/>
    <mergeCell ref="N28:N29"/>
    <mergeCell ref="O28:O29"/>
    <mergeCell ref="D28:D29"/>
    <mergeCell ref="O8:R8"/>
    <mergeCell ref="L9:L10"/>
    <mergeCell ref="M9:M10"/>
    <mergeCell ref="N9:N10"/>
    <mergeCell ref="O9:O10"/>
    <mergeCell ref="P9:P10"/>
    <mergeCell ref="Q9:Q10"/>
    <mergeCell ref="K8:N8"/>
  </mergeCells>
  <printOptions horizontalCentered="1" verticalCentered="1" gridLinesSet="0"/>
  <pageMargins left="0" right="0" top="0.59055118110236227" bottom="0" header="0.19685039370078741" footer="0"/>
  <pageSetup paperSize="9" scale="46" fitToWidth="420" fitToHeight="297" orientation="landscape" blackAndWhite="1" r:id="rId1"/>
  <headerFooter alignWithMargins="0"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showGridLines="0" view="pageBreakPreview" topLeftCell="A13" zoomScale="70" zoomScaleNormal="50" zoomScaleSheetLayoutView="70" workbookViewId="0">
      <selection activeCell="B28" sqref="B28:B31"/>
    </sheetView>
  </sheetViews>
  <sheetFormatPr defaultColWidth="9.109375" defaultRowHeight="13.2" x14ac:dyDescent="0.25"/>
  <cols>
    <col min="1" max="1" width="11.88671875" style="6" customWidth="1"/>
    <col min="2" max="2" width="131.77734375" style="6" customWidth="1"/>
    <col min="3" max="3" width="16" style="6" customWidth="1"/>
    <col min="4" max="10" width="6.6640625" style="6" customWidth="1"/>
    <col min="11" max="26" width="4.6640625" style="6" customWidth="1"/>
    <col min="27" max="29" width="6.6640625" style="6" customWidth="1"/>
    <col min="30" max="30" width="9.109375" style="6"/>
    <col min="31" max="31" width="9.109375" style="6" customWidth="1"/>
    <col min="32" max="16384" width="9.109375" style="6"/>
  </cols>
  <sheetData>
    <row r="1" spans="1:46" ht="26.4" customHeight="1" x14ac:dyDescent="0.4">
      <c r="C1" s="582" t="s">
        <v>257</v>
      </c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454"/>
      <c r="U1" s="454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</row>
    <row r="2" spans="1:46" ht="13.2" customHeight="1" x14ac:dyDescent="0.4"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</row>
    <row r="3" spans="1:46" ht="22.8" x14ac:dyDescent="0.4">
      <c r="C3" s="443"/>
    </row>
    <row r="4" spans="1:46" ht="51" customHeight="1" x14ac:dyDescent="0.45">
      <c r="B4" s="670" t="s">
        <v>244</v>
      </c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455"/>
      <c r="AE4" s="455"/>
      <c r="AF4" s="455"/>
      <c r="AG4" s="444"/>
      <c r="AH4" s="444"/>
      <c r="AI4" s="444"/>
      <c r="AJ4" s="444"/>
      <c r="AK4" s="444"/>
      <c r="AL4" s="444"/>
      <c r="AM4" s="444"/>
      <c r="AN4" s="444"/>
      <c r="AP4" s="444"/>
    </row>
    <row r="5" spans="1:46" ht="42" customHeight="1" x14ac:dyDescent="0.25">
      <c r="W5" s="445"/>
    </row>
    <row r="6" spans="1:46" ht="46.8" customHeight="1" thickBot="1" x14ac:dyDescent="0.3">
      <c r="U6" s="445"/>
    </row>
    <row r="7" spans="1:46" s="14" customFormat="1" ht="55.5" customHeight="1" thickBot="1" x14ac:dyDescent="0.35">
      <c r="A7" s="498" t="s">
        <v>91</v>
      </c>
      <c r="B7" s="501" t="s">
        <v>107</v>
      </c>
      <c r="C7" s="503" t="s">
        <v>48</v>
      </c>
      <c r="D7" s="517" t="s">
        <v>112</v>
      </c>
      <c r="E7" s="518"/>
      <c r="F7" s="523" t="s">
        <v>82</v>
      </c>
      <c r="G7" s="524"/>
      <c r="H7" s="524"/>
      <c r="I7" s="524"/>
      <c r="J7" s="525"/>
      <c r="K7" s="672" t="s">
        <v>87</v>
      </c>
      <c r="L7" s="513"/>
      <c r="M7" s="513"/>
      <c r="N7" s="513"/>
      <c r="O7" s="513"/>
      <c r="P7" s="513"/>
      <c r="Q7" s="513"/>
      <c r="R7" s="514"/>
      <c r="S7" s="672" t="s">
        <v>88</v>
      </c>
      <c r="T7" s="513"/>
      <c r="U7" s="513"/>
      <c r="V7" s="513"/>
      <c r="W7" s="513"/>
      <c r="X7" s="513"/>
      <c r="Y7" s="513"/>
      <c r="Z7" s="514"/>
      <c r="AA7" s="530" t="s">
        <v>101</v>
      </c>
      <c r="AB7" s="531"/>
      <c r="AC7" s="532"/>
    </row>
    <row r="8" spans="1:46" s="14" customFormat="1" ht="52.5" customHeight="1" thickBot="1" x14ac:dyDescent="0.35">
      <c r="A8" s="499"/>
      <c r="B8" s="502"/>
      <c r="C8" s="504"/>
      <c r="D8" s="519"/>
      <c r="E8" s="520"/>
      <c r="F8" s="526" t="s">
        <v>90</v>
      </c>
      <c r="G8" s="673" t="s">
        <v>83</v>
      </c>
      <c r="H8" s="674"/>
      <c r="I8" s="528"/>
      <c r="J8" s="510" t="s">
        <v>85</v>
      </c>
      <c r="K8" s="672" t="s">
        <v>97</v>
      </c>
      <c r="L8" s="513"/>
      <c r="M8" s="513"/>
      <c r="N8" s="514"/>
      <c r="O8" s="672" t="s">
        <v>99</v>
      </c>
      <c r="P8" s="513"/>
      <c r="Q8" s="513"/>
      <c r="R8" s="514"/>
      <c r="S8" s="672" t="s">
        <v>98</v>
      </c>
      <c r="T8" s="513"/>
      <c r="U8" s="513"/>
      <c r="V8" s="514"/>
      <c r="W8" s="672" t="s">
        <v>100</v>
      </c>
      <c r="X8" s="513"/>
      <c r="Y8" s="513"/>
      <c r="Z8" s="514"/>
      <c r="AA8" s="533"/>
      <c r="AB8" s="534"/>
      <c r="AC8" s="535"/>
    </row>
    <row r="9" spans="1:46" s="14" customFormat="1" ht="32.25" customHeight="1" thickBot="1" x14ac:dyDescent="0.35">
      <c r="A9" s="499"/>
      <c r="B9" s="502"/>
      <c r="C9" s="504"/>
      <c r="D9" s="521"/>
      <c r="E9" s="522"/>
      <c r="F9" s="526"/>
      <c r="G9" s="494" t="s">
        <v>84</v>
      </c>
      <c r="H9" s="515" t="s">
        <v>89</v>
      </c>
      <c r="I9" s="494" t="s">
        <v>86</v>
      </c>
      <c r="J9" s="511"/>
      <c r="K9" s="494" t="s">
        <v>94</v>
      </c>
      <c r="L9" s="515" t="s">
        <v>95</v>
      </c>
      <c r="M9" s="494" t="s">
        <v>96</v>
      </c>
      <c r="N9" s="486" t="s">
        <v>179</v>
      </c>
      <c r="O9" s="494" t="s">
        <v>94</v>
      </c>
      <c r="P9" s="515" t="s">
        <v>95</v>
      </c>
      <c r="Q9" s="494" t="s">
        <v>96</v>
      </c>
      <c r="R9" s="486" t="s">
        <v>179</v>
      </c>
      <c r="S9" s="494" t="s">
        <v>94</v>
      </c>
      <c r="T9" s="515" t="s">
        <v>95</v>
      </c>
      <c r="U9" s="494" t="s">
        <v>96</v>
      </c>
      <c r="V9" s="486" t="s">
        <v>179</v>
      </c>
      <c r="W9" s="494" t="s">
        <v>94</v>
      </c>
      <c r="X9" s="515" t="s">
        <v>95</v>
      </c>
      <c r="Y9" s="494" t="s">
        <v>96</v>
      </c>
      <c r="Z9" s="486" t="s">
        <v>179</v>
      </c>
      <c r="AA9" s="504" t="s">
        <v>102</v>
      </c>
      <c r="AB9" s="537" t="s">
        <v>103</v>
      </c>
      <c r="AC9" s="503" t="s">
        <v>104</v>
      </c>
    </row>
    <row r="10" spans="1:46" s="14" customFormat="1" ht="136.5" customHeight="1" thickBot="1" x14ac:dyDescent="0.35">
      <c r="A10" s="500"/>
      <c r="B10" s="638"/>
      <c r="C10" s="504"/>
      <c r="D10" s="419" t="s">
        <v>178</v>
      </c>
      <c r="E10" s="419" t="s">
        <v>92</v>
      </c>
      <c r="F10" s="527"/>
      <c r="G10" s="495"/>
      <c r="H10" s="516"/>
      <c r="I10" s="495"/>
      <c r="J10" s="512"/>
      <c r="K10" s="495"/>
      <c r="L10" s="516"/>
      <c r="M10" s="495"/>
      <c r="N10" s="487"/>
      <c r="O10" s="495"/>
      <c r="P10" s="516"/>
      <c r="Q10" s="495"/>
      <c r="R10" s="487"/>
      <c r="S10" s="495"/>
      <c r="T10" s="516"/>
      <c r="U10" s="495"/>
      <c r="V10" s="487"/>
      <c r="W10" s="495"/>
      <c r="X10" s="516"/>
      <c r="Y10" s="495"/>
      <c r="Z10" s="487"/>
      <c r="AA10" s="504"/>
      <c r="AB10" s="537"/>
      <c r="AC10" s="504"/>
    </row>
    <row r="11" spans="1:46" s="7" customFormat="1" ht="23.25" customHeight="1" thickBot="1" x14ac:dyDescent="0.4">
      <c r="A11" s="11" t="s">
        <v>114</v>
      </c>
      <c r="B11" s="644" t="s">
        <v>141</v>
      </c>
      <c r="C11" s="645"/>
      <c r="D11" s="645"/>
      <c r="E11" s="645"/>
      <c r="F11" s="645"/>
      <c r="G11" s="645"/>
      <c r="H11" s="645"/>
      <c r="I11" s="645"/>
      <c r="J11" s="645"/>
      <c r="K11" s="645"/>
      <c r="L11" s="645"/>
      <c r="M11" s="645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7"/>
    </row>
    <row r="12" spans="1:46" s="5" customFormat="1" ht="19.5" customHeight="1" thickBot="1" x14ac:dyDescent="0.4">
      <c r="A12" s="632" t="s">
        <v>110</v>
      </c>
      <c r="B12" s="633"/>
      <c r="C12" s="44"/>
      <c r="D12" s="307">
        <f>D13+D16</f>
        <v>15</v>
      </c>
      <c r="E12" s="308">
        <f>E13+E16</f>
        <v>450</v>
      </c>
      <c r="F12" s="309">
        <f>F13+F16</f>
        <v>96</v>
      </c>
      <c r="G12" s="310"/>
      <c r="H12" s="310"/>
      <c r="I12" s="310"/>
      <c r="J12" s="311">
        <f>J13+J16</f>
        <v>204</v>
      </c>
      <c r="K12" s="616">
        <f>K13+K16</f>
        <v>6</v>
      </c>
      <c r="L12" s="616"/>
      <c r="M12" s="616"/>
      <c r="N12" s="133">
        <f>N13+N16</f>
        <v>10</v>
      </c>
      <c r="O12" s="616">
        <f>O13+O16</f>
        <v>3</v>
      </c>
      <c r="P12" s="616"/>
      <c r="Q12" s="616"/>
      <c r="R12" s="144">
        <f>R13+R16</f>
        <v>5</v>
      </c>
      <c r="S12" s="616">
        <f>S13+S16</f>
        <v>0</v>
      </c>
      <c r="T12" s="616"/>
      <c r="U12" s="616"/>
      <c r="V12" s="67">
        <f>V13+V16</f>
        <v>0</v>
      </c>
      <c r="W12" s="616">
        <f>W13+W16</f>
        <v>0</v>
      </c>
      <c r="X12" s="616"/>
      <c r="Y12" s="616"/>
      <c r="Z12" s="67">
        <f>Z13+Z16</f>
        <v>0</v>
      </c>
      <c r="AA12" s="428"/>
      <c r="AB12" s="67"/>
      <c r="AC12" s="67"/>
    </row>
    <row r="13" spans="1:46" s="2" customFormat="1" ht="20.25" customHeight="1" thickBot="1" x14ac:dyDescent="0.4">
      <c r="A13" s="81"/>
      <c r="B13" s="432" t="s">
        <v>44</v>
      </c>
      <c r="C13" s="44"/>
      <c r="D13" s="67">
        <f>SUM(D14:D15)</f>
        <v>10</v>
      </c>
      <c r="E13" s="437">
        <f t="shared" ref="E13:J13" si="0">SUM(E14:E15)</f>
        <v>300</v>
      </c>
      <c r="F13" s="421">
        <f t="shared" si="0"/>
        <v>96</v>
      </c>
      <c r="G13" s="422"/>
      <c r="H13" s="422"/>
      <c r="I13" s="422"/>
      <c r="J13" s="316">
        <f t="shared" si="0"/>
        <v>204</v>
      </c>
      <c r="K13" s="538">
        <f>SUM(K14:M15)</f>
        <v>6</v>
      </c>
      <c r="L13" s="538"/>
      <c r="M13" s="538"/>
      <c r="N13" s="132">
        <f>SUM(N14:N15)</f>
        <v>10</v>
      </c>
      <c r="O13" s="538">
        <v>0</v>
      </c>
      <c r="P13" s="538"/>
      <c r="Q13" s="538"/>
      <c r="R13" s="317">
        <v>0</v>
      </c>
      <c r="S13" s="616">
        <v>0</v>
      </c>
      <c r="T13" s="616"/>
      <c r="U13" s="616"/>
      <c r="V13" s="67">
        <v>0</v>
      </c>
      <c r="W13" s="616">
        <v>0</v>
      </c>
      <c r="X13" s="616"/>
      <c r="Y13" s="616"/>
      <c r="Z13" s="67">
        <v>0</v>
      </c>
      <c r="AA13" s="420"/>
      <c r="AB13" s="67"/>
      <c r="AC13" s="67"/>
    </row>
    <row r="14" spans="1:46" s="2" customFormat="1" ht="39.9" customHeight="1" x14ac:dyDescent="0.35">
      <c r="A14" s="301" t="s">
        <v>139</v>
      </c>
      <c r="B14" s="80" t="s">
        <v>199</v>
      </c>
      <c r="C14" s="450" t="s">
        <v>225</v>
      </c>
      <c r="D14" s="318">
        <v>5</v>
      </c>
      <c r="E14" s="319">
        <f>D14*30</f>
        <v>150</v>
      </c>
      <c r="F14" s="320">
        <f>G14+H14+I14</f>
        <v>48</v>
      </c>
      <c r="G14" s="321"/>
      <c r="H14" s="321"/>
      <c r="I14" s="321">
        <v>48</v>
      </c>
      <c r="J14" s="322">
        <f>E14-F14</f>
        <v>102</v>
      </c>
      <c r="K14" s="323"/>
      <c r="L14" s="324"/>
      <c r="M14" s="325">
        <v>3</v>
      </c>
      <c r="N14" s="93">
        <v>5</v>
      </c>
      <c r="O14" s="326"/>
      <c r="P14" s="327"/>
      <c r="Q14" s="328"/>
      <c r="R14" s="329"/>
      <c r="S14" s="330"/>
      <c r="T14" s="331"/>
      <c r="U14" s="332"/>
      <c r="V14" s="333"/>
      <c r="W14" s="330"/>
      <c r="X14" s="331"/>
      <c r="Y14" s="332"/>
      <c r="Z14" s="333"/>
      <c r="AA14" s="334">
        <v>1</v>
      </c>
      <c r="AB14" s="318"/>
      <c r="AC14" s="318"/>
    </row>
    <row r="15" spans="1:46" s="2" customFormat="1" ht="45.6" customHeight="1" thickBot="1" x14ac:dyDescent="0.4">
      <c r="A15" s="302" t="s">
        <v>140</v>
      </c>
      <c r="B15" s="451" t="s">
        <v>200</v>
      </c>
      <c r="C15" s="277" t="s">
        <v>224</v>
      </c>
      <c r="D15" s="335">
        <v>5</v>
      </c>
      <c r="E15" s="336">
        <f>D15*30</f>
        <v>150</v>
      </c>
      <c r="F15" s="320">
        <f>G15+H15+I15</f>
        <v>48</v>
      </c>
      <c r="G15" s="337">
        <v>16</v>
      </c>
      <c r="H15" s="337"/>
      <c r="I15" s="337">
        <v>32</v>
      </c>
      <c r="J15" s="322">
        <f>E15-F15</f>
        <v>102</v>
      </c>
      <c r="K15" s="323">
        <v>1</v>
      </c>
      <c r="L15" s="324"/>
      <c r="M15" s="325">
        <v>2</v>
      </c>
      <c r="N15" s="93">
        <v>5</v>
      </c>
      <c r="O15" s="338"/>
      <c r="P15" s="339"/>
      <c r="Q15" s="340"/>
      <c r="R15" s="341"/>
      <c r="S15" s="342"/>
      <c r="T15" s="343"/>
      <c r="U15" s="344"/>
      <c r="V15" s="345"/>
      <c r="W15" s="342"/>
      <c r="X15" s="343"/>
      <c r="Y15" s="344"/>
      <c r="Z15" s="345"/>
      <c r="AA15" s="346">
        <v>1</v>
      </c>
      <c r="AB15" s="347"/>
      <c r="AC15" s="347"/>
    </row>
    <row r="16" spans="1:46" s="2" customFormat="1" ht="19.5" customHeight="1" thickBot="1" x14ac:dyDescent="0.4">
      <c r="A16" s="303"/>
      <c r="B16" s="431" t="s">
        <v>126</v>
      </c>
      <c r="C16" s="47"/>
      <c r="D16" s="141">
        <v>5</v>
      </c>
      <c r="E16" s="428">
        <f>SUM(E17:E19)</f>
        <v>150</v>
      </c>
      <c r="F16" s="348"/>
      <c r="G16" s="422"/>
      <c r="H16" s="422"/>
      <c r="I16" s="422"/>
      <c r="J16" s="316"/>
      <c r="K16" s="613">
        <f>SUM(K17:M19)</f>
        <v>0</v>
      </c>
      <c r="L16" s="614"/>
      <c r="M16" s="615"/>
      <c r="N16" s="132">
        <f>SUM(N17:N19)</f>
        <v>0</v>
      </c>
      <c r="O16" s="613">
        <f>SUM(O17:Q19)</f>
        <v>3</v>
      </c>
      <c r="P16" s="614"/>
      <c r="Q16" s="615"/>
      <c r="R16" s="317">
        <f>SUM(R17:R19)</f>
        <v>5</v>
      </c>
      <c r="S16" s="584">
        <f>SUM(S17:U19)</f>
        <v>0</v>
      </c>
      <c r="T16" s="585"/>
      <c r="U16" s="586"/>
      <c r="V16" s="141">
        <f>SUM(V17:V19)</f>
        <v>0</v>
      </c>
      <c r="W16" s="584">
        <f>SUM(W17:Y19)</f>
        <v>0</v>
      </c>
      <c r="X16" s="585"/>
      <c r="Y16" s="586"/>
      <c r="Z16" s="141">
        <f>SUM(Z17:Z19)</f>
        <v>0</v>
      </c>
      <c r="AA16" s="349"/>
      <c r="AB16" s="75"/>
      <c r="AC16" s="75"/>
    </row>
    <row r="17" spans="1:29" s="2" customFormat="1" ht="36" customHeight="1" x14ac:dyDescent="0.35">
      <c r="A17" s="304" t="s">
        <v>125</v>
      </c>
      <c r="B17" s="377" t="s">
        <v>254</v>
      </c>
      <c r="C17" s="450" t="s">
        <v>226</v>
      </c>
      <c r="D17" s="601">
        <v>5</v>
      </c>
      <c r="E17" s="656">
        <f t="shared" ref="E17" si="1">D17*30</f>
        <v>150</v>
      </c>
      <c r="F17" s="609">
        <f>SUM(G17:I19)</f>
        <v>48</v>
      </c>
      <c r="G17" s="611">
        <v>32</v>
      </c>
      <c r="H17" s="611"/>
      <c r="I17" s="611">
        <v>16</v>
      </c>
      <c r="J17" s="593">
        <f>E17-F17</f>
        <v>102</v>
      </c>
      <c r="K17" s="617"/>
      <c r="L17" s="591"/>
      <c r="M17" s="587"/>
      <c r="N17" s="658"/>
      <c r="O17" s="617">
        <v>2</v>
      </c>
      <c r="P17" s="591"/>
      <c r="Q17" s="587">
        <v>1</v>
      </c>
      <c r="R17" s="595">
        <v>5</v>
      </c>
      <c r="S17" s="628"/>
      <c r="T17" s="591"/>
      <c r="U17" s="587"/>
      <c r="V17" s="626"/>
      <c r="W17" s="628"/>
      <c r="X17" s="591"/>
      <c r="Y17" s="587"/>
      <c r="Z17" s="589"/>
      <c r="AA17" s="630">
        <v>1</v>
      </c>
      <c r="AB17" s="640"/>
      <c r="AC17" s="350"/>
    </row>
    <row r="18" spans="1:29" s="2" customFormat="1" ht="53.4" customHeight="1" x14ac:dyDescent="0.35">
      <c r="A18" s="305" t="s">
        <v>135</v>
      </c>
      <c r="B18" s="393" t="s">
        <v>253</v>
      </c>
      <c r="C18" s="450" t="s">
        <v>226</v>
      </c>
      <c r="D18" s="601"/>
      <c r="E18" s="656"/>
      <c r="F18" s="609"/>
      <c r="G18" s="611"/>
      <c r="H18" s="611"/>
      <c r="I18" s="611"/>
      <c r="J18" s="593"/>
      <c r="K18" s="617"/>
      <c r="L18" s="591"/>
      <c r="M18" s="587"/>
      <c r="N18" s="658"/>
      <c r="O18" s="617"/>
      <c r="P18" s="591"/>
      <c r="Q18" s="587"/>
      <c r="R18" s="595"/>
      <c r="S18" s="628"/>
      <c r="T18" s="591"/>
      <c r="U18" s="587"/>
      <c r="V18" s="626"/>
      <c r="W18" s="628"/>
      <c r="X18" s="591"/>
      <c r="Y18" s="587"/>
      <c r="Z18" s="589"/>
      <c r="AA18" s="630"/>
      <c r="AB18" s="640"/>
      <c r="AC18" s="351"/>
    </row>
    <row r="19" spans="1:29" s="2" customFormat="1" ht="20.100000000000001" customHeight="1" thickBot="1" x14ac:dyDescent="0.4">
      <c r="A19" s="306" t="s">
        <v>138</v>
      </c>
      <c r="B19" s="394" t="s">
        <v>206</v>
      </c>
      <c r="C19" s="385" t="s">
        <v>202</v>
      </c>
      <c r="D19" s="622"/>
      <c r="E19" s="657"/>
      <c r="F19" s="604"/>
      <c r="G19" s="606"/>
      <c r="H19" s="606"/>
      <c r="I19" s="606"/>
      <c r="J19" s="608"/>
      <c r="K19" s="618"/>
      <c r="L19" s="619"/>
      <c r="M19" s="588"/>
      <c r="N19" s="659"/>
      <c r="O19" s="618"/>
      <c r="P19" s="619"/>
      <c r="Q19" s="588"/>
      <c r="R19" s="660"/>
      <c r="S19" s="629"/>
      <c r="T19" s="619"/>
      <c r="U19" s="588"/>
      <c r="V19" s="627"/>
      <c r="W19" s="629"/>
      <c r="X19" s="619"/>
      <c r="Y19" s="588"/>
      <c r="Z19" s="590"/>
      <c r="AA19" s="631"/>
      <c r="AB19" s="643"/>
      <c r="AC19" s="352"/>
    </row>
    <row r="20" spans="1:29" s="7" customFormat="1" ht="23.25" customHeight="1" thickBot="1" x14ac:dyDescent="0.4">
      <c r="A20" s="55" t="s">
        <v>119</v>
      </c>
      <c r="B20" s="636" t="s">
        <v>49</v>
      </c>
      <c r="C20" s="63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7"/>
    </row>
    <row r="21" spans="1:29" s="5" customFormat="1" ht="19.5" customHeight="1" thickBot="1" x14ac:dyDescent="0.4">
      <c r="A21" s="634" t="s">
        <v>110</v>
      </c>
      <c r="B21" s="635"/>
      <c r="C21" s="54"/>
      <c r="D21" s="430">
        <f t="shared" ref="D21:K21" si="2">D22+D27</f>
        <v>30</v>
      </c>
      <c r="E21" s="354">
        <f t="shared" si="2"/>
        <v>900</v>
      </c>
      <c r="F21" s="355"/>
      <c r="G21" s="356"/>
      <c r="H21" s="356"/>
      <c r="I21" s="356"/>
      <c r="J21" s="357"/>
      <c r="K21" s="661">
        <f t="shared" si="2"/>
        <v>0</v>
      </c>
      <c r="L21" s="662"/>
      <c r="M21" s="663"/>
      <c r="N21" s="354">
        <f>N22+N27</f>
        <v>0</v>
      </c>
      <c r="O21" s="661">
        <f>O22+O27</f>
        <v>6</v>
      </c>
      <c r="P21" s="662"/>
      <c r="Q21" s="663"/>
      <c r="R21" s="358">
        <f>R22+R27</f>
        <v>10</v>
      </c>
      <c r="S21" s="661">
        <f>S22+S27</f>
        <v>12</v>
      </c>
      <c r="T21" s="662"/>
      <c r="U21" s="663"/>
      <c r="V21" s="354">
        <f>V22+V27</f>
        <v>20</v>
      </c>
      <c r="W21" s="661">
        <f>W22+W27</f>
        <v>0</v>
      </c>
      <c r="X21" s="662"/>
      <c r="Y21" s="663"/>
      <c r="Z21" s="354">
        <f>Z22+Z27</f>
        <v>0</v>
      </c>
      <c r="AA21" s="434"/>
      <c r="AB21" s="434"/>
      <c r="AC21" s="434"/>
    </row>
    <row r="22" spans="1:29" s="2" customFormat="1" ht="20.25" customHeight="1" thickBot="1" x14ac:dyDescent="0.4">
      <c r="A22" s="45"/>
      <c r="B22" s="431" t="s">
        <v>44</v>
      </c>
      <c r="C22" s="383"/>
      <c r="D22" s="436">
        <f t="shared" ref="D22:E22" si="3">SUM(D23:D26)</f>
        <v>20</v>
      </c>
      <c r="E22" s="67">
        <f t="shared" si="3"/>
        <v>600</v>
      </c>
      <c r="F22" s="348"/>
      <c r="G22" s="422"/>
      <c r="H22" s="422"/>
      <c r="I22" s="422"/>
      <c r="J22" s="316"/>
      <c r="K22" s="664">
        <f>SUM(K23:M26)</f>
        <v>0</v>
      </c>
      <c r="L22" s="616"/>
      <c r="M22" s="665"/>
      <c r="N22" s="67">
        <f>SUM(N23:N26)</f>
        <v>0</v>
      </c>
      <c r="O22" s="664">
        <f>SUM(O23:Q26)</f>
        <v>3</v>
      </c>
      <c r="P22" s="616"/>
      <c r="Q22" s="665"/>
      <c r="R22" s="144">
        <f>SUM(R23:R26)</f>
        <v>5</v>
      </c>
      <c r="S22" s="664">
        <f>SUM(S23:U26)</f>
        <v>9</v>
      </c>
      <c r="T22" s="616"/>
      <c r="U22" s="665"/>
      <c r="V22" s="67">
        <f>SUM(V23:V26)</f>
        <v>15</v>
      </c>
      <c r="W22" s="664">
        <f>SUM(W23:Y26)</f>
        <v>0</v>
      </c>
      <c r="X22" s="616"/>
      <c r="Y22" s="665"/>
      <c r="Z22" s="67">
        <f>SUM(Z23:Z26)</f>
        <v>0</v>
      </c>
      <c r="AA22" s="139"/>
      <c r="AB22" s="75"/>
      <c r="AC22" s="75"/>
    </row>
    <row r="23" spans="1:29" s="2" customFormat="1" ht="52.2" customHeight="1" x14ac:dyDescent="0.35">
      <c r="A23" s="83" t="s">
        <v>186</v>
      </c>
      <c r="B23" s="387" t="s">
        <v>255</v>
      </c>
      <c r="C23" s="450" t="s">
        <v>226</v>
      </c>
      <c r="D23" s="380">
        <v>5</v>
      </c>
      <c r="E23" s="433">
        <f>D23*30</f>
        <v>150</v>
      </c>
      <c r="F23" s="104">
        <f>G23+H23+I23</f>
        <v>48</v>
      </c>
      <c r="G23" s="427">
        <v>32</v>
      </c>
      <c r="H23" s="427"/>
      <c r="I23" s="427">
        <v>16</v>
      </c>
      <c r="J23" s="106">
        <f>E23-F23</f>
        <v>102</v>
      </c>
      <c r="K23" s="425"/>
      <c r="L23" s="423"/>
      <c r="M23" s="424"/>
      <c r="N23" s="93"/>
      <c r="O23" s="107">
        <v>2</v>
      </c>
      <c r="P23" s="423"/>
      <c r="Q23" s="106">
        <v>1</v>
      </c>
      <c r="R23" s="429">
        <v>5</v>
      </c>
      <c r="S23" s="104"/>
      <c r="T23" s="423"/>
      <c r="U23" s="106"/>
      <c r="V23" s="365"/>
      <c r="W23" s="104"/>
      <c r="X23" s="423"/>
      <c r="Y23" s="106"/>
      <c r="Z23" s="365"/>
      <c r="AA23" s="426"/>
      <c r="AB23" s="433"/>
      <c r="AC23" s="433"/>
    </row>
    <row r="24" spans="1:29" s="2" customFormat="1" ht="40.200000000000003" customHeight="1" x14ac:dyDescent="0.35">
      <c r="A24" s="83" t="s">
        <v>187</v>
      </c>
      <c r="B24" s="452" t="s">
        <v>237</v>
      </c>
      <c r="C24" s="450" t="s">
        <v>226</v>
      </c>
      <c r="D24" s="381">
        <v>5</v>
      </c>
      <c r="E24" s="62">
        <f t="shared" ref="E24:E26" si="4">D24*30</f>
        <v>150</v>
      </c>
      <c r="F24" s="109">
        <f t="shared" ref="F24:F26" si="5">G24+H24+I24</f>
        <v>48</v>
      </c>
      <c r="G24" s="110">
        <v>32</v>
      </c>
      <c r="H24" s="110"/>
      <c r="I24" s="110">
        <v>16</v>
      </c>
      <c r="J24" s="111">
        <f t="shared" ref="J24:J26" si="6">E24-F24</f>
        <v>102</v>
      </c>
      <c r="K24" s="119"/>
      <c r="L24" s="366"/>
      <c r="M24" s="367"/>
      <c r="N24" s="102"/>
      <c r="O24" s="368"/>
      <c r="P24" s="366"/>
      <c r="Q24" s="111"/>
      <c r="R24" s="121"/>
      <c r="S24" s="109">
        <v>2</v>
      </c>
      <c r="T24" s="366"/>
      <c r="U24" s="111">
        <v>1</v>
      </c>
      <c r="V24" s="116">
        <v>5</v>
      </c>
      <c r="W24" s="109"/>
      <c r="X24" s="366"/>
      <c r="Y24" s="111"/>
      <c r="Z24" s="116"/>
      <c r="AA24" s="426"/>
      <c r="AB24" s="62"/>
      <c r="AC24" s="62"/>
    </row>
    <row r="25" spans="1:29" s="2" customFormat="1" ht="21.6" customHeight="1" x14ac:dyDescent="0.35">
      <c r="A25" s="83" t="s">
        <v>188</v>
      </c>
      <c r="B25" s="677" t="s">
        <v>252</v>
      </c>
      <c r="C25" s="450" t="s">
        <v>226</v>
      </c>
      <c r="D25" s="382">
        <v>5</v>
      </c>
      <c r="E25" s="62">
        <f t="shared" si="4"/>
        <v>150</v>
      </c>
      <c r="F25" s="109">
        <f t="shared" si="5"/>
        <v>48</v>
      </c>
      <c r="G25" s="110">
        <v>32</v>
      </c>
      <c r="H25" s="110">
        <v>16</v>
      </c>
      <c r="I25" s="110"/>
      <c r="J25" s="111">
        <f t="shared" si="6"/>
        <v>102</v>
      </c>
      <c r="K25" s="119"/>
      <c r="L25" s="366"/>
      <c r="M25" s="367"/>
      <c r="N25" s="102"/>
      <c r="O25" s="368"/>
      <c r="P25" s="366"/>
      <c r="Q25" s="111"/>
      <c r="R25" s="121"/>
      <c r="S25" s="109">
        <v>2</v>
      </c>
      <c r="T25" s="366">
        <v>1</v>
      </c>
      <c r="U25" s="111"/>
      <c r="V25" s="116">
        <v>5</v>
      </c>
      <c r="W25" s="109"/>
      <c r="X25" s="366"/>
      <c r="Y25" s="111"/>
      <c r="Z25" s="116"/>
      <c r="AA25" s="426"/>
      <c r="AB25" s="62"/>
      <c r="AC25" s="62"/>
    </row>
    <row r="26" spans="1:29" s="2" customFormat="1" ht="22.2" customHeight="1" thickBot="1" x14ac:dyDescent="0.4">
      <c r="A26" s="83" t="s">
        <v>189</v>
      </c>
      <c r="B26" s="447" t="s">
        <v>238</v>
      </c>
      <c r="C26" s="450" t="s">
        <v>226</v>
      </c>
      <c r="D26" s="382">
        <v>5</v>
      </c>
      <c r="E26" s="62">
        <f t="shared" si="4"/>
        <v>150</v>
      </c>
      <c r="F26" s="109">
        <f t="shared" si="5"/>
        <v>48</v>
      </c>
      <c r="G26" s="110">
        <v>32</v>
      </c>
      <c r="H26" s="110">
        <v>16</v>
      </c>
      <c r="I26" s="110"/>
      <c r="J26" s="111">
        <f t="shared" si="6"/>
        <v>102</v>
      </c>
      <c r="K26" s="119"/>
      <c r="L26" s="366"/>
      <c r="M26" s="367"/>
      <c r="N26" s="102"/>
      <c r="O26" s="368"/>
      <c r="P26" s="366"/>
      <c r="Q26" s="111"/>
      <c r="R26" s="121"/>
      <c r="S26" s="109">
        <v>2</v>
      </c>
      <c r="T26" s="366">
        <v>1</v>
      </c>
      <c r="U26" s="111"/>
      <c r="V26" s="116">
        <v>5</v>
      </c>
      <c r="W26" s="109"/>
      <c r="X26" s="366"/>
      <c r="Y26" s="111"/>
      <c r="Z26" s="116"/>
      <c r="AA26" s="426"/>
      <c r="AB26" s="62"/>
      <c r="AC26" s="62"/>
    </row>
    <row r="27" spans="1:29" s="43" customFormat="1" ht="19.5" customHeight="1" thickBot="1" x14ac:dyDescent="0.4">
      <c r="A27" s="84"/>
      <c r="B27" s="85" t="s">
        <v>126</v>
      </c>
      <c r="C27" s="86"/>
      <c r="D27" s="435">
        <f t="shared" ref="D27:E27" si="7">SUM(D28:D31)</f>
        <v>10</v>
      </c>
      <c r="E27" s="287">
        <f t="shared" si="7"/>
        <v>300</v>
      </c>
      <c r="F27" s="369"/>
      <c r="G27" s="370"/>
      <c r="H27" s="370"/>
      <c r="I27" s="370"/>
      <c r="J27" s="371"/>
      <c r="K27" s="648">
        <f>SUM(K28:M31)</f>
        <v>0</v>
      </c>
      <c r="L27" s="649"/>
      <c r="M27" s="650"/>
      <c r="N27" s="372">
        <f>SUM(N28:N31)</f>
        <v>0</v>
      </c>
      <c r="O27" s="648">
        <f>SUM(O28:Q31)</f>
        <v>3</v>
      </c>
      <c r="P27" s="649"/>
      <c r="Q27" s="650"/>
      <c r="R27" s="373">
        <f>SUM(R28:R31)</f>
        <v>5</v>
      </c>
      <c r="S27" s="651">
        <f>SUM(S28:U31)</f>
        <v>3</v>
      </c>
      <c r="T27" s="652"/>
      <c r="U27" s="653"/>
      <c r="V27" s="289">
        <f>SUM(V28:V31)</f>
        <v>5</v>
      </c>
      <c r="W27" s="651">
        <f>SUM(W28:Y31)</f>
        <v>0</v>
      </c>
      <c r="X27" s="652"/>
      <c r="Y27" s="653"/>
      <c r="Z27" s="289">
        <f>SUM(Z28:Z31)</f>
        <v>0</v>
      </c>
      <c r="AA27" s="289"/>
      <c r="AB27" s="287"/>
      <c r="AC27" s="287"/>
    </row>
    <row r="28" spans="1:29" s="2" customFormat="1" ht="40.799999999999997" customHeight="1" x14ac:dyDescent="0.35">
      <c r="A28" s="82" t="s">
        <v>190</v>
      </c>
      <c r="B28" s="390" t="s">
        <v>239</v>
      </c>
      <c r="C28" s="450" t="s">
        <v>226</v>
      </c>
      <c r="D28" s="601">
        <v>5</v>
      </c>
      <c r="E28" s="640">
        <f>D28*30</f>
        <v>150</v>
      </c>
      <c r="F28" s="609">
        <f>G28+H28+I28</f>
        <v>48</v>
      </c>
      <c r="G28" s="611">
        <v>32</v>
      </c>
      <c r="H28" s="611">
        <v>16</v>
      </c>
      <c r="I28" s="611"/>
      <c r="J28" s="593">
        <f>E28-F28</f>
        <v>102</v>
      </c>
      <c r="K28" s="597"/>
      <c r="L28" s="591"/>
      <c r="M28" s="593"/>
      <c r="N28" s="599"/>
      <c r="O28" s="597">
        <v>2</v>
      </c>
      <c r="P28" s="591">
        <v>1</v>
      </c>
      <c r="Q28" s="593"/>
      <c r="R28" s="595">
        <v>5</v>
      </c>
      <c r="S28" s="625"/>
      <c r="T28" s="654"/>
      <c r="U28" s="655"/>
      <c r="V28" s="623"/>
      <c r="W28" s="625"/>
      <c r="X28" s="654"/>
      <c r="Y28" s="655"/>
      <c r="Z28" s="623"/>
      <c r="AA28" s="666"/>
      <c r="AB28" s="667"/>
      <c r="AC28" s="667"/>
    </row>
    <row r="29" spans="1:29" s="2" customFormat="1" ht="19.2" customHeight="1" x14ac:dyDescent="0.35">
      <c r="A29" s="82" t="s">
        <v>191</v>
      </c>
      <c r="B29" s="449" t="s">
        <v>240</v>
      </c>
      <c r="C29" s="450" t="s">
        <v>226</v>
      </c>
      <c r="D29" s="602"/>
      <c r="E29" s="641"/>
      <c r="F29" s="610"/>
      <c r="G29" s="612"/>
      <c r="H29" s="612"/>
      <c r="I29" s="612"/>
      <c r="J29" s="594"/>
      <c r="K29" s="598"/>
      <c r="L29" s="592"/>
      <c r="M29" s="594"/>
      <c r="N29" s="600"/>
      <c r="O29" s="598"/>
      <c r="P29" s="592"/>
      <c r="Q29" s="594"/>
      <c r="R29" s="596"/>
      <c r="S29" s="610"/>
      <c r="T29" s="592"/>
      <c r="U29" s="594"/>
      <c r="V29" s="624"/>
      <c r="W29" s="610"/>
      <c r="X29" s="592"/>
      <c r="Y29" s="594"/>
      <c r="Z29" s="624"/>
      <c r="AA29" s="602"/>
      <c r="AB29" s="641"/>
      <c r="AC29" s="641"/>
    </row>
    <row r="30" spans="1:29" s="2" customFormat="1" ht="23.4" customHeight="1" x14ac:dyDescent="0.35">
      <c r="A30" s="82" t="s">
        <v>192</v>
      </c>
      <c r="B30" s="439" t="s">
        <v>241</v>
      </c>
      <c r="C30" s="450" t="s">
        <v>226</v>
      </c>
      <c r="D30" s="639">
        <v>5</v>
      </c>
      <c r="E30" s="642">
        <f t="shared" ref="E30" si="8">D30*30</f>
        <v>150</v>
      </c>
      <c r="F30" s="603">
        <f t="shared" ref="F30" si="9">G30+H30+I30</f>
        <v>48</v>
      </c>
      <c r="G30" s="605">
        <v>32</v>
      </c>
      <c r="H30" s="605">
        <v>16</v>
      </c>
      <c r="I30" s="605"/>
      <c r="J30" s="607">
        <f t="shared" ref="J30" si="10">E30-F30</f>
        <v>102</v>
      </c>
      <c r="K30" s="597"/>
      <c r="L30" s="591"/>
      <c r="M30" s="593"/>
      <c r="N30" s="599"/>
      <c r="O30" s="597"/>
      <c r="P30" s="591"/>
      <c r="Q30" s="593"/>
      <c r="R30" s="595"/>
      <c r="S30" s="609">
        <v>2</v>
      </c>
      <c r="T30" s="591">
        <v>1</v>
      </c>
      <c r="U30" s="593"/>
      <c r="V30" s="620">
        <v>5</v>
      </c>
      <c r="W30" s="609"/>
      <c r="X30" s="591"/>
      <c r="Y30" s="593"/>
      <c r="Z30" s="620"/>
      <c r="AA30" s="601"/>
      <c r="AB30" s="640"/>
      <c r="AC30" s="640"/>
    </row>
    <row r="31" spans="1:29" s="2" customFormat="1" ht="22.2" customHeight="1" thickBot="1" x14ac:dyDescent="0.4">
      <c r="A31" s="386" t="s">
        <v>193</v>
      </c>
      <c r="B31" s="438" t="s">
        <v>256</v>
      </c>
      <c r="C31" s="450" t="s">
        <v>226</v>
      </c>
      <c r="D31" s="622"/>
      <c r="E31" s="643"/>
      <c r="F31" s="604"/>
      <c r="G31" s="606"/>
      <c r="H31" s="606"/>
      <c r="I31" s="606"/>
      <c r="J31" s="608"/>
      <c r="K31" s="668"/>
      <c r="L31" s="619"/>
      <c r="M31" s="608"/>
      <c r="N31" s="669"/>
      <c r="O31" s="668"/>
      <c r="P31" s="619"/>
      <c r="Q31" s="608"/>
      <c r="R31" s="660"/>
      <c r="S31" s="604"/>
      <c r="T31" s="619"/>
      <c r="U31" s="608"/>
      <c r="V31" s="621"/>
      <c r="W31" s="604"/>
      <c r="X31" s="619"/>
      <c r="Y31" s="608"/>
      <c r="Z31" s="621"/>
      <c r="AA31" s="622"/>
      <c r="AB31" s="643"/>
      <c r="AC31" s="643"/>
    </row>
    <row r="32" spans="1:29" ht="8.25" customHeight="1" x14ac:dyDescent="0.25"/>
    <row r="33" spans="1:37" ht="21" customHeight="1" x14ac:dyDescent="0.35">
      <c r="A33" s="671"/>
      <c r="B33" s="671"/>
      <c r="C33" s="671"/>
      <c r="D33" s="671"/>
      <c r="E33" s="671"/>
      <c r="F33" s="671"/>
      <c r="G33" s="671"/>
      <c r="H33" s="671"/>
      <c r="I33" s="671"/>
      <c r="J33" s="671"/>
      <c r="K33" s="671"/>
      <c r="L33" s="671"/>
      <c r="M33" s="671"/>
      <c r="N33" s="671"/>
      <c r="O33" s="671"/>
      <c r="P33" s="671"/>
      <c r="Q33" s="671"/>
      <c r="R33" s="671"/>
      <c r="S33" s="671"/>
      <c r="T33" s="671"/>
      <c r="U33" s="671"/>
      <c r="V33" s="671"/>
      <c r="W33" s="671"/>
      <c r="X33" s="671"/>
      <c r="Y33" s="671"/>
      <c r="Z33" s="671"/>
      <c r="AA33" s="671"/>
      <c r="AB33" s="671"/>
      <c r="AC33" s="671"/>
    </row>
    <row r="34" spans="1:37" s="3" customFormat="1" ht="21" x14ac:dyDescent="0.4">
      <c r="A34" s="375"/>
      <c r="B34" s="440" t="s">
        <v>228</v>
      </c>
      <c r="C34" s="375" t="s">
        <v>229</v>
      </c>
      <c r="D34" s="441"/>
      <c r="E34" s="441"/>
      <c r="G34" s="441"/>
      <c r="H34" s="441"/>
      <c r="I34" s="441"/>
      <c r="J34" s="441"/>
      <c r="L34" s="441"/>
      <c r="M34" s="442"/>
      <c r="N34" s="375"/>
      <c r="P34" s="375" t="s">
        <v>245</v>
      </c>
      <c r="AK34" s="375"/>
    </row>
    <row r="35" spans="1:37" s="3" customFormat="1" ht="21" x14ac:dyDescent="0.4">
      <c r="A35" s="375"/>
      <c r="B35" s="375" t="s">
        <v>230</v>
      </c>
      <c r="C35" s="375" t="s">
        <v>231</v>
      </c>
      <c r="D35" s="441"/>
      <c r="E35" s="441"/>
      <c r="G35" s="441"/>
      <c r="H35" s="441"/>
      <c r="I35" s="441"/>
      <c r="J35" s="441"/>
      <c r="L35" s="441"/>
      <c r="M35" s="442"/>
      <c r="N35" s="375"/>
      <c r="P35" s="375" t="s">
        <v>232</v>
      </c>
      <c r="AK35" s="375"/>
    </row>
    <row r="36" spans="1:37" s="3" customFormat="1" ht="21" x14ac:dyDescent="0.4">
      <c r="A36" s="375"/>
      <c r="B36" s="375" t="s">
        <v>233</v>
      </c>
      <c r="C36" s="375" t="s">
        <v>234</v>
      </c>
      <c r="D36" s="441"/>
      <c r="E36" s="441"/>
      <c r="G36" s="441"/>
      <c r="H36" s="441"/>
      <c r="I36" s="441"/>
      <c r="J36" s="441"/>
      <c r="L36" s="441"/>
      <c r="M36" s="442"/>
      <c r="N36" s="375"/>
      <c r="P36" s="375" t="s">
        <v>246</v>
      </c>
      <c r="AK36" s="375"/>
    </row>
    <row r="37" spans="1:37" ht="19.5" customHeight="1" x14ac:dyDescent="0.35">
      <c r="C37" s="153"/>
      <c r="P37" s="375"/>
      <c r="Q37" s="375"/>
      <c r="R37" s="375"/>
      <c r="S37" s="375"/>
      <c r="T37" s="375"/>
      <c r="U37" s="375"/>
      <c r="V37" s="375"/>
    </row>
  </sheetData>
  <dataConsolidate/>
  <mergeCells count="145">
    <mergeCell ref="A7:A10"/>
    <mergeCell ref="B7:B10"/>
    <mergeCell ref="C7:C10"/>
    <mergeCell ref="D7:E9"/>
    <mergeCell ref="F7:J7"/>
    <mergeCell ref="K7:R7"/>
    <mergeCell ref="S7:Z7"/>
    <mergeCell ref="L9:L10"/>
    <mergeCell ref="M9:M10"/>
    <mergeCell ref="N9:N10"/>
    <mergeCell ref="O9:O10"/>
    <mergeCell ref="P9:P10"/>
    <mergeCell ref="Q9:Q10"/>
    <mergeCell ref="G8:I8"/>
    <mergeCell ref="J8:J10"/>
    <mergeCell ref="K8:N8"/>
    <mergeCell ref="O8:R8"/>
    <mergeCell ref="U9:U10"/>
    <mergeCell ref="V9:V10"/>
    <mergeCell ref="W9:W10"/>
    <mergeCell ref="F8:F10"/>
    <mergeCell ref="S8:V8"/>
    <mergeCell ref="W8:Z8"/>
    <mergeCell ref="G9:G10"/>
    <mergeCell ref="H9:H10"/>
    <mergeCell ref="I9:I10"/>
    <mergeCell ref="K9:K10"/>
    <mergeCell ref="AA7:AC8"/>
    <mergeCell ref="K13:M13"/>
    <mergeCell ref="O13:Q13"/>
    <mergeCell ref="S13:U13"/>
    <mergeCell ref="W13:Y13"/>
    <mergeCell ref="K16:M16"/>
    <mergeCell ref="O16:Q16"/>
    <mergeCell ref="S16:U16"/>
    <mergeCell ref="W16:Y16"/>
    <mergeCell ref="B11:AC11"/>
    <mergeCell ref="A12:B12"/>
    <mergeCell ref="K12:M12"/>
    <mergeCell ref="O12:Q12"/>
    <mergeCell ref="S12:U12"/>
    <mergeCell ref="W12:Y12"/>
    <mergeCell ref="X9:X10"/>
    <mergeCell ref="Y9:Y10"/>
    <mergeCell ref="Z9:Z10"/>
    <mergeCell ref="AA9:AA10"/>
    <mergeCell ref="AB9:AB10"/>
    <mergeCell ref="AC9:AC10"/>
    <mergeCell ref="I17:I19"/>
    <mergeCell ref="W22:Y22"/>
    <mergeCell ref="K27:M27"/>
    <mergeCell ref="O27:Q27"/>
    <mergeCell ref="S27:U27"/>
    <mergeCell ref="W27:Y27"/>
    <mergeCell ref="R9:R10"/>
    <mergeCell ref="S9:S10"/>
    <mergeCell ref="T9:T10"/>
    <mergeCell ref="J17:J19"/>
    <mergeCell ref="K17:K19"/>
    <mergeCell ref="L17:L19"/>
    <mergeCell ref="M17:M19"/>
    <mergeCell ref="N17:N19"/>
    <mergeCell ref="O17:O19"/>
    <mergeCell ref="AB17:AB19"/>
    <mergeCell ref="B20:AC20"/>
    <mergeCell ref="A21:B21"/>
    <mergeCell ref="K21:M21"/>
    <mergeCell ref="O21:Q21"/>
    <mergeCell ref="S21:U21"/>
    <mergeCell ref="W21:Y21"/>
    <mergeCell ref="V17:V19"/>
    <mergeCell ref="W17:W19"/>
    <mergeCell ref="X17:X19"/>
    <mergeCell ref="Y17:Y19"/>
    <mergeCell ref="Z17:Z19"/>
    <mergeCell ref="AA17:AA19"/>
    <mergeCell ref="P17:P19"/>
    <mergeCell ref="Q17:Q19"/>
    <mergeCell ref="R17:R19"/>
    <mergeCell ref="S17:S19"/>
    <mergeCell ref="T17:T19"/>
    <mergeCell ref="U17:U19"/>
    <mergeCell ref="D17:D19"/>
    <mergeCell ref="E17:E19"/>
    <mergeCell ref="F17:F19"/>
    <mergeCell ref="G17:G19"/>
    <mergeCell ref="H17:H19"/>
    <mergeCell ref="D28:D29"/>
    <mergeCell ref="E28:E29"/>
    <mergeCell ref="F28:F29"/>
    <mergeCell ref="G28:G29"/>
    <mergeCell ref="H28:H29"/>
    <mergeCell ref="I28:I29"/>
    <mergeCell ref="K22:M22"/>
    <mergeCell ref="O22:Q22"/>
    <mergeCell ref="S22:U22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E30:E31"/>
    <mergeCell ref="F30:F31"/>
    <mergeCell ref="G30:G31"/>
    <mergeCell ref="H30:H31"/>
    <mergeCell ref="I30:I31"/>
    <mergeCell ref="J30:J31"/>
    <mergeCell ref="K30:K31"/>
    <mergeCell ref="V28:V29"/>
    <mergeCell ref="W28:W29"/>
    <mergeCell ref="J28:J29"/>
    <mergeCell ref="K28:K29"/>
    <mergeCell ref="L28:L29"/>
    <mergeCell ref="M28:M29"/>
    <mergeCell ref="N28:N29"/>
    <mergeCell ref="O28:O29"/>
    <mergeCell ref="C1:S1"/>
    <mergeCell ref="B4:AC4"/>
    <mergeCell ref="A33:AC33"/>
    <mergeCell ref="X30:X31"/>
    <mergeCell ref="Y30:Y31"/>
    <mergeCell ref="Z30:Z31"/>
    <mergeCell ref="AA30:AA31"/>
    <mergeCell ref="AB30:AB31"/>
    <mergeCell ref="AC30:AC31"/>
    <mergeCell ref="R30:R31"/>
    <mergeCell ref="S30:S31"/>
    <mergeCell ref="T30:T31"/>
    <mergeCell ref="U30:U31"/>
    <mergeCell ref="V30:V31"/>
    <mergeCell ref="W30:W31"/>
    <mergeCell ref="L30:L31"/>
    <mergeCell ref="M30:M31"/>
    <mergeCell ref="N30:N31"/>
    <mergeCell ref="O30:O31"/>
    <mergeCell ref="P30:P31"/>
    <mergeCell ref="Q30:Q31"/>
    <mergeCell ref="AB28:AB29"/>
    <mergeCell ref="AC28:AC29"/>
    <mergeCell ref="D30:D31"/>
  </mergeCells>
  <printOptions horizontalCentered="1" verticalCentered="1" gridLinesSet="0"/>
  <pageMargins left="0" right="0" top="0.59055118110236227" bottom="0" header="0.19685039370078741" footer="0"/>
  <pageSetup paperSize="9" scale="46" fitToWidth="420" fitToHeight="297" orientation="landscape" blackAndWhite="1" r:id="rId1"/>
  <headerFooter alignWithMargins="0"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="70" zoomScaleNormal="70" workbookViewId="0"/>
  </sheetViews>
  <sheetFormatPr defaultColWidth="9.109375" defaultRowHeight="13.2" x14ac:dyDescent="0.25"/>
  <cols>
    <col min="1" max="1" width="11.88671875" style="6" customWidth="1"/>
    <col min="2" max="2" width="135.6640625" style="6" customWidth="1"/>
    <col min="3" max="3" width="20.6640625" style="6" customWidth="1"/>
    <col min="4" max="10" width="6.6640625" style="6" customWidth="1"/>
    <col min="11" max="26" width="4.6640625" style="6" customWidth="1"/>
    <col min="27" max="29" width="6.6640625" style="6" customWidth="1"/>
    <col min="30" max="16384" width="9.109375" style="6"/>
  </cols>
  <sheetData>
    <row r="1" spans="1:29" ht="22.8" x14ac:dyDescent="0.4">
      <c r="C1" s="15" t="s">
        <v>127</v>
      </c>
    </row>
    <row r="2" spans="1:29" x14ac:dyDescent="0.25">
      <c r="C2" s="675" t="s">
        <v>147</v>
      </c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  <c r="AA2" s="675"/>
      <c r="AB2" s="675"/>
      <c r="AC2" s="675"/>
    </row>
    <row r="3" spans="1:29" ht="22.8" x14ac:dyDescent="0.4">
      <c r="B3" s="16"/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  <c r="S3" s="675"/>
      <c r="T3" s="675"/>
      <c r="U3" s="675"/>
      <c r="V3" s="675"/>
      <c r="W3" s="675"/>
      <c r="X3" s="675"/>
      <c r="Y3" s="675"/>
      <c r="Z3" s="675"/>
      <c r="AA3" s="675"/>
      <c r="AB3" s="675"/>
      <c r="AC3" s="675"/>
    </row>
    <row r="4" spans="1:29" ht="13.8" thickBot="1" x14ac:dyDescent="0.3">
      <c r="C4" s="676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</row>
    <row r="5" spans="1:29" s="14" customFormat="1" ht="16.2" thickBot="1" x14ac:dyDescent="0.35">
      <c r="A5" s="498" t="s">
        <v>91</v>
      </c>
      <c r="B5" s="501" t="s">
        <v>107</v>
      </c>
      <c r="C5" s="503" t="s">
        <v>48</v>
      </c>
      <c r="D5" s="517" t="s">
        <v>112</v>
      </c>
      <c r="E5" s="518"/>
      <c r="F5" s="523" t="s">
        <v>82</v>
      </c>
      <c r="G5" s="524"/>
      <c r="H5" s="524"/>
      <c r="I5" s="524"/>
      <c r="J5" s="525"/>
      <c r="K5" s="530" t="s">
        <v>87</v>
      </c>
      <c r="L5" s="531"/>
      <c r="M5" s="531"/>
      <c r="N5" s="531"/>
      <c r="O5" s="531"/>
      <c r="P5" s="531"/>
      <c r="Q5" s="531"/>
      <c r="R5" s="536"/>
      <c r="S5" s="530" t="s">
        <v>88</v>
      </c>
      <c r="T5" s="531"/>
      <c r="U5" s="531"/>
      <c r="V5" s="531"/>
      <c r="W5" s="531"/>
      <c r="X5" s="531"/>
      <c r="Y5" s="531"/>
      <c r="Z5" s="536"/>
      <c r="AA5" s="530" t="s">
        <v>101</v>
      </c>
      <c r="AB5" s="531"/>
      <c r="AC5" s="532"/>
    </row>
    <row r="6" spans="1:29" s="14" customFormat="1" ht="16.2" thickBot="1" x14ac:dyDescent="0.35">
      <c r="A6" s="499"/>
      <c r="B6" s="502"/>
      <c r="C6" s="504"/>
      <c r="D6" s="519"/>
      <c r="E6" s="520"/>
      <c r="F6" s="526" t="s">
        <v>90</v>
      </c>
      <c r="G6" s="528" t="s">
        <v>83</v>
      </c>
      <c r="H6" s="529"/>
      <c r="I6" s="529"/>
      <c r="J6" s="510" t="s">
        <v>85</v>
      </c>
      <c r="K6" s="513" t="s">
        <v>97</v>
      </c>
      <c r="L6" s="513"/>
      <c r="M6" s="513"/>
      <c r="N6" s="514"/>
      <c r="O6" s="513" t="s">
        <v>99</v>
      </c>
      <c r="P6" s="513"/>
      <c r="Q6" s="513"/>
      <c r="R6" s="514"/>
      <c r="S6" s="513" t="s">
        <v>98</v>
      </c>
      <c r="T6" s="513"/>
      <c r="U6" s="513"/>
      <c r="V6" s="514"/>
      <c r="W6" s="513" t="s">
        <v>100</v>
      </c>
      <c r="X6" s="513"/>
      <c r="Y6" s="513"/>
      <c r="Z6" s="514"/>
      <c r="AA6" s="533"/>
      <c r="AB6" s="534"/>
      <c r="AC6" s="535"/>
    </row>
    <row r="7" spans="1:29" s="14" customFormat="1" ht="16.2" thickBot="1" x14ac:dyDescent="0.35">
      <c r="A7" s="499"/>
      <c r="B7" s="502"/>
      <c r="C7" s="504"/>
      <c r="D7" s="521"/>
      <c r="E7" s="522"/>
      <c r="F7" s="526"/>
      <c r="G7" s="494" t="s">
        <v>84</v>
      </c>
      <c r="H7" s="515" t="s">
        <v>89</v>
      </c>
      <c r="I7" s="494" t="s">
        <v>86</v>
      </c>
      <c r="J7" s="511"/>
      <c r="K7" s="494" t="s">
        <v>94</v>
      </c>
      <c r="L7" s="515" t="s">
        <v>95</v>
      </c>
      <c r="M7" s="494" t="s">
        <v>96</v>
      </c>
      <c r="N7" s="486" t="s">
        <v>179</v>
      </c>
      <c r="O7" s="494" t="s">
        <v>94</v>
      </c>
      <c r="P7" s="515" t="s">
        <v>95</v>
      </c>
      <c r="Q7" s="494" t="s">
        <v>96</v>
      </c>
      <c r="R7" s="486" t="s">
        <v>179</v>
      </c>
      <c r="S7" s="494" t="s">
        <v>94</v>
      </c>
      <c r="T7" s="515" t="s">
        <v>95</v>
      </c>
      <c r="U7" s="494" t="s">
        <v>96</v>
      </c>
      <c r="V7" s="486" t="s">
        <v>179</v>
      </c>
      <c r="W7" s="494" t="s">
        <v>94</v>
      </c>
      <c r="X7" s="515" t="s">
        <v>95</v>
      </c>
      <c r="Y7" s="494" t="s">
        <v>96</v>
      </c>
      <c r="Z7" s="486" t="s">
        <v>179</v>
      </c>
      <c r="AA7" s="504" t="s">
        <v>102</v>
      </c>
      <c r="AB7" s="537" t="s">
        <v>103</v>
      </c>
      <c r="AC7" s="503" t="s">
        <v>104</v>
      </c>
    </row>
    <row r="8" spans="1:29" s="14" customFormat="1" ht="117.6" thickBot="1" x14ac:dyDescent="0.35">
      <c r="A8" s="500"/>
      <c r="B8" s="638"/>
      <c r="C8" s="504"/>
      <c r="D8" s="399" t="s">
        <v>178</v>
      </c>
      <c r="E8" s="399" t="s">
        <v>92</v>
      </c>
      <c r="F8" s="527"/>
      <c r="G8" s="495"/>
      <c r="H8" s="516"/>
      <c r="I8" s="495"/>
      <c r="J8" s="512"/>
      <c r="K8" s="495"/>
      <c r="L8" s="516"/>
      <c r="M8" s="495"/>
      <c r="N8" s="487"/>
      <c r="O8" s="495"/>
      <c r="P8" s="516"/>
      <c r="Q8" s="495"/>
      <c r="R8" s="487"/>
      <c r="S8" s="495"/>
      <c r="T8" s="516"/>
      <c r="U8" s="495"/>
      <c r="V8" s="487"/>
      <c r="W8" s="495"/>
      <c r="X8" s="516"/>
      <c r="Y8" s="495"/>
      <c r="Z8" s="487"/>
      <c r="AA8" s="504"/>
      <c r="AB8" s="537"/>
      <c r="AC8" s="504"/>
    </row>
    <row r="9" spans="1:29" s="7" customFormat="1" ht="21" thickBot="1" x14ac:dyDescent="0.4">
      <c r="A9" s="11" t="s">
        <v>114</v>
      </c>
      <c r="B9" s="644" t="s">
        <v>141</v>
      </c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6"/>
      <c r="O9" s="646"/>
      <c r="P9" s="646"/>
      <c r="Q9" s="646"/>
      <c r="R9" s="646"/>
      <c r="S9" s="646"/>
      <c r="T9" s="646"/>
      <c r="U9" s="646"/>
      <c r="V9" s="646"/>
      <c r="W9" s="646"/>
      <c r="X9" s="646"/>
      <c r="Y9" s="646"/>
      <c r="Z9" s="646"/>
      <c r="AA9" s="646"/>
      <c r="AB9" s="646"/>
      <c r="AC9" s="647"/>
    </row>
    <row r="10" spans="1:29" s="5" customFormat="1" ht="18.600000000000001" thickBot="1" x14ac:dyDescent="0.4">
      <c r="A10" s="632" t="s">
        <v>110</v>
      </c>
      <c r="B10" s="633"/>
      <c r="C10" s="44"/>
      <c r="D10" s="307">
        <f>D11+D14</f>
        <v>15</v>
      </c>
      <c r="E10" s="308">
        <f>E11+E14</f>
        <v>450</v>
      </c>
      <c r="F10" s="309">
        <f>F11+F14</f>
        <v>96</v>
      </c>
      <c r="G10" s="310"/>
      <c r="H10" s="310"/>
      <c r="I10" s="310"/>
      <c r="J10" s="311">
        <f>J11+J14</f>
        <v>204</v>
      </c>
      <c r="K10" s="616">
        <f>K11+K14</f>
        <v>6</v>
      </c>
      <c r="L10" s="616"/>
      <c r="M10" s="616"/>
      <c r="N10" s="133">
        <f>N11+N14</f>
        <v>10</v>
      </c>
      <c r="O10" s="616">
        <f>O11+O14</f>
        <v>3</v>
      </c>
      <c r="P10" s="616"/>
      <c r="Q10" s="616"/>
      <c r="R10" s="144">
        <f>R11+R14</f>
        <v>5</v>
      </c>
      <c r="S10" s="616">
        <f>S11+S14</f>
        <v>0</v>
      </c>
      <c r="T10" s="616"/>
      <c r="U10" s="616"/>
      <c r="V10" s="67">
        <f>V11+V14</f>
        <v>0</v>
      </c>
      <c r="W10" s="616">
        <f>W11+W14</f>
        <v>0</v>
      </c>
      <c r="X10" s="616"/>
      <c r="Y10" s="616"/>
      <c r="Z10" s="67">
        <f>Z11+Z14</f>
        <v>0</v>
      </c>
      <c r="AA10" s="409"/>
      <c r="AB10" s="67"/>
      <c r="AC10" s="67"/>
    </row>
    <row r="11" spans="1:29" s="2" customFormat="1" ht="18.600000000000001" thickBot="1" x14ac:dyDescent="0.4">
      <c r="A11" s="81"/>
      <c r="B11" s="413" t="s">
        <v>44</v>
      </c>
      <c r="C11" s="44"/>
      <c r="D11" s="67">
        <f>SUM(D12:D13)</f>
        <v>10</v>
      </c>
      <c r="E11" s="418">
        <f t="shared" ref="E11:J11" si="0">SUM(E12:E13)</f>
        <v>300</v>
      </c>
      <c r="F11" s="402">
        <f t="shared" si="0"/>
        <v>96</v>
      </c>
      <c r="G11" s="403"/>
      <c r="H11" s="403"/>
      <c r="I11" s="403"/>
      <c r="J11" s="316">
        <f t="shared" si="0"/>
        <v>204</v>
      </c>
      <c r="K11" s="538">
        <f>SUM(K12:M13)</f>
        <v>6</v>
      </c>
      <c r="L11" s="538"/>
      <c r="M11" s="538"/>
      <c r="N11" s="132">
        <f>SUM(N12:N13)</f>
        <v>10</v>
      </c>
      <c r="O11" s="538">
        <v>0</v>
      </c>
      <c r="P11" s="538"/>
      <c r="Q11" s="538"/>
      <c r="R11" s="317">
        <v>0</v>
      </c>
      <c r="S11" s="616">
        <v>0</v>
      </c>
      <c r="T11" s="616"/>
      <c r="U11" s="616"/>
      <c r="V11" s="67">
        <v>0</v>
      </c>
      <c r="W11" s="616">
        <v>0</v>
      </c>
      <c r="X11" s="616"/>
      <c r="Y11" s="616"/>
      <c r="Z11" s="67">
        <v>0</v>
      </c>
      <c r="AA11" s="400"/>
      <c r="AB11" s="67"/>
      <c r="AC11" s="67"/>
    </row>
    <row r="12" spans="1:29" s="2" customFormat="1" ht="18" x14ac:dyDescent="0.35">
      <c r="A12" s="301" t="s">
        <v>139</v>
      </c>
      <c r="B12" s="80" t="s">
        <v>199</v>
      </c>
      <c r="C12" s="395" t="s">
        <v>201</v>
      </c>
      <c r="D12" s="318">
        <v>5</v>
      </c>
      <c r="E12" s="319">
        <f>D12*30</f>
        <v>150</v>
      </c>
      <c r="F12" s="320">
        <f>G12+H12+I12</f>
        <v>48</v>
      </c>
      <c r="G12" s="321"/>
      <c r="H12" s="321"/>
      <c r="I12" s="321">
        <v>48</v>
      </c>
      <c r="J12" s="322">
        <f>E12-F12</f>
        <v>102</v>
      </c>
      <c r="K12" s="323"/>
      <c r="L12" s="324"/>
      <c r="M12" s="325">
        <v>3</v>
      </c>
      <c r="N12" s="93">
        <v>5</v>
      </c>
      <c r="O12" s="326"/>
      <c r="P12" s="327"/>
      <c r="Q12" s="328"/>
      <c r="R12" s="329"/>
      <c r="S12" s="330"/>
      <c r="T12" s="331"/>
      <c r="U12" s="332"/>
      <c r="V12" s="333"/>
      <c r="W12" s="330"/>
      <c r="X12" s="331"/>
      <c r="Y12" s="332"/>
      <c r="Z12" s="333"/>
      <c r="AA12" s="334">
        <v>1</v>
      </c>
      <c r="AB12" s="318"/>
      <c r="AC12" s="318"/>
    </row>
    <row r="13" spans="1:29" s="2" customFormat="1" ht="36.6" thickBot="1" x14ac:dyDescent="0.4">
      <c r="A13" s="302" t="s">
        <v>140</v>
      </c>
      <c r="B13" s="377" t="s">
        <v>200</v>
      </c>
      <c r="C13" s="379" t="s">
        <v>184</v>
      </c>
      <c r="D13" s="335">
        <v>5</v>
      </c>
      <c r="E13" s="336">
        <f>D13*30</f>
        <v>150</v>
      </c>
      <c r="F13" s="320">
        <f>G13+H13+I13</f>
        <v>48</v>
      </c>
      <c r="G13" s="337">
        <v>16</v>
      </c>
      <c r="H13" s="337"/>
      <c r="I13" s="337">
        <v>32</v>
      </c>
      <c r="J13" s="322">
        <f>E13-F13</f>
        <v>102</v>
      </c>
      <c r="K13" s="323">
        <v>1</v>
      </c>
      <c r="L13" s="324"/>
      <c r="M13" s="325">
        <v>2</v>
      </c>
      <c r="N13" s="93">
        <v>5</v>
      </c>
      <c r="O13" s="338"/>
      <c r="P13" s="339"/>
      <c r="Q13" s="340"/>
      <c r="R13" s="341"/>
      <c r="S13" s="342"/>
      <c r="T13" s="343"/>
      <c r="U13" s="344"/>
      <c r="V13" s="345"/>
      <c r="W13" s="342"/>
      <c r="X13" s="343"/>
      <c r="Y13" s="344"/>
      <c r="Z13" s="345"/>
      <c r="AA13" s="346">
        <v>1</v>
      </c>
      <c r="AB13" s="347"/>
      <c r="AC13" s="347"/>
    </row>
    <row r="14" spans="1:29" s="2" customFormat="1" ht="18.600000000000001" thickBot="1" x14ac:dyDescent="0.4">
      <c r="A14" s="303"/>
      <c r="B14" s="412" t="s">
        <v>126</v>
      </c>
      <c r="C14" s="47"/>
      <c r="D14" s="141">
        <v>5</v>
      </c>
      <c r="E14" s="409">
        <f>SUM(E15:E17)</f>
        <v>150</v>
      </c>
      <c r="F14" s="348"/>
      <c r="G14" s="403"/>
      <c r="H14" s="403"/>
      <c r="I14" s="403"/>
      <c r="J14" s="316"/>
      <c r="K14" s="613">
        <f>SUM(K15:M17)</f>
        <v>0</v>
      </c>
      <c r="L14" s="614"/>
      <c r="M14" s="615"/>
      <c r="N14" s="132">
        <f>SUM(N15:N17)</f>
        <v>0</v>
      </c>
      <c r="O14" s="613">
        <f>SUM(O15:Q17)</f>
        <v>3</v>
      </c>
      <c r="P14" s="614"/>
      <c r="Q14" s="615"/>
      <c r="R14" s="317">
        <f>SUM(R15:R17)</f>
        <v>5</v>
      </c>
      <c r="S14" s="584">
        <f>SUM(S15:U17)</f>
        <v>0</v>
      </c>
      <c r="T14" s="585"/>
      <c r="U14" s="586"/>
      <c r="V14" s="141">
        <f>SUM(V15:V17)</f>
        <v>0</v>
      </c>
      <c r="W14" s="584">
        <f>SUM(W15:Y17)</f>
        <v>0</v>
      </c>
      <c r="X14" s="585"/>
      <c r="Y14" s="586"/>
      <c r="Z14" s="141">
        <f>SUM(Z15:Z17)</f>
        <v>0</v>
      </c>
      <c r="AA14" s="349"/>
      <c r="AB14" s="75"/>
      <c r="AC14" s="75"/>
    </row>
    <row r="15" spans="1:29" s="2" customFormat="1" ht="54" x14ac:dyDescent="0.35">
      <c r="A15" s="304" t="s">
        <v>125</v>
      </c>
      <c r="B15" s="377" t="s">
        <v>204</v>
      </c>
      <c r="C15" s="130" t="s">
        <v>201</v>
      </c>
      <c r="D15" s="601">
        <v>5</v>
      </c>
      <c r="E15" s="656">
        <f t="shared" ref="E15" si="1">D15*30</f>
        <v>150</v>
      </c>
      <c r="F15" s="609">
        <f>SUM(G15:I17)</f>
        <v>48</v>
      </c>
      <c r="G15" s="611">
        <v>32</v>
      </c>
      <c r="H15" s="611"/>
      <c r="I15" s="611">
        <v>16</v>
      </c>
      <c r="J15" s="593">
        <f>E15-F15</f>
        <v>102</v>
      </c>
      <c r="K15" s="617"/>
      <c r="L15" s="591"/>
      <c r="M15" s="587"/>
      <c r="N15" s="658"/>
      <c r="O15" s="617">
        <v>2</v>
      </c>
      <c r="P15" s="591"/>
      <c r="Q15" s="587">
        <v>1</v>
      </c>
      <c r="R15" s="595">
        <v>5</v>
      </c>
      <c r="S15" s="628"/>
      <c r="T15" s="591"/>
      <c r="U15" s="587"/>
      <c r="V15" s="626"/>
      <c r="W15" s="628"/>
      <c r="X15" s="591"/>
      <c r="Y15" s="587"/>
      <c r="Z15" s="589"/>
      <c r="AA15" s="630">
        <v>1</v>
      </c>
      <c r="AB15" s="640"/>
      <c r="AC15" s="350"/>
    </row>
    <row r="16" spans="1:29" s="2" customFormat="1" ht="36" x14ac:dyDescent="0.35">
      <c r="A16" s="305" t="s">
        <v>135</v>
      </c>
      <c r="B16" s="393" t="s">
        <v>205</v>
      </c>
      <c r="C16" s="59" t="s">
        <v>201</v>
      </c>
      <c r="D16" s="601"/>
      <c r="E16" s="656"/>
      <c r="F16" s="609"/>
      <c r="G16" s="611"/>
      <c r="H16" s="611"/>
      <c r="I16" s="611"/>
      <c r="J16" s="593"/>
      <c r="K16" s="617"/>
      <c r="L16" s="591"/>
      <c r="M16" s="587"/>
      <c r="N16" s="658"/>
      <c r="O16" s="617"/>
      <c r="P16" s="591"/>
      <c r="Q16" s="587"/>
      <c r="R16" s="595"/>
      <c r="S16" s="628"/>
      <c r="T16" s="591"/>
      <c r="U16" s="587"/>
      <c r="V16" s="626"/>
      <c r="W16" s="628"/>
      <c r="X16" s="591"/>
      <c r="Y16" s="587"/>
      <c r="Z16" s="589"/>
      <c r="AA16" s="630"/>
      <c r="AB16" s="640"/>
      <c r="AC16" s="351"/>
    </row>
    <row r="17" spans="1:29" s="2" customFormat="1" ht="18.600000000000001" thickBot="1" x14ac:dyDescent="0.4">
      <c r="A17" s="306" t="s">
        <v>138</v>
      </c>
      <c r="B17" s="394" t="s">
        <v>206</v>
      </c>
      <c r="C17" s="131" t="s">
        <v>202</v>
      </c>
      <c r="D17" s="622"/>
      <c r="E17" s="657"/>
      <c r="F17" s="604"/>
      <c r="G17" s="606"/>
      <c r="H17" s="606"/>
      <c r="I17" s="606"/>
      <c r="J17" s="608"/>
      <c r="K17" s="618"/>
      <c r="L17" s="619"/>
      <c r="M17" s="588"/>
      <c r="N17" s="659"/>
      <c r="O17" s="618"/>
      <c r="P17" s="619"/>
      <c r="Q17" s="588"/>
      <c r="R17" s="660"/>
      <c r="S17" s="629"/>
      <c r="T17" s="619"/>
      <c r="U17" s="588"/>
      <c r="V17" s="627"/>
      <c r="W17" s="629"/>
      <c r="X17" s="619"/>
      <c r="Y17" s="588"/>
      <c r="Z17" s="590"/>
      <c r="AA17" s="631"/>
      <c r="AB17" s="643"/>
      <c r="AC17" s="352"/>
    </row>
    <row r="18" spans="1:29" s="7" customFormat="1" ht="21" thickBot="1" x14ac:dyDescent="0.4">
      <c r="A18" s="55" t="s">
        <v>119</v>
      </c>
      <c r="B18" s="636" t="s">
        <v>49</v>
      </c>
      <c r="C18" s="636"/>
      <c r="D18" s="636"/>
      <c r="E18" s="636"/>
      <c r="F18" s="636"/>
      <c r="G18" s="636"/>
      <c r="H18" s="636"/>
      <c r="I18" s="636"/>
      <c r="J18" s="636"/>
      <c r="K18" s="636"/>
      <c r="L18" s="636"/>
      <c r="M18" s="636"/>
      <c r="N18" s="636"/>
      <c r="O18" s="636"/>
      <c r="P18" s="636"/>
      <c r="Q18" s="636"/>
      <c r="R18" s="636"/>
      <c r="S18" s="636"/>
      <c r="T18" s="636"/>
      <c r="U18" s="636"/>
      <c r="V18" s="636"/>
      <c r="W18" s="636"/>
      <c r="X18" s="636"/>
      <c r="Y18" s="636"/>
      <c r="Z18" s="636"/>
      <c r="AA18" s="636"/>
      <c r="AB18" s="636"/>
      <c r="AC18" s="637"/>
    </row>
    <row r="19" spans="1:29" s="5" customFormat="1" ht="18.600000000000001" thickBot="1" x14ac:dyDescent="0.4">
      <c r="A19" s="634" t="s">
        <v>110</v>
      </c>
      <c r="B19" s="635"/>
      <c r="C19" s="54"/>
      <c r="D19" s="411">
        <f t="shared" ref="D19:K19" si="2">D20+D25</f>
        <v>30</v>
      </c>
      <c r="E19" s="354">
        <f t="shared" si="2"/>
        <v>900</v>
      </c>
      <c r="F19" s="355"/>
      <c r="G19" s="356"/>
      <c r="H19" s="356"/>
      <c r="I19" s="356"/>
      <c r="J19" s="357"/>
      <c r="K19" s="661">
        <f t="shared" si="2"/>
        <v>0</v>
      </c>
      <c r="L19" s="662"/>
      <c r="M19" s="663"/>
      <c r="N19" s="354">
        <f>N20+N25</f>
        <v>0</v>
      </c>
      <c r="O19" s="661">
        <f>O20+O25</f>
        <v>6</v>
      </c>
      <c r="P19" s="662"/>
      <c r="Q19" s="663"/>
      <c r="R19" s="358">
        <f>R20+R25</f>
        <v>10</v>
      </c>
      <c r="S19" s="661">
        <f>S20+S25</f>
        <v>12</v>
      </c>
      <c r="T19" s="662"/>
      <c r="U19" s="663"/>
      <c r="V19" s="354">
        <f>V20+V25</f>
        <v>20</v>
      </c>
      <c r="W19" s="661">
        <f>W20+W25</f>
        <v>0</v>
      </c>
      <c r="X19" s="662"/>
      <c r="Y19" s="663"/>
      <c r="Z19" s="354">
        <f>Z20+Z25</f>
        <v>0</v>
      </c>
      <c r="AA19" s="415"/>
      <c r="AB19" s="415"/>
      <c r="AC19" s="415"/>
    </row>
    <row r="20" spans="1:29" s="2" customFormat="1" ht="18.600000000000001" thickBot="1" x14ac:dyDescent="0.4">
      <c r="A20" s="45"/>
      <c r="B20" s="412" t="s">
        <v>44</v>
      </c>
      <c r="C20" s="383"/>
      <c r="D20" s="417">
        <f t="shared" ref="D20:E20" si="3">SUM(D21:D24)</f>
        <v>20</v>
      </c>
      <c r="E20" s="67">
        <f t="shared" si="3"/>
        <v>600</v>
      </c>
      <c r="F20" s="348"/>
      <c r="G20" s="403"/>
      <c r="H20" s="403"/>
      <c r="I20" s="403"/>
      <c r="J20" s="316"/>
      <c r="K20" s="664">
        <f>SUM(K21:M24)</f>
        <v>0</v>
      </c>
      <c r="L20" s="616"/>
      <c r="M20" s="665"/>
      <c r="N20" s="67">
        <f>SUM(N21:N24)</f>
        <v>0</v>
      </c>
      <c r="O20" s="664">
        <f>SUM(O21:Q24)</f>
        <v>3</v>
      </c>
      <c r="P20" s="616"/>
      <c r="Q20" s="665"/>
      <c r="R20" s="144">
        <f>SUM(R21:R24)</f>
        <v>5</v>
      </c>
      <c r="S20" s="664">
        <f>SUM(S21:U24)</f>
        <v>9</v>
      </c>
      <c r="T20" s="616"/>
      <c r="U20" s="665"/>
      <c r="V20" s="67">
        <f>SUM(V21:V24)</f>
        <v>15</v>
      </c>
      <c r="W20" s="664">
        <f>SUM(W21:Y24)</f>
        <v>0</v>
      </c>
      <c r="X20" s="616"/>
      <c r="Y20" s="665"/>
      <c r="Z20" s="67">
        <f>SUM(Z21:Z24)</f>
        <v>0</v>
      </c>
      <c r="AA20" s="139"/>
      <c r="AB20" s="75"/>
      <c r="AC20" s="75"/>
    </row>
    <row r="21" spans="1:29" s="2" customFormat="1" ht="54" x14ac:dyDescent="0.35">
      <c r="A21" s="83" t="s">
        <v>186</v>
      </c>
      <c r="B21" s="389" t="s">
        <v>207</v>
      </c>
      <c r="C21" s="384" t="s">
        <v>201</v>
      </c>
      <c r="D21" s="380">
        <v>5</v>
      </c>
      <c r="E21" s="414">
        <f>D21*30</f>
        <v>150</v>
      </c>
      <c r="F21" s="104">
        <f>G21+H21+I21</f>
        <v>48</v>
      </c>
      <c r="G21" s="408">
        <v>32</v>
      </c>
      <c r="H21" s="408"/>
      <c r="I21" s="408">
        <v>16</v>
      </c>
      <c r="J21" s="106">
        <f>E21-F21</f>
        <v>102</v>
      </c>
      <c r="K21" s="406"/>
      <c r="L21" s="404"/>
      <c r="M21" s="405"/>
      <c r="N21" s="93"/>
      <c r="O21" s="107"/>
      <c r="P21" s="404"/>
      <c r="Q21" s="106"/>
      <c r="R21" s="410"/>
      <c r="S21" s="104">
        <v>2</v>
      </c>
      <c r="T21" s="404"/>
      <c r="U21" s="106">
        <v>1</v>
      </c>
      <c r="V21" s="365">
        <v>5</v>
      </c>
      <c r="W21" s="104"/>
      <c r="X21" s="404"/>
      <c r="Y21" s="106"/>
      <c r="Z21" s="365"/>
      <c r="AA21" s="407"/>
      <c r="AB21" s="414"/>
      <c r="AC21" s="414"/>
    </row>
    <row r="22" spans="1:29" s="2" customFormat="1" ht="36" x14ac:dyDescent="0.35">
      <c r="A22" s="83" t="s">
        <v>187</v>
      </c>
      <c r="B22" s="396" t="s">
        <v>208</v>
      </c>
      <c r="C22" s="59" t="s">
        <v>201</v>
      </c>
      <c r="D22" s="381">
        <v>5</v>
      </c>
      <c r="E22" s="62">
        <f t="shared" ref="E22:E24" si="4">D22*30</f>
        <v>150</v>
      </c>
      <c r="F22" s="109">
        <f t="shared" ref="F22:F24" si="5">G22+H22+I22</f>
        <v>48</v>
      </c>
      <c r="G22" s="110">
        <v>32</v>
      </c>
      <c r="H22" s="110"/>
      <c r="I22" s="110">
        <v>16</v>
      </c>
      <c r="J22" s="111">
        <f t="shared" ref="J22:J24" si="6">E22-F22</f>
        <v>102</v>
      </c>
      <c r="K22" s="119"/>
      <c r="L22" s="366"/>
      <c r="M22" s="367"/>
      <c r="N22" s="102"/>
      <c r="O22" s="368"/>
      <c r="P22" s="366"/>
      <c r="Q22" s="111"/>
      <c r="R22" s="121"/>
      <c r="S22" s="109">
        <v>2</v>
      </c>
      <c r="T22" s="366"/>
      <c r="U22" s="111">
        <v>1</v>
      </c>
      <c r="V22" s="116">
        <v>5</v>
      </c>
      <c r="W22" s="109"/>
      <c r="X22" s="366"/>
      <c r="Y22" s="111"/>
      <c r="Z22" s="116"/>
      <c r="AA22" s="407"/>
      <c r="AB22" s="62"/>
      <c r="AC22" s="62"/>
    </row>
    <row r="23" spans="1:29" s="2" customFormat="1" ht="36" x14ac:dyDescent="0.35">
      <c r="A23" s="83" t="s">
        <v>188</v>
      </c>
      <c r="B23" s="390" t="s">
        <v>209</v>
      </c>
      <c r="C23" s="59" t="s">
        <v>201</v>
      </c>
      <c r="D23" s="382">
        <v>5</v>
      </c>
      <c r="E23" s="62">
        <f t="shared" si="4"/>
        <v>150</v>
      </c>
      <c r="F23" s="109">
        <f t="shared" si="5"/>
        <v>48</v>
      </c>
      <c r="G23" s="110">
        <v>32</v>
      </c>
      <c r="H23" s="110"/>
      <c r="I23" s="110">
        <v>16</v>
      </c>
      <c r="J23" s="111">
        <f t="shared" si="6"/>
        <v>102</v>
      </c>
      <c r="K23" s="119"/>
      <c r="L23" s="366"/>
      <c r="M23" s="367"/>
      <c r="N23" s="102"/>
      <c r="O23" s="368">
        <v>2</v>
      </c>
      <c r="P23" s="366"/>
      <c r="Q23" s="111">
        <v>1</v>
      </c>
      <c r="R23" s="121">
        <v>5</v>
      </c>
      <c r="S23" s="109"/>
      <c r="T23" s="366"/>
      <c r="U23" s="111"/>
      <c r="V23" s="116"/>
      <c r="W23" s="109"/>
      <c r="X23" s="366"/>
      <c r="Y23" s="111"/>
      <c r="Z23" s="116"/>
      <c r="AA23" s="407"/>
      <c r="AB23" s="62"/>
      <c r="AC23" s="62"/>
    </row>
    <row r="24" spans="1:29" s="2" customFormat="1" ht="36.6" thickBot="1" x14ac:dyDescent="0.4">
      <c r="A24" s="83" t="s">
        <v>189</v>
      </c>
      <c r="B24" s="391" t="s">
        <v>210</v>
      </c>
      <c r="C24" s="385" t="s">
        <v>201</v>
      </c>
      <c r="D24" s="382">
        <v>5</v>
      </c>
      <c r="E24" s="62">
        <f t="shared" si="4"/>
        <v>150</v>
      </c>
      <c r="F24" s="109">
        <f t="shared" si="5"/>
        <v>48</v>
      </c>
      <c r="G24" s="110">
        <v>32</v>
      </c>
      <c r="H24" s="110"/>
      <c r="I24" s="110">
        <v>16</v>
      </c>
      <c r="J24" s="111">
        <f t="shared" si="6"/>
        <v>102</v>
      </c>
      <c r="K24" s="119"/>
      <c r="L24" s="366"/>
      <c r="M24" s="367"/>
      <c r="N24" s="102"/>
      <c r="O24" s="368"/>
      <c r="P24" s="366"/>
      <c r="Q24" s="111"/>
      <c r="R24" s="121"/>
      <c r="S24" s="109">
        <v>2</v>
      </c>
      <c r="T24" s="366"/>
      <c r="U24" s="111">
        <v>1</v>
      </c>
      <c r="V24" s="116">
        <v>5</v>
      </c>
      <c r="W24" s="109"/>
      <c r="X24" s="366"/>
      <c r="Y24" s="111"/>
      <c r="Z24" s="116"/>
      <c r="AA24" s="407"/>
      <c r="AB24" s="62"/>
      <c r="AC24" s="62"/>
    </row>
    <row r="25" spans="1:29" s="43" customFormat="1" ht="18.600000000000001" thickBot="1" x14ac:dyDescent="0.4">
      <c r="A25" s="84"/>
      <c r="B25" s="85"/>
      <c r="C25" s="86"/>
      <c r="D25" s="416">
        <f t="shared" ref="D25:E25" si="7">SUM(D26:D29)</f>
        <v>10</v>
      </c>
      <c r="E25" s="287">
        <f t="shared" si="7"/>
        <v>300</v>
      </c>
      <c r="F25" s="369"/>
      <c r="G25" s="370"/>
      <c r="H25" s="370"/>
      <c r="I25" s="370"/>
      <c r="J25" s="371"/>
      <c r="K25" s="648">
        <f>SUM(K26:M29)</f>
        <v>0</v>
      </c>
      <c r="L25" s="649"/>
      <c r="M25" s="650"/>
      <c r="N25" s="372">
        <f>SUM(N26:N29)</f>
        <v>0</v>
      </c>
      <c r="O25" s="648">
        <f>SUM(O26:Q29)</f>
        <v>3</v>
      </c>
      <c r="P25" s="649"/>
      <c r="Q25" s="650"/>
      <c r="R25" s="373">
        <f>SUM(R26:R29)</f>
        <v>5</v>
      </c>
      <c r="S25" s="651">
        <f>SUM(S26:U29)</f>
        <v>3</v>
      </c>
      <c r="T25" s="652"/>
      <c r="U25" s="653"/>
      <c r="V25" s="289">
        <f>SUM(V26:V29)</f>
        <v>5</v>
      </c>
      <c r="W25" s="651">
        <f>SUM(W26:Y29)</f>
        <v>0</v>
      </c>
      <c r="X25" s="652"/>
      <c r="Y25" s="653"/>
      <c r="Z25" s="289">
        <f>SUM(Z26:Z29)</f>
        <v>0</v>
      </c>
      <c r="AA25" s="289"/>
      <c r="AB25" s="287"/>
      <c r="AC25" s="287"/>
    </row>
    <row r="26" spans="1:29" s="2" customFormat="1" ht="18" x14ac:dyDescent="0.35">
      <c r="A26" s="82" t="s">
        <v>190</v>
      </c>
      <c r="B26" s="397" t="s">
        <v>211</v>
      </c>
      <c r="C26" s="384" t="s">
        <v>201</v>
      </c>
      <c r="D26" s="601">
        <v>5</v>
      </c>
      <c r="E26" s="640">
        <f>D26*30</f>
        <v>150</v>
      </c>
      <c r="F26" s="609">
        <f>G26+H26+I26</f>
        <v>48</v>
      </c>
      <c r="G26" s="611">
        <v>32</v>
      </c>
      <c r="H26" s="611"/>
      <c r="I26" s="611">
        <v>16</v>
      </c>
      <c r="J26" s="593">
        <f>E26-F26</f>
        <v>102</v>
      </c>
      <c r="K26" s="597"/>
      <c r="L26" s="591"/>
      <c r="M26" s="593"/>
      <c r="N26" s="599"/>
      <c r="O26" s="597">
        <v>2</v>
      </c>
      <c r="P26" s="591"/>
      <c r="Q26" s="593">
        <v>1</v>
      </c>
      <c r="R26" s="595">
        <v>5</v>
      </c>
      <c r="S26" s="625"/>
      <c r="T26" s="654"/>
      <c r="U26" s="655"/>
      <c r="V26" s="623"/>
      <c r="W26" s="625"/>
      <c r="X26" s="654"/>
      <c r="Y26" s="655"/>
      <c r="Z26" s="623"/>
      <c r="AA26" s="666"/>
      <c r="AB26" s="667"/>
      <c r="AC26" s="667"/>
    </row>
    <row r="27" spans="1:29" s="2" customFormat="1" ht="18" x14ac:dyDescent="0.35">
      <c r="A27" s="82" t="s">
        <v>191</v>
      </c>
      <c r="B27" s="390" t="s">
        <v>212</v>
      </c>
      <c r="C27" s="59" t="s">
        <v>201</v>
      </c>
      <c r="D27" s="602"/>
      <c r="E27" s="641"/>
      <c r="F27" s="610"/>
      <c r="G27" s="612"/>
      <c r="H27" s="612"/>
      <c r="I27" s="612"/>
      <c r="J27" s="594"/>
      <c r="K27" s="598"/>
      <c r="L27" s="592"/>
      <c r="M27" s="594"/>
      <c r="N27" s="600"/>
      <c r="O27" s="598"/>
      <c r="P27" s="592"/>
      <c r="Q27" s="594"/>
      <c r="R27" s="596"/>
      <c r="S27" s="610"/>
      <c r="T27" s="592"/>
      <c r="U27" s="594"/>
      <c r="V27" s="624"/>
      <c r="W27" s="610"/>
      <c r="X27" s="592"/>
      <c r="Y27" s="594"/>
      <c r="Z27" s="624"/>
      <c r="AA27" s="602"/>
      <c r="AB27" s="641"/>
      <c r="AC27" s="641"/>
    </row>
    <row r="28" spans="1:29" s="2" customFormat="1" ht="36" x14ac:dyDescent="0.35">
      <c r="A28" s="82" t="s">
        <v>192</v>
      </c>
      <c r="B28" s="398" t="s">
        <v>213</v>
      </c>
      <c r="C28" s="59" t="s">
        <v>201</v>
      </c>
      <c r="D28" s="639">
        <v>5</v>
      </c>
      <c r="E28" s="642">
        <f t="shared" ref="E28" si="8">D28*30</f>
        <v>150</v>
      </c>
      <c r="F28" s="603">
        <f t="shared" ref="F28" si="9">G28+H28+I28</f>
        <v>48</v>
      </c>
      <c r="G28" s="605">
        <v>32</v>
      </c>
      <c r="H28" s="605">
        <v>16</v>
      </c>
      <c r="I28" s="605"/>
      <c r="J28" s="607">
        <f t="shared" ref="J28" si="10">E28-F28</f>
        <v>102</v>
      </c>
      <c r="K28" s="597"/>
      <c r="L28" s="591"/>
      <c r="M28" s="593"/>
      <c r="N28" s="599"/>
      <c r="O28" s="597"/>
      <c r="P28" s="591"/>
      <c r="Q28" s="593"/>
      <c r="R28" s="595"/>
      <c r="S28" s="609">
        <v>2</v>
      </c>
      <c r="T28" s="591">
        <v>1</v>
      </c>
      <c r="U28" s="593"/>
      <c r="V28" s="620">
        <v>5</v>
      </c>
      <c r="W28" s="609"/>
      <c r="X28" s="591"/>
      <c r="Y28" s="593"/>
      <c r="Z28" s="620"/>
      <c r="AA28" s="601"/>
      <c r="AB28" s="640"/>
      <c r="AC28" s="640"/>
    </row>
    <row r="29" spans="1:29" s="2" customFormat="1" ht="18.600000000000001" thickBot="1" x14ac:dyDescent="0.4">
      <c r="A29" s="386" t="s">
        <v>193</v>
      </c>
      <c r="B29" s="391" t="s">
        <v>214</v>
      </c>
      <c r="C29" s="300" t="s">
        <v>201</v>
      </c>
      <c r="D29" s="622"/>
      <c r="E29" s="643"/>
      <c r="F29" s="604"/>
      <c r="G29" s="606"/>
      <c r="H29" s="606"/>
      <c r="I29" s="606"/>
      <c r="J29" s="608"/>
      <c r="K29" s="668"/>
      <c r="L29" s="619"/>
      <c r="M29" s="608"/>
      <c r="N29" s="669"/>
      <c r="O29" s="668"/>
      <c r="P29" s="619"/>
      <c r="Q29" s="608"/>
      <c r="R29" s="660"/>
      <c r="S29" s="604"/>
      <c r="T29" s="619"/>
      <c r="U29" s="608"/>
      <c r="V29" s="621"/>
      <c r="W29" s="604"/>
      <c r="X29" s="619"/>
      <c r="Y29" s="608"/>
      <c r="Z29" s="621"/>
      <c r="AA29" s="622"/>
      <c r="AB29" s="643"/>
      <c r="AC29" s="643"/>
    </row>
    <row r="31" spans="1:29" x14ac:dyDescent="0.25">
      <c r="A31" s="671"/>
      <c r="B31" s="671"/>
      <c r="C31" s="671"/>
      <c r="D31" s="671"/>
      <c r="E31" s="671"/>
      <c r="F31" s="671"/>
      <c r="G31" s="671"/>
      <c r="H31" s="671"/>
      <c r="I31" s="671"/>
      <c r="J31" s="671"/>
      <c r="K31" s="671"/>
      <c r="L31" s="671"/>
      <c r="M31" s="671"/>
      <c r="N31" s="671"/>
      <c r="O31" s="671"/>
      <c r="P31" s="671"/>
      <c r="Q31" s="671"/>
      <c r="R31" s="671"/>
      <c r="S31" s="671"/>
      <c r="T31" s="671"/>
      <c r="U31" s="671"/>
      <c r="V31" s="671"/>
      <c r="W31" s="671"/>
      <c r="X31" s="671"/>
      <c r="Y31" s="671"/>
      <c r="Z31" s="671"/>
      <c r="AA31" s="671"/>
      <c r="AB31" s="671"/>
      <c r="AC31" s="671"/>
    </row>
    <row r="32" spans="1:29" x14ac:dyDescent="0.25">
      <c r="A32" s="671"/>
      <c r="B32" s="671"/>
      <c r="C32" s="671"/>
      <c r="D32" s="671"/>
      <c r="E32" s="671"/>
      <c r="F32" s="671"/>
      <c r="G32" s="671"/>
      <c r="H32" s="671"/>
      <c r="I32" s="671"/>
      <c r="J32" s="671"/>
      <c r="K32" s="671"/>
      <c r="L32" s="671"/>
      <c r="M32" s="671"/>
      <c r="N32" s="671"/>
      <c r="O32" s="671"/>
      <c r="P32" s="671"/>
      <c r="Q32" s="671"/>
      <c r="R32" s="671"/>
      <c r="S32" s="671"/>
      <c r="T32" s="671"/>
      <c r="U32" s="671"/>
      <c r="V32" s="671"/>
      <c r="W32" s="671"/>
      <c r="X32" s="671"/>
      <c r="Y32" s="671"/>
      <c r="Z32" s="671"/>
      <c r="AA32" s="671"/>
      <c r="AB32" s="671"/>
      <c r="AC32" s="671"/>
    </row>
    <row r="33" spans="1:35" ht="18" x14ac:dyDescent="0.35">
      <c r="A33" s="401"/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1"/>
      <c r="Z33" s="401"/>
      <c r="AA33" s="401"/>
      <c r="AB33" s="401"/>
      <c r="AC33" s="401"/>
    </row>
    <row r="34" spans="1:35" s="3" customFormat="1" ht="21" x14ac:dyDescent="0.4">
      <c r="A34" s="40" t="s">
        <v>194</v>
      </c>
      <c r="B34" s="40"/>
      <c r="C34" s="40"/>
      <c r="D34" s="40" t="s">
        <v>195</v>
      </c>
      <c r="E34" s="40"/>
      <c r="F34" s="41"/>
      <c r="G34" s="41"/>
      <c r="H34" s="40"/>
      <c r="I34" s="41"/>
      <c r="J34" s="41"/>
      <c r="K34" s="41"/>
      <c r="L34" s="41"/>
      <c r="M34" s="12"/>
      <c r="N34" s="41"/>
      <c r="O34" s="42"/>
      <c r="P34" s="40"/>
      <c r="Q34" s="41"/>
      <c r="R34" s="41"/>
      <c r="S34" s="40"/>
      <c r="T34" s="40"/>
      <c r="U34" s="41"/>
      <c r="V34" s="40"/>
      <c r="W34" s="12"/>
      <c r="X34" s="12"/>
      <c r="Y34" s="40"/>
      <c r="Z34" s="12"/>
      <c r="AA34" s="12"/>
      <c r="AB34" s="12"/>
      <c r="AC34" s="12"/>
      <c r="AF34" s="4"/>
      <c r="AG34" s="4"/>
      <c r="AH34" s="4"/>
      <c r="AI34" s="4"/>
    </row>
    <row r="35" spans="1:35" ht="17.399999999999999" x14ac:dyDescent="0.3">
      <c r="H35" s="40"/>
      <c r="P35" s="40"/>
    </row>
    <row r="36" spans="1:35" ht="18.75" customHeight="1" x14ac:dyDescent="0.3">
      <c r="A36" s="583" t="s">
        <v>196</v>
      </c>
      <c r="B36" s="583"/>
      <c r="C36" s="153"/>
      <c r="D36" s="153"/>
      <c r="E36" s="153"/>
      <c r="H36" s="40"/>
    </row>
    <row r="37" spans="1:35" ht="20.399999999999999" x14ac:dyDescent="0.35">
      <c r="A37" s="583"/>
      <c r="B37" s="583"/>
      <c r="C37" s="153"/>
      <c r="F37" s="40"/>
      <c r="G37" s="40"/>
      <c r="H37" s="42"/>
      <c r="I37" s="40"/>
      <c r="J37" s="374"/>
      <c r="K37" s="374"/>
      <c r="L37" s="40"/>
      <c r="M37" s="374"/>
      <c r="N37" s="374"/>
      <c r="O37" s="374"/>
      <c r="P37" s="374"/>
      <c r="Q37" s="374"/>
      <c r="R37" s="375"/>
      <c r="S37" s="375"/>
      <c r="T37" s="376"/>
      <c r="U37" s="376"/>
      <c r="V37" s="376"/>
      <c r="W37" s="376"/>
      <c r="X37" s="375"/>
      <c r="Y37" s="375"/>
      <c r="Z37" s="375"/>
      <c r="AA37" s="375"/>
      <c r="AB37" s="375"/>
      <c r="AC37" s="375"/>
      <c r="AD37" s="375"/>
      <c r="AE37" s="375"/>
    </row>
  </sheetData>
  <mergeCells count="146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K20:M20"/>
    <mergeCell ref="O20:Q20"/>
    <mergeCell ref="S20:U20"/>
    <mergeCell ref="W20:Y20"/>
    <mergeCell ref="K25:M25"/>
    <mergeCell ref="O25:Q25"/>
    <mergeCell ref="S25:U25"/>
    <mergeCell ref="W25:Y25"/>
    <mergeCell ref="AB15:AB17"/>
    <mergeCell ref="B18:AC18"/>
    <mergeCell ref="A19:B19"/>
    <mergeCell ref="K19:M19"/>
    <mergeCell ref="O19:Q19"/>
    <mergeCell ref="S19:U19"/>
    <mergeCell ref="W19:Y19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L26:L27"/>
    <mergeCell ref="M26:M27"/>
    <mergeCell ref="N26:N27"/>
    <mergeCell ref="O26:O27"/>
    <mergeCell ref="D26:D27"/>
    <mergeCell ref="E26:E27"/>
    <mergeCell ref="F26:F27"/>
    <mergeCell ref="G26:G27"/>
    <mergeCell ref="H26:H27"/>
    <mergeCell ref="I26:I27"/>
    <mergeCell ref="AB26:AB27"/>
    <mergeCell ref="AC26:AC27"/>
    <mergeCell ref="D28:D29"/>
    <mergeCell ref="E28:E29"/>
    <mergeCell ref="F28:F29"/>
    <mergeCell ref="G28:G29"/>
    <mergeCell ref="H28:H29"/>
    <mergeCell ref="I28:I29"/>
    <mergeCell ref="J28:J29"/>
    <mergeCell ref="K28:K29"/>
    <mergeCell ref="V26:V27"/>
    <mergeCell ref="W26:W27"/>
    <mergeCell ref="X26:X27"/>
    <mergeCell ref="Y26:Y27"/>
    <mergeCell ref="Z26:Z27"/>
    <mergeCell ref="AA26:AA27"/>
    <mergeCell ref="P26:P27"/>
    <mergeCell ref="Q26:Q27"/>
    <mergeCell ref="R26:R27"/>
    <mergeCell ref="S26:S27"/>
    <mergeCell ref="T26:T27"/>
    <mergeCell ref="U26:U27"/>
    <mergeCell ref="J26:J27"/>
    <mergeCell ref="K26:K27"/>
    <mergeCell ref="A31:AC32"/>
    <mergeCell ref="A36:B36"/>
    <mergeCell ref="A37:B37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Титул</vt:lpstr>
      <vt:lpstr>Базовая часть РУП маг</vt:lpstr>
      <vt:lpstr>Вариативная часть РУП маг ГЭЭ</vt:lpstr>
      <vt:lpstr>Вариативная часть РУП маг АИЭ</vt:lpstr>
      <vt:lpstr>ЭСиС</vt:lpstr>
      <vt:lpstr>'Базовая часть РУП маг'!Область_печати</vt:lpstr>
      <vt:lpstr>'Вариативная часть РУП маг АИЭ'!Область_печати</vt:lpstr>
      <vt:lpstr>'Вариативная часть РУП маг ГЭЭ'!Область_печати</vt:lpstr>
      <vt:lpstr>Титул!Область_печати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план кафедры ПОКС(бакалавр по ECTS) по программным модулям</dc:title>
  <dc:subject>Учебный план кафедры ПОКС(бакалавр по ECTS) по семестрам</dc:subject>
  <dc:creator>Дресвянников С.Ю.</dc:creator>
  <dc:description>9.07.08 Curriculum has been updated to Educational and Technological Practices accounting._x000d_
1.07.2008 Учебный план бакалавра по кредитной технологии обучения.</dc:description>
  <cp:lastModifiedBy>ВИЭ</cp:lastModifiedBy>
  <cp:lastPrinted>2023-11-09T06:45:17Z</cp:lastPrinted>
  <dcterms:created xsi:type="dcterms:W3CDTF">1999-08-17T06:17:32Z</dcterms:created>
  <dcterms:modified xsi:type="dcterms:W3CDTF">2024-01-08T09:18:41Z</dcterms:modified>
  <cp:category>Curriculum of Software Engineering department</cp:category>
</cp:coreProperties>
</file>