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Кредит ВИЭ\РУП 2024 бакалавр и Магистр направл. ВИЭ\"/>
    </mc:Choice>
  </mc:AlternateContent>
  <xr:revisionPtr revIDLastSave="0" documentId="13_ncr:1_{C2430606-47D3-4BA1-A6A3-ADCCFB41C94F}" xr6:coauthVersionLast="44" xr6:coauthVersionMax="44" xr10:uidLastSave="{00000000-0000-0000-0000-000000000000}"/>
  <bookViews>
    <workbookView xWindow="-120" yWindow="-120" windowWidth="29040" windowHeight="15840" tabRatio="878" activeTab="3" xr2:uid="{00000000-000D-0000-FFFF-FFFF00000000}"/>
  </bookViews>
  <sheets>
    <sheet name="Титул" sheetId="19" r:id="rId1"/>
    <sheet name="Базовая часть РУП маг" sheetId="7" r:id="rId2"/>
    <sheet name="Вариат. часть РУП маг. ГЭЭ" sheetId="20" r:id="rId3"/>
    <sheet name="Вариат. часть РУП маг. АИЭ" sheetId="21" r:id="rId4"/>
  </sheets>
  <definedNames>
    <definedName name="_xlnm.Print_Area" localSheetId="1">'Базовая часть РУП маг'!$A$1:$AG$44</definedName>
    <definedName name="_xlnm.Print_Area" localSheetId="3">'Вариат. часть РУП маг. АИЭ'!$A$1:$AG$34</definedName>
    <definedName name="_xlnm.Print_Area" localSheetId="2">'Вариат. часть РУП маг. ГЭЭ'!$A$1:$AG$33</definedName>
    <definedName name="_xlnm.Print_Area" localSheetId="0">Титул!$A$1:$BH$32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21" l="1"/>
  <c r="E28" i="21"/>
  <c r="J28" i="21" s="1"/>
  <c r="F26" i="21"/>
  <c r="E26" i="21"/>
  <c r="E25" i="21" s="1"/>
  <c r="AD25" i="21"/>
  <c r="AA25" i="21"/>
  <c r="Z25" i="21"/>
  <c r="W25" i="21"/>
  <c r="V25" i="21"/>
  <c r="S25" i="21"/>
  <c r="R25" i="21"/>
  <c r="O25" i="21"/>
  <c r="N25" i="21"/>
  <c r="K25" i="21"/>
  <c r="D25" i="21"/>
  <c r="F24" i="21"/>
  <c r="E24" i="21"/>
  <c r="F23" i="21"/>
  <c r="E23" i="21"/>
  <c r="F22" i="21"/>
  <c r="E22" i="21"/>
  <c r="F21" i="21"/>
  <c r="E21" i="21"/>
  <c r="E20" i="21" s="1"/>
  <c r="AD20" i="21"/>
  <c r="AD19" i="21" s="1"/>
  <c r="AA20" i="21"/>
  <c r="Z20" i="21"/>
  <c r="Z19" i="21" s="1"/>
  <c r="W20" i="21"/>
  <c r="V20" i="21"/>
  <c r="S20" i="21"/>
  <c r="R20" i="21"/>
  <c r="R19" i="21" s="1"/>
  <c r="O20" i="21"/>
  <c r="N20" i="21"/>
  <c r="N19" i="21" s="1"/>
  <c r="K20" i="21"/>
  <c r="D20" i="21"/>
  <c r="D19" i="21" s="1"/>
  <c r="AA19" i="21"/>
  <c r="V19" i="21"/>
  <c r="O19" i="21"/>
  <c r="K19" i="21"/>
  <c r="F15" i="21"/>
  <c r="E15" i="21"/>
  <c r="AD14" i="21"/>
  <c r="AD10" i="21" s="1"/>
  <c r="AA14" i="21"/>
  <c r="Z14" i="21"/>
  <c r="Z10" i="21" s="1"/>
  <c r="W14" i="21"/>
  <c r="V14" i="21"/>
  <c r="V10" i="21" s="1"/>
  <c r="S14" i="21"/>
  <c r="R14" i="21"/>
  <c r="R10" i="21" s="1"/>
  <c r="O14" i="21"/>
  <c r="O10" i="21" s="1"/>
  <c r="N14" i="21"/>
  <c r="K14" i="21"/>
  <c r="E14" i="21"/>
  <c r="F13" i="21"/>
  <c r="E13" i="21"/>
  <c r="J13" i="21" s="1"/>
  <c r="F12" i="21"/>
  <c r="E12" i="21"/>
  <c r="E11" i="21" s="1"/>
  <c r="E10" i="21" s="1"/>
  <c r="N11" i="21"/>
  <c r="K11" i="21"/>
  <c r="K10" i="21" s="1"/>
  <c r="F11" i="21"/>
  <c r="D11" i="21"/>
  <c r="D10" i="21" s="1"/>
  <c r="AA10" i="21"/>
  <c r="W10" i="21"/>
  <c r="S10" i="21"/>
  <c r="F10" i="21"/>
  <c r="N10" i="21" l="1"/>
  <c r="J15" i="21"/>
  <c r="S19" i="21"/>
  <c r="W19" i="21"/>
  <c r="J24" i="21"/>
  <c r="J23" i="21"/>
  <c r="J22" i="21"/>
  <c r="E19" i="21"/>
  <c r="J12" i="21"/>
  <c r="J11" i="21" s="1"/>
  <c r="J10" i="21" s="1"/>
  <c r="J21" i="21"/>
  <c r="J26" i="21"/>
  <c r="F16" i="7" l="1"/>
  <c r="F17" i="7"/>
  <c r="F18" i="7"/>
  <c r="F15" i="7"/>
  <c r="F10" i="7"/>
  <c r="AD25" i="20" l="1"/>
  <c r="AA25" i="20"/>
  <c r="AD20" i="20"/>
  <c r="AA20" i="20"/>
  <c r="AA19" i="20" s="1"/>
  <c r="AA19" i="7" s="1"/>
  <c r="AA20" i="7" s="1"/>
  <c r="AD19" i="20"/>
  <c r="AD19" i="7" s="1"/>
  <c r="AD20" i="7" s="1"/>
  <c r="AD14" i="20"/>
  <c r="AA14" i="20"/>
  <c r="AA10" i="20" s="1"/>
  <c r="AA11" i="7" s="1"/>
  <c r="AA12" i="7" s="1"/>
  <c r="AD10" i="20"/>
  <c r="AD14" i="7"/>
  <c r="AA14" i="7"/>
  <c r="AD11" i="7"/>
  <c r="AD12" i="7" s="1"/>
  <c r="AD7" i="7"/>
  <c r="AA7" i="7"/>
  <c r="AA24" i="7" l="1"/>
  <c r="AD24" i="7"/>
  <c r="BB23" i="19" l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F9" i="7" l="1"/>
  <c r="E9" i="7"/>
  <c r="E10" i="7"/>
  <c r="E8" i="7"/>
  <c r="BH24" i="19"/>
  <c r="BG24" i="19"/>
  <c r="BF24" i="19"/>
  <c r="BE24" i="19"/>
  <c r="BD24" i="19"/>
  <c r="BC24" i="19"/>
  <c r="BB22" i="19"/>
  <c r="BB21" i="19"/>
  <c r="F8" i="7" l="1"/>
  <c r="E7" i="7"/>
  <c r="J10" i="7"/>
  <c r="J9" i="7"/>
  <c r="E11" i="7"/>
  <c r="BB24" i="19"/>
  <c r="J8" i="7" l="1"/>
  <c r="E12" i="7"/>
  <c r="E24" i="7" l="1"/>
  <c r="E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AE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  <comment ref="AE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6430DAA8-7971-4225-8F2E-FF1A808C3F7E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44FE3B26-6343-4904-8DF7-1B09BF381C13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sharedStrings.xml><?xml version="1.0" encoding="utf-8"?>
<sst xmlns="http://schemas.openxmlformats.org/spreadsheetml/2006/main" count="559" uniqueCount="244">
  <si>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</si>
  <si>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</si>
  <si>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</si>
  <si>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</si>
  <si>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</si>
  <si>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</si>
  <si>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</si>
  <si>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</si>
  <si>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</si>
  <si>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</si>
  <si>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</si>
  <si>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</si>
  <si>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</si>
  <si>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</si>
  <si>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</si>
  <si>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</si>
  <si>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</si>
  <si>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</si>
  <si>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</si>
  <si>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</si>
  <si>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</si>
  <si>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</si>
  <si>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</si>
  <si>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</si>
  <si>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</si>
  <si>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</si>
  <si>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</si>
  <si>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</si>
  <si>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</si>
  <si>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</si>
  <si>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</si>
  <si>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</si>
  <si>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</si>
  <si>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</si>
  <si>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</si>
  <si>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</si>
  <si>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</si>
  <si>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</si>
  <si>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</si>
  <si>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</si>
  <si>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</si>
  <si>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</si>
  <si>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</si>
  <si>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</si>
  <si>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</si>
  <si>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</si>
  <si>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</si>
  <si>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</si>
  <si>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</si>
  <si>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</si>
  <si>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</si>
  <si>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</si>
  <si>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</si>
  <si>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</si>
  <si>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</si>
  <si>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</si>
  <si>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</si>
  <si>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</si>
  <si>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</si>
  <si>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</si>
  <si>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</si>
  <si>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</si>
  <si>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</si>
  <si>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</si>
  <si>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</si>
  <si>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</si>
  <si>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</si>
  <si>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</si>
  <si>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</si>
  <si>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</si>
  <si>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</si>
  <si>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</si>
  <si>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</si>
  <si>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</si>
  <si>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</si>
  <si>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</si>
  <si>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</si>
  <si>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</si>
  <si>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</si>
  <si>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</si>
  <si>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</si>
  <si>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</si>
  <si>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</si>
  <si>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</si>
  <si>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</si>
  <si>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</si>
  <si>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</si>
  <si>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</si>
  <si>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</si>
  <si>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</si>
  <si>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</si>
  <si>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</si>
  <si>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</si>
  <si>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</si>
  <si>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</si>
  <si>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</si>
  <si>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</si>
  <si>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</si>
  <si>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</si>
  <si>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</si>
  <si>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</si>
  <si>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</si>
  <si>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</si>
  <si>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</si>
  <si>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</si>
  <si>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Жалпы эмгек көлөмү/ Общая трудоемкость/ Total labor intensity</t>
  </si>
  <si>
    <t xml:space="preserve">КВАЛИФИКАЦИЯСЫ / КВАЛИФИКАЦИЯ / QUALIFICATION: </t>
  </si>
  <si>
    <t>Цикл Б1.1 боюнча жыйынтыгы /Итого по циклу Б1.1/Total cycle Б1.1</t>
  </si>
  <si>
    <t>Б1.2.</t>
  </si>
  <si>
    <t>Блок 2.</t>
  </si>
  <si>
    <t>Блок 3.</t>
  </si>
  <si>
    <t>Элективдик курстар / Элективные курсы / Elective courses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</si>
  <si>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</si>
  <si>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</si>
  <si>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</si>
  <si>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</si>
  <si>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</si>
  <si>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</si>
  <si>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</si>
  <si>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Блок 1.</t>
  </si>
  <si>
    <t>ЖАЛПЫ ИЛИМИЙ ЦИКЛ / ОБЩЕНАУЧНЫЙ ЦИКЛ / GENERAL SCIENTIFIC CYCLE</t>
  </si>
  <si>
    <t>Даярдоо багыты боюнча мамлекеттик сынак / Государственный экзамен по направлению подготовки / State examination in the major of training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</si>
  <si>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</si>
  <si>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</si>
  <si>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</si>
  <si>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</si>
  <si>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</si>
  <si>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</si>
  <si>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</si>
  <si>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</si>
  <si>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</si>
  <si>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</si>
  <si>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</si>
  <si>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</si>
  <si>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</si>
  <si>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</si>
  <si>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</si>
  <si>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</si>
  <si>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</si>
  <si>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</si>
  <si>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</si>
  <si>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</si>
  <si>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</si>
  <si>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</si>
  <si>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</si>
  <si>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</si>
  <si>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</si>
  <si>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</si>
  <si>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</si>
  <si>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</si>
  <si>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ИЯ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</si>
  <si>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</si>
  <si>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</si>
  <si>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t>2,5 жыл / 2,5 года / 2,5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</si>
  <si>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</si>
  <si>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</si>
  <si>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</si>
  <si>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r>
      <t xml:space="preserve">Pedagogical practice </t>
    </r>
    <r>
      <rPr>
        <i/>
        <sz val="9"/>
        <rFont val="Times New Roman"/>
        <family val="1"/>
        <charset val="204"/>
      </rPr>
      <t>(совмещена с самостоятельным обучением)</t>
    </r>
  </si>
  <si>
    <r>
      <t>ОЛ</t>
    </r>
    <r>
      <rPr>
        <b/>
        <vertAlign val="subscript"/>
        <sz val="7"/>
        <rFont val="Times New Roman"/>
        <family val="1"/>
        <charset val="204"/>
      </rPr>
      <t>ГА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</si>
  <si>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</si>
  <si>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 xml:space="preserve">Педагогикалык практика / </t>
    </r>
    <r>
      <rPr>
        <b/>
        <sz val="9"/>
        <rFont val="Times New Roman"/>
        <family val="1"/>
        <charset val="204"/>
      </rPr>
      <t>Педагогическая практика</t>
    </r>
    <r>
      <rPr>
        <sz val="9"/>
        <rFont val="Times New Roman"/>
        <family val="1"/>
        <charset val="204"/>
      </rPr>
      <t xml:space="preserve"> / </t>
    </r>
  </si>
  <si>
    <r>
      <t xml:space="preserve">Илимий изилдөө практикасы / </t>
    </r>
    <r>
      <rPr>
        <b/>
        <sz val="9"/>
        <rFont val="Times New Roman"/>
        <family val="1"/>
        <charset val="204"/>
      </rPr>
      <t xml:space="preserve">Научно-исследовательская </t>
    </r>
  </si>
  <si>
    <r>
      <rPr>
        <b/>
        <sz val="9"/>
        <rFont val="Times New Roman"/>
        <family val="1"/>
        <charset val="204"/>
      </rPr>
      <t>практика</t>
    </r>
    <r>
      <rPr>
        <sz val="9"/>
        <rFont val="Times New Roman"/>
        <family val="1"/>
        <charset val="204"/>
      </rPr>
      <t xml:space="preserve"> / Research practice</t>
    </r>
    <r>
      <rPr>
        <i/>
        <sz val="9"/>
        <rFont val="Times New Roman"/>
        <family val="1"/>
        <charset val="204"/>
      </rPr>
      <t xml:space="preserve"> (совмещена с самостоятельным обучением)</t>
    </r>
  </si>
  <si>
    <r>
      <t xml:space="preserve">МД аткаруу / </t>
    </r>
    <r>
      <rPr>
        <b/>
        <sz val="9"/>
        <rFont val="Times New Roman"/>
        <family val="1"/>
        <charset val="204"/>
      </rPr>
      <t>Выполнение МД</t>
    </r>
    <r>
      <rPr>
        <sz val="9"/>
        <rFont val="Times New Roman"/>
        <family val="1"/>
        <charset val="204"/>
      </rPr>
      <t xml:space="preserve"> / Execution of MD</t>
    </r>
  </si>
  <si>
    <r>
      <t xml:space="preserve">МД коргоо / </t>
    </r>
    <r>
      <rPr>
        <b/>
        <sz val="9"/>
        <rFont val="Times New Roman"/>
        <family val="1"/>
        <charset val="204"/>
      </rPr>
      <t>Защита МД</t>
    </r>
    <r>
      <rPr>
        <sz val="9"/>
        <rFont val="Times New Roman"/>
        <family val="1"/>
        <charset val="204"/>
      </rPr>
      <t xml:space="preserve"> / Рrotection of MD</t>
    </r>
  </si>
  <si>
    <t>өз алдынча окутуу /самостоят. обуч./ independent education</t>
  </si>
  <si>
    <t>Окутуунун 3-ж./  3-й г. обуч./  3nd year of study</t>
  </si>
  <si>
    <t xml:space="preserve">1 сем/sem (КС/ОС/AS) </t>
  </si>
  <si>
    <t>2 сем/sem (ЖС/ВС/SS)</t>
  </si>
  <si>
    <t xml:space="preserve">3 сем/sem (КС/ОС/AS) </t>
  </si>
  <si>
    <t>4 сем/sem (ЖС/ВС/SS)</t>
  </si>
  <si>
    <t xml:space="preserve">5 сем/sem (КС/ОС/AS) </t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</si>
  <si>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</si>
  <si>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</si>
  <si>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</si>
  <si>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t>ОП ИП</t>
  </si>
  <si>
    <t>кампус 2, кампус 3 - 2 сем</t>
  </si>
  <si>
    <r>
      <t xml:space="preserve">АКАДЕМИЯЛЫК ЖАЗУУ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</si>
  <si>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М1.1.</t>
  </si>
  <si>
    <t>М1.1.1</t>
  </si>
  <si>
    <t>М1.1.2</t>
  </si>
  <si>
    <t>М1.1.3</t>
  </si>
  <si>
    <t>М1.2.</t>
  </si>
  <si>
    <t>М1.2.1</t>
  </si>
  <si>
    <t>М1.2.2</t>
  </si>
  <si>
    <t>М1.2.3</t>
  </si>
  <si>
    <t>М1.2.4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</si>
  <si>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</si>
  <si>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</si>
  <si>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</si>
  <si>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</si>
  <si>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</si>
  <si>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</si>
  <si>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</si>
  <si>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</si>
  <si>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</si>
  <si>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</si>
  <si>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</si>
  <si>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</si>
  <si>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</si>
  <si>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r>
      <t xml:space="preserve">МААЛЫМАТТЫК ТЕХНОЛОГИЯЛАР (ТАРМАКТАР БОЮНЧА) / </t>
    </r>
    <r>
      <rPr>
        <b/>
        <sz val="14"/>
        <rFont val="Times New Roman"/>
        <family val="1"/>
        <charset val="204"/>
      </rPr>
      <t>ИНФОРМАЦИОННЫЕ ТЕХНОЛОГИИ (ПО ОТРАСЛЯМ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/ INFORMATION TECHNOLOGY (BY INDUSTRY)</t>
    </r>
  </si>
  <si>
    <r>
      <t xml:space="preserve">ЭНЕРГЕТИКАДА ЖАНА ЭЛЕКТРОТЕХНИКАДА КОЛДОНМО МАСЕЛЕЛЕРДИ ЧЕЧҮҮНҮН МАТЕМАТИКАЛЫК ЫКМАЛАРЫ / </t>
    </r>
    <r>
      <rPr>
        <b/>
        <sz val="14"/>
        <rFont val="Times New Roman"/>
        <family val="1"/>
        <charset val="204"/>
      </rPr>
      <t>МАТЕМАТИЧЕСКИЕ МЕТОДЫ РЕШЕНИЯ ПРИКЛАДНЫХ ЗАДАЧ ЭЛЕКТРОЭНЕРГЕТИКИ И ЭЛЕКТРОТЕХНИКИ</t>
    </r>
    <r>
      <rPr>
        <sz val="14"/>
        <rFont val="Times New Roman"/>
        <family val="1"/>
        <charset val="204"/>
      </rPr>
      <t xml:space="preserve"> / MATHEMATICAL METHODS FOR SOLVING APPLIED PROBLEMS IN POWER ENGINEERING AND ELECTRICAL ENGINEERING</t>
    </r>
  </si>
  <si>
    <t>ЭЭ</t>
  </si>
  <si>
    <r>
      <t xml:space="preserve">ИЛИМДИН ТАРЫХЫ ЖАНА ФИЛОСОФИЯСЫ*/ </t>
    </r>
    <r>
      <rPr>
        <b/>
        <sz val="14"/>
        <rFont val="Times New Roman"/>
        <family val="1"/>
        <charset val="204"/>
      </rPr>
      <t>ИСТОРИЯ И ФИЛОСОФИЯ НАУКИ</t>
    </r>
    <r>
      <rPr>
        <sz val="14"/>
        <rFont val="Times New Roman"/>
        <family val="1"/>
        <charset val="204"/>
      </rPr>
      <t>*/ HISTORY AND PHILOSOPHY OF SCIENCE*</t>
    </r>
  </si>
  <si>
    <t>ФСиН</t>
  </si>
  <si>
    <r>
      <t xml:space="preserve">Энергиянын калыптанма булактары/ </t>
    </r>
    <r>
      <rPr>
        <b/>
        <sz val="11"/>
        <rFont val="Times New Roman"/>
        <family val="1"/>
        <charset val="204"/>
      </rPr>
      <t>Возобновляемые источники энергии</t>
    </r>
    <r>
      <rPr>
        <sz val="11"/>
        <rFont val="Times New Roman"/>
        <family val="1"/>
        <charset val="204"/>
      </rPr>
      <t>/ Renewable energy sources</t>
    </r>
  </si>
  <si>
    <t xml:space="preserve">                                ПРОГРАММА/ ПРОГРАММА/ PROGRAMM: </t>
  </si>
  <si>
    <r>
      <t xml:space="preserve">Гидроэлектр энергетикасы/ </t>
    </r>
    <r>
      <rPr>
        <b/>
        <sz val="10"/>
        <rFont val="Times New Roman"/>
        <family val="1"/>
        <charset val="204"/>
      </rPr>
      <t>Гидроэлектроэнергетика</t>
    </r>
    <r>
      <rPr>
        <sz val="10"/>
        <rFont val="Times New Roman"/>
        <family val="1"/>
        <charset val="204"/>
      </rPr>
      <t xml:space="preserve">/ Hydro electric power engineering   (1 -тиркеме / Прил.1 / Annex 1 - ЭИ / ЭИ /EI), Энергиянын альтернативалык булактары/ </t>
    </r>
    <r>
      <rPr>
        <b/>
        <sz val="10"/>
        <rFont val="Times New Roman"/>
        <family val="1"/>
        <charset val="204"/>
      </rPr>
      <t>Альтернативные источники энергии</t>
    </r>
    <r>
      <rPr>
        <sz val="10"/>
        <rFont val="Times New Roman"/>
        <family val="1"/>
        <charset val="204"/>
      </rPr>
      <t>/ Alternative energy sources  (2 -тиркеме / Прил.2 / Annex 2 - ЭИ / ЭИ /EI)</t>
    </r>
  </si>
  <si>
    <t>ЭКБ кафедрасынын башчысы                                    Жабудаев Т.Ж.</t>
  </si>
  <si>
    <t>ЭИ ОУК  төрайымы                                            Гунина М.Г.</t>
  </si>
  <si>
    <t>ОБ башчысы                                Дыканалиев К.М.</t>
  </si>
  <si>
    <t>Зав.кафедрой ВИЭ                   ___________________</t>
  </si>
  <si>
    <t>Председатель УМК ЭИ       _______________</t>
  </si>
  <si>
    <t>Начальник УУ   ___________</t>
  </si>
  <si>
    <t>The head of Department RE                                            Zhabudaev T.Zh.</t>
  </si>
  <si>
    <t>The chairman of the ECM EI                               Gunina M.G.</t>
  </si>
  <si>
    <t>Head of ED                                     Dykanaliev K.M.</t>
  </si>
  <si>
    <t>ВИЭ</t>
  </si>
  <si>
    <r>
      <t xml:space="preserve">КАЙРА ЖАРАЛУУЧУ ЭНЕРГИЯНЫН ОРНОТМОЛОРУН ДОЛБООРЛОО ЖАНА ЭКСПЛУАТАЦИЯЛОО / </t>
    </r>
    <r>
      <rPr>
        <b/>
        <sz val="14"/>
        <rFont val="Times New Roman"/>
        <family val="1"/>
        <charset val="204"/>
      </rPr>
      <t xml:space="preserve">ПРОЕКТИРОВАНИЕ И ЭКСПЛУАТАЦИЯ УСТАНОВОК ВОЗОБНОВЛЯЕМОЙ  ЭНЕРГЕТИКИ </t>
    </r>
    <r>
      <rPr>
        <sz val="14"/>
        <rFont val="Times New Roman"/>
        <family val="1"/>
        <charset val="204"/>
      </rPr>
      <t>/ DESIGN AND OPERATION OF RENEWABLE ENERGY INSTALLATIONS</t>
    </r>
  </si>
  <si>
    <r>
      <t xml:space="preserve">ЭЛЕКТР ЭНЕРГЕТИКА ТАРМАГЫНДА БАШКАРУУ/ </t>
    </r>
    <r>
      <rPr>
        <b/>
        <sz val="14"/>
        <rFont val="Times New Roman"/>
        <family val="1"/>
        <charset val="204"/>
      </rPr>
      <t>МЕНЕДЖМЕНТ В ЭЛЕКТРОЭНЕРГЕТИКЕ</t>
    </r>
    <r>
      <rPr>
        <sz val="14"/>
        <rFont val="Times New Roman"/>
        <family val="1"/>
        <charset val="204"/>
      </rPr>
      <t xml:space="preserve"> / MANAGEMENT IN THE ELECTRIC POWER INDUSTRY</t>
    </r>
  </si>
  <si>
    <r>
      <t xml:space="preserve">КАЙРА ЖАРАЛУУЧУ ЭНЕРГИЯГА НЕГИЗДЕЛГЕН ЭНЕРГИЯ ОРНОТМОЛОРУ ДОЛБООРЛОРУН БАШКАРУУ/ </t>
    </r>
    <r>
      <rPr>
        <b/>
        <sz val="14"/>
        <rFont val="Times New Roman"/>
        <family val="1"/>
        <charset val="204"/>
      </rPr>
      <t>УПРАВЛЕНИЕ ПРОЕКТАМИ ЭНЕРГОУСТАНОВОК НА ОСНОВЕ ВОЗОБНОВЛЯЕМЫХ ИСТОЧНИКОВ ЭНЕРГИИ</t>
    </r>
    <r>
      <rPr>
        <sz val="14"/>
        <rFont val="Times New Roman"/>
        <family val="1"/>
        <charset val="204"/>
      </rPr>
      <t>/ PROJECT MANAGEMENT OF POWER PLANTS BASED ON RENEWABLE ENERGY SOURCES</t>
    </r>
  </si>
  <si>
    <t>ФАКУЛЬТАТИВДЕР/ ФАКУЛЬТАТИВЫ/ ELECTIVES:</t>
  </si>
  <si>
    <r>
      <t xml:space="preserve">ПРОГРАММА / ПРОГРАММА / PROGRAMM: ГИДРОЭЛЕКТР ЭНЕРГЕТИКАСЫ/ </t>
    </r>
    <r>
      <rPr>
        <b/>
        <sz val="18"/>
        <rFont val="Times New Roman"/>
        <family val="1"/>
        <charset val="204"/>
      </rPr>
      <t>ГИДРОЭЛЕКТРОЭНЕРГЕТИКА</t>
    </r>
    <r>
      <rPr>
        <sz val="18"/>
        <rFont val="Times New Roman"/>
        <family val="1"/>
        <charset val="204"/>
      </rPr>
      <t>/ HYDRO ELECTRIC POWER ENGINEERING</t>
    </r>
  </si>
  <si>
    <t xml:space="preserve"> 1-тиркеме/Прил.1/Annex 1- ЭИ / ЭИ /EI             </t>
  </si>
  <si>
    <r>
      <t xml:space="preserve">СУУ РЕСУРСТАРЫН КОМПЛЕКСТҮҮ ПАЙДАЛАНУУ / </t>
    </r>
    <r>
      <rPr>
        <b/>
        <sz val="14"/>
        <rFont val="Times New Roman"/>
        <family val="1"/>
        <charset val="204"/>
      </rPr>
      <t>КОМПЛЕКСНОЕ ИСПОЛЬЗОВАНИЕ ВОДНЫХ РЕСУРСОВ</t>
    </r>
    <r>
      <rPr>
        <sz val="14"/>
        <rFont val="Times New Roman"/>
        <family val="1"/>
        <charset val="204"/>
      </rPr>
      <t xml:space="preserve"> / INTEGRATED USE OF WATER RESOURCES</t>
    </r>
  </si>
  <si>
    <r>
      <t xml:space="preserve">АВТОНОМДУУ КЕРЕКТӨӨЧҮЛӨРДҮ ЭЛЕКТР МЕНЕН КАМСЫЗДОО/ </t>
    </r>
    <r>
      <rPr>
        <b/>
        <sz val="14"/>
        <rFont val="Times New Roman"/>
        <family val="1"/>
        <charset val="204"/>
      </rPr>
      <t>ЭЛЕКТРОСНАБЖЕНИЕ АВТОНОМНЫХ ПОТРЕБИТЕЛЕЙ</t>
    </r>
    <r>
      <rPr>
        <sz val="14"/>
        <rFont val="Times New Roman"/>
        <family val="1"/>
        <charset val="204"/>
      </rPr>
      <t xml:space="preserve"> / POWER SUPPLY TO AUTONOMOUS CONSUMERS</t>
    </r>
  </si>
  <si>
    <r>
      <t xml:space="preserve">ГИДРОЭНЕРГЕТИКАЛЫК ОРНОТМОЛОРДУ ДОЛБООРЛОО/ </t>
    </r>
    <r>
      <rPr>
        <b/>
        <sz val="14"/>
        <rFont val="Times New Roman"/>
        <family val="1"/>
        <charset val="204"/>
      </rPr>
      <t>ПРОЕКТИРОВАНИЕ ГИДРОЭНЕРГЕТИЧЕСКИХ УСТАНОВОК</t>
    </r>
    <r>
      <rPr>
        <sz val="14"/>
        <rFont val="Times New Roman"/>
        <family val="1"/>
        <charset val="204"/>
      </rPr>
      <t xml:space="preserve"> / DESIGN OF HYDROPOWER PLANTS</t>
    </r>
  </si>
  <si>
    <r>
      <t xml:space="preserve">ГИДРОЭНЕРГЕТИКАЛЫК ОРНОТМОЛОРДУ БАШКАРУУ ЖАНА ЭКСПЛУАТАЦИЯЛОО / </t>
    </r>
    <r>
      <rPr>
        <b/>
        <sz val="14"/>
        <rFont val="Times New Roman"/>
        <family val="1"/>
        <charset val="204"/>
      </rPr>
      <t>УПРАВЛЕНИЕ И ЭКСПЛУАТАЦИЯ ГИДРОЭНЕРГЕТИЧЕСКИХ УСТАНОВОК</t>
    </r>
    <r>
      <rPr>
        <sz val="14"/>
        <rFont val="Times New Roman"/>
        <family val="1"/>
        <charset val="204"/>
      </rPr>
      <t>/ MANAGEMENT AND OPERATION OF HYDROPOWER INSTALLATIONS</t>
    </r>
  </si>
  <si>
    <r>
      <t xml:space="preserve">ГИДРОЭЛЕКТР СТАНЦИЯЛАРДЫ БАШКАРУУНУН АВТОМАТТАШТЫРЫЛГАН СИСТЕМАСЫ/ </t>
    </r>
    <r>
      <rPr>
        <b/>
        <sz val="14"/>
        <rFont val="Times New Roman"/>
        <family val="1"/>
        <charset val="204"/>
      </rPr>
      <t>АВТОМАТИЗИРОВАННАЯ СИСТЕМА  УПРАВЛЕНИЯ ГИДРОЭЛЕКТРОСТАНЦИЙ</t>
    </r>
    <r>
      <rPr>
        <sz val="14"/>
        <rFont val="Times New Roman"/>
        <family val="1"/>
        <charset val="204"/>
      </rPr>
      <t>/ AUTOMATED CONTROL SYSTEM FOR HYDROELECTRIC POWER PLANTS</t>
    </r>
  </si>
  <si>
    <r>
      <t xml:space="preserve">ГИДРОЭНЕРГЕТИКАЛЫК ОРНОТМОЛОРДУ ЭКСПЛУАТАЦИЯЛОО/ </t>
    </r>
    <r>
      <rPr>
        <b/>
        <sz val="14"/>
        <rFont val="Times New Roman"/>
        <family val="1"/>
        <charset val="204"/>
      </rPr>
      <t>ЭКСПЛУАТАЦИЯ ГИДРОЭНЕРГЕТИЧЕСКИХ УСТАНОВОК</t>
    </r>
    <r>
      <rPr>
        <sz val="14"/>
        <rFont val="Times New Roman"/>
        <family val="1"/>
        <charset val="204"/>
      </rPr>
      <t>/ OPERATION OF HYDROPOWER INSTALLATIONS</t>
    </r>
  </si>
  <si>
    <r>
      <t xml:space="preserve">КАЙРА ЖАРАЛУУЧУ ЭНЕРГИЯ СТАНЦИЯЛАРЫН КОЛДОНУУ РЕЖИМДЕРИ/ </t>
    </r>
    <r>
      <rPr>
        <b/>
        <sz val="14"/>
        <rFont val="Times New Roman"/>
        <family val="1"/>
        <charset val="204"/>
      </rPr>
      <t>РЕЖИМЫ ИСПОЛЬЗОВАНИЯ УСТАНОВОК ВОЗОБНОВЛЯЕМОЙ ЭНЕРГЕТИКИ</t>
    </r>
    <r>
      <rPr>
        <sz val="14"/>
        <rFont val="Times New Roman"/>
        <family val="1"/>
        <charset val="204"/>
      </rPr>
      <t>/ MODES OF USE OF RENEWABLE ENERGY INSTALLATIONS</t>
    </r>
  </si>
  <si>
    <r>
      <t xml:space="preserve">ГИДРОЭЛЕКТР СТАНЦИЯЛАРДЫН КАСКАДДАРЫ / </t>
    </r>
    <r>
      <rPr>
        <b/>
        <sz val="14"/>
        <rFont val="Times New Roman"/>
        <family val="1"/>
        <charset val="204"/>
      </rPr>
      <t>КАСКАДЫ ГИДРОЭЛЕКТРОСТАНЦИЙ</t>
    </r>
    <r>
      <rPr>
        <sz val="14"/>
        <rFont val="Times New Roman"/>
        <family val="1"/>
        <charset val="204"/>
      </rPr>
      <t>/ METHODS OF ANALYSIS AND OPTIMIZATION OF POWER PLANT MODES</t>
    </r>
  </si>
  <si>
    <r>
      <t xml:space="preserve">ГИДРОЭНЕРГЕТИКАЛЫК ОРНОТМОЛОРДУН ӨЗ МУКТАЖДЫКТАРЫН ДОЛБООРЛОО/ </t>
    </r>
    <r>
      <rPr>
        <b/>
        <sz val="14"/>
        <rFont val="Times New Roman"/>
        <family val="1"/>
        <charset val="204"/>
      </rPr>
      <t>ПРОЕКТИРОВАНИЕ СОБСТВЕННЫХ НУЖД ГИДРОЭНЕРГЕТИЧЕСКИХ УСТАНОВОК</t>
    </r>
    <r>
      <rPr>
        <sz val="14"/>
        <rFont val="Times New Roman"/>
        <family val="1"/>
        <charset val="204"/>
      </rPr>
      <t xml:space="preserve"> /DESIGN OF OWN NEEDS OF HYDROPOWER PLANTS</t>
    </r>
  </si>
  <si>
    <r>
      <t xml:space="preserve">ГИДРОЭНЕРГЕТИКАЛЫК ОРНОТМОЛОРДУН 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 ГИДРОЭНЕРГЕТИЧЕСКИХ УСТАНОВОК</t>
    </r>
    <r>
      <rPr>
        <sz val="14"/>
        <rFont val="Times New Roman"/>
        <family val="1"/>
        <charset val="204"/>
      </rPr>
      <t xml:space="preserve"> / AUTOMATED MONITORING AND CONTROL SYSTEMS FOR POWER PLANTS</t>
    </r>
  </si>
  <si>
    <r>
      <t>ПРОГРАММА / ПРОГРАММА / PROGRAMM: ЭНЕРГИЯНЫН АЛЬТЕРНАТИВАЛЫК БУЛАКТАРЫ/</t>
    </r>
    <r>
      <rPr>
        <b/>
        <sz val="18"/>
        <rFont val="Times New Roman"/>
        <family val="1"/>
        <charset val="204"/>
      </rPr>
      <t xml:space="preserve"> АЛЬТЕРНАТИВНЫЕ ИСТОЧНИКИ ЭНЕРГИИ</t>
    </r>
    <r>
      <rPr>
        <sz val="18"/>
        <rFont val="Times New Roman"/>
        <family val="1"/>
        <charset val="204"/>
      </rPr>
      <t xml:space="preserve">/ ALTERNATIVE ENERGY SOURCES  </t>
    </r>
  </si>
  <si>
    <r>
      <t xml:space="preserve">КАЙРА ЖАРАЛУУЧУ ЭНЕРГИЯНЫН ОРНОТМОЛОРУНУН ЭНЕРГЕТИКАЛЫК КУРУЛМАЛАРЫ / </t>
    </r>
    <r>
      <rPr>
        <b/>
        <sz val="14"/>
        <rFont val="Times New Roman"/>
        <family val="1"/>
        <charset val="204"/>
      </rPr>
      <t>ЭНЕРГЕТИЧЕСКИЕ СООРУЖЕНИЯ УСТАНОВОК ВОЗОБНОВЛЯЕМОЙ ЭНЕРГЕТИКИ</t>
    </r>
    <r>
      <rPr>
        <sz val="14"/>
        <rFont val="Times New Roman"/>
        <family val="1"/>
        <charset val="204"/>
      </rPr>
      <t>/ ENERGY STRUCTURES OF RENEWABLE ENERGY INSTALLATIONS</t>
    </r>
  </si>
  <si>
    <r>
      <t xml:space="preserve">САЛТТУУ ЭМЕС ЖАНА ЭНЕРГИЯНЫН КАЛЫПТАНМА БУЛАКТАРЫНЫН ЭНЕРГЕТИКАЛЫК АКТИВДҮҮ КУРУЛМАЛАРЫ/ </t>
    </r>
    <r>
      <rPr>
        <b/>
        <sz val="14"/>
        <rFont val="Times New Roman"/>
        <family val="1"/>
        <charset val="204"/>
      </rPr>
      <t>ЭНЕРГОАКТИВНЫЕ СООРУЖЕНИЯ  НЕТРАДИЦИОННЫХ  И ВОЗОБНОВЛЯЕМЫХ ИСТОЧНИКОВ ЭНЕРГИИ</t>
    </r>
    <r>
      <rPr>
        <sz val="14"/>
        <rFont val="Times New Roman"/>
        <family val="1"/>
        <charset val="204"/>
      </rPr>
      <t xml:space="preserve"> / ENERGY-ACTIVE STRUCTURES OF NON-TRADITIONAL AND RENEWABLE ENERGY SOURCES</t>
    </r>
  </si>
  <si>
    <r>
      <t xml:space="preserve">ЭНЕРГИЯНЫН КАЛЫПТАНМА БУЛАКТАРЫ НЕГИЗИНДЕГИ ИНТЕЛЛЕКТУАЛДЫК ЭНЕРГИЯ СИСТЕМАЛАРЫ/ </t>
    </r>
    <r>
      <rPr>
        <b/>
        <sz val="14"/>
        <rFont val="Times New Roman"/>
        <family val="1"/>
        <charset val="204"/>
      </rPr>
      <t>ИНТЕЛЛЕКТУАЛЬНЫЕ ЭНЕРГОСИСТЕМЫ С ВОЗОБНОВЛЯЕМЫМИ ИСТОЧНИКАМИ ЭНЕРГИИ</t>
    </r>
    <r>
      <rPr>
        <sz val="14"/>
        <rFont val="Times New Roman"/>
        <family val="1"/>
        <charset val="204"/>
      </rPr>
      <t>/ INTELLIGENT ENERGY SYSTEMS WITH RENEWABLE ENERGY SOURCES</t>
    </r>
  </si>
  <si>
    <r>
      <t xml:space="preserve">КАЙРА ЖАРАЛУУЧУ ЭНЕРГИЯНЫ КОЛДОНУУНУН ЭКОЛОГИЯЛЫК АСПЕКТИЛЕРИ/ </t>
    </r>
    <r>
      <rPr>
        <b/>
        <sz val="14"/>
        <rFont val="Times New Roman"/>
        <family val="1"/>
        <charset val="204"/>
      </rPr>
      <t>ЭКОЛОГИЧЕСКИЕ АСПЕКТЫ ИСПОЛЬЗОВАНИЯ ВОЗОБНОВЛЯЕМОЙ ЭНЕРГЕТИКИ</t>
    </r>
    <r>
      <rPr>
        <sz val="14"/>
        <rFont val="Times New Roman"/>
        <family val="1"/>
        <charset val="204"/>
      </rPr>
      <t>/ ENVIRONMENTAL ASPECTS OF USE AND RENEWABLE ENERGY</t>
    </r>
  </si>
  <si>
    <r>
      <t xml:space="preserve">КҮН АРКЫЛУУ ЖЫЛУУЛУК МЕНЕН КАМСЫЗ КЫЛУУ СИСТЕМАЛАРЫ/ </t>
    </r>
    <r>
      <rPr>
        <b/>
        <sz val="14"/>
        <rFont val="Times New Roman"/>
        <family val="1"/>
        <charset val="204"/>
      </rPr>
      <t>СИСТЕМЫ СОЛНЕЧНОГО ТЕПЛОСНАБЖЕНИЯ</t>
    </r>
    <r>
      <rPr>
        <sz val="14"/>
        <rFont val="Times New Roman"/>
        <family val="1"/>
        <charset val="204"/>
      </rPr>
      <t>/ SOLAR THERMAL SYSTEMS</t>
    </r>
  </si>
  <si>
    <r>
      <t xml:space="preserve">КҮН МЕНЕН ЖЫЛЫТУУ СИСТЕМАЛАРЫ/ </t>
    </r>
    <r>
      <rPr>
        <b/>
        <sz val="14"/>
        <rFont val="Times New Roman"/>
        <family val="1"/>
        <charset val="204"/>
      </rPr>
      <t>СИСТЕМЫ СОЛНЕЧНОГО ОТОПЛЕНИЯ</t>
    </r>
    <r>
      <rPr>
        <sz val="14"/>
        <rFont val="Times New Roman"/>
        <family val="1"/>
        <charset val="204"/>
      </rPr>
      <t>/ SOLAR HEATING SYSTEMS</t>
    </r>
  </si>
  <si>
    <r>
      <t xml:space="preserve">КҮН ОРНОТМОЛОРУ / </t>
    </r>
    <r>
      <rPr>
        <b/>
        <sz val="14"/>
        <rFont val="Times New Roman"/>
        <family val="1"/>
        <charset val="204"/>
      </rPr>
      <t>ГЕЛИОУСТАНОВКИ</t>
    </r>
    <r>
      <rPr>
        <sz val="14"/>
        <rFont val="Times New Roman"/>
        <family val="1"/>
        <charset val="204"/>
      </rPr>
      <t xml:space="preserve">/ SOLAR INSTALLATIONS </t>
    </r>
  </si>
  <si>
    <r>
      <t>АЙКАЛЫШКАН КҮН ЖАНА ЖЫЛУУЛУК НАСОС ОРНОТМОЛОРУ/</t>
    </r>
    <r>
      <rPr>
        <b/>
        <sz val="14"/>
        <rFont val="Times New Roman"/>
        <family val="1"/>
        <charset val="204"/>
      </rPr>
      <t xml:space="preserve"> КОМБИНИРОВАННЫЕ СОЛНЕЧНО-ТЕПЛОНАСОСНЫЕ УСТАНОВКИ</t>
    </r>
    <r>
      <rPr>
        <sz val="14"/>
        <rFont val="Times New Roman"/>
        <family val="1"/>
        <charset val="204"/>
      </rPr>
      <t>/ COMBINED SOLAR HEAT PUMP SYSTEMS</t>
    </r>
  </si>
  <si>
    <r>
      <t xml:space="preserve">ЖЫЛУУЛУК НАСОСУ / </t>
    </r>
    <r>
      <rPr>
        <b/>
        <sz val="14"/>
        <rFont val="Times New Roman"/>
        <family val="1"/>
        <charset val="204"/>
      </rPr>
      <t>ТЕПЛОВЫЕ НАСОСЫ</t>
    </r>
    <r>
      <rPr>
        <sz val="14"/>
        <rFont val="Times New Roman"/>
        <family val="1"/>
        <charset val="204"/>
      </rPr>
      <t>/ HEAT PUMPS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</si>
</sst>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6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vertAlign val="superscript"/>
      <sz val="7"/>
      <name val="Times New Roman"/>
      <family val="1"/>
      <charset val="204"/>
    </font>
    <font>
      <b/>
      <vertAlign val="subscript"/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46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16" fontId="25" fillId="24" borderId="27" xfId="0" applyNumberFormat="1" applyFont="1" applyFill="1" applyBorder="1" applyAlignment="1">
      <alignment horizontal="left" vertical="center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14" xfId="0" applyNumberFormat="1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6" fillId="24" borderId="37" xfId="0" applyNumberFormat="1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16" fontId="25" fillId="0" borderId="27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6" fillId="24" borderId="46" xfId="0" quotePrefix="1" applyNumberFormat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0" xfId="38" applyFont="1" applyFill="1" applyAlignment="1">
      <alignment horizontal="left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25" fillId="24" borderId="76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0" fillId="24" borderId="78" xfId="39" applyFont="1" applyFill="1" applyBorder="1" applyAlignment="1">
      <alignment horizontal="center"/>
    </xf>
    <xf numFmtId="0" fontId="60" fillId="24" borderId="78" xfId="39" applyFont="1" applyFill="1" applyBorder="1" applyAlignment="1">
      <alignment horizontal="left" vertical="top"/>
    </xf>
    <xf numFmtId="0" fontId="36" fillId="24" borderId="0" xfId="39" applyNumberFormat="1" applyFont="1" applyFill="1" applyBorder="1" applyAlignment="1"/>
    <xf numFmtId="16" fontId="25" fillId="24" borderId="76" xfId="0" applyNumberFormat="1" applyFont="1" applyFill="1" applyBorder="1" applyAlignment="1">
      <alignment horizontal="center" vertical="center"/>
    </xf>
    <xf numFmtId="2" fontId="6" fillId="24" borderId="20" xfId="0" quotePrefix="1" applyNumberFormat="1" applyFont="1" applyFill="1" applyBorder="1" applyAlignment="1">
      <alignment horizontal="center" vertical="center"/>
    </xf>
    <xf numFmtId="165" fontId="6" fillId="24" borderId="16" xfId="0" quotePrefix="1" applyNumberFormat="1" applyFont="1" applyFill="1" applyBorder="1" applyAlignment="1">
      <alignment horizontal="center" vertical="center"/>
    </xf>
    <xf numFmtId="0" fontId="33" fillId="24" borderId="0" xfId="0" applyFont="1" applyFill="1" applyBorder="1"/>
    <xf numFmtId="2" fontId="6" fillId="0" borderId="40" xfId="0" quotePrefix="1" applyNumberFormat="1" applyFont="1" applyFill="1" applyBorder="1" applyAlignment="1">
      <alignment horizontal="center" vertical="center"/>
    </xf>
    <xf numFmtId="165" fontId="6" fillId="0" borderId="25" xfId="0" quotePrefix="1" applyNumberFormat="1" applyFont="1" applyFill="1" applyBorder="1" applyAlignment="1">
      <alignment horizontal="center" vertical="center"/>
    </xf>
    <xf numFmtId="16" fontId="25" fillId="26" borderId="55" xfId="0" applyNumberFormat="1" applyFont="1" applyFill="1" applyBorder="1" applyAlignment="1">
      <alignment horizontal="left"/>
    </xf>
    <xf numFmtId="16" fontId="25" fillId="24" borderId="77" xfId="0" applyNumberFormat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37" fillId="24" borderId="0" xfId="0" applyFont="1" applyFill="1" applyBorder="1" applyAlignment="1">
      <alignment vertical="top" wrapText="1"/>
    </xf>
    <xf numFmtId="0" fontId="43" fillId="24" borderId="0" xfId="46" applyFont="1" applyFill="1" applyAlignment="1"/>
    <xf numFmtId="0" fontId="24" fillId="24" borderId="0" xfId="46" applyFill="1">
      <alignment vertical="top"/>
    </xf>
    <xf numFmtId="0" fontId="24" fillId="24" borderId="0" xfId="46" applyFill="1" applyAlignment="1"/>
    <xf numFmtId="0" fontId="43" fillId="24" borderId="0" xfId="46" applyFont="1" applyFill="1" applyAlignment="1">
      <alignment horizontal="right"/>
    </xf>
    <xf numFmtId="0" fontId="5" fillId="24" borderId="0" xfId="38" applyFont="1" applyFill="1" applyAlignment="1">
      <alignment horizontal="left"/>
    </xf>
    <xf numFmtId="0" fontId="4" fillId="24" borderId="0" xfId="0" applyFont="1" applyFill="1"/>
    <xf numFmtId="0" fontId="5" fillId="24" borderId="0" xfId="0" applyFont="1" applyFill="1"/>
    <xf numFmtId="0" fontId="25" fillId="24" borderId="37" xfId="0" applyFont="1" applyFill="1" applyBorder="1" applyAlignment="1">
      <alignment vertical="top" wrapText="1"/>
    </xf>
    <xf numFmtId="0" fontId="25" fillId="0" borderId="37" xfId="0" applyFont="1" applyBorder="1" applyAlignment="1">
      <alignment vertical="center" wrapText="1"/>
    </xf>
    <xf numFmtId="0" fontId="25" fillId="0" borderId="42" xfId="0" applyFont="1" applyBorder="1" applyAlignment="1">
      <alignment horizontal="left" vertical="top" wrapText="1"/>
    </xf>
    <xf numFmtId="0" fontId="25" fillId="24" borderId="23" xfId="0" applyFont="1" applyFill="1" applyBorder="1" applyAlignment="1">
      <alignment horizontal="center"/>
    </xf>
    <xf numFmtId="0" fontId="25" fillId="0" borderId="59" xfId="0" applyFont="1" applyBorder="1" applyAlignment="1">
      <alignment vertical="top" wrapText="1"/>
    </xf>
    <xf numFmtId="0" fontId="25" fillId="24" borderId="14" xfId="0" applyFont="1" applyFill="1" applyBorder="1" applyAlignment="1">
      <alignment vertical="center" wrapText="1"/>
    </xf>
    <xf numFmtId="0" fontId="25" fillId="0" borderId="59" xfId="0" applyFont="1" applyBorder="1" applyAlignment="1">
      <alignment horizontal="left" vertical="top" wrapText="1"/>
    </xf>
    <xf numFmtId="0" fontId="25" fillId="0" borderId="14" xfId="0" applyFont="1" applyBorder="1" applyAlignment="1">
      <alignment vertical="top" wrapText="1"/>
    </xf>
    <xf numFmtId="0" fontId="25" fillId="0" borderId="26" xfId="0" applyFont="1" applyBorder="1" applyAlignment="1">
      <alignment vertical="top" wrapText="1"/>
    </xf>
    <xf numFmtId="0" fontId="25" fillId="0" borderId="27" xfId="0" applyFont="1" applyBorder="1" applyAlignment="1">
      <alignment horizontal="left" vertical="top" wrapText="1" indent="1"/>
    </xf>
    <xf numFmtId="0" fontId="25" fillId="0" borderId="77" xfId="0" applyFont="1" applyBorder="1" applyAlignment="1">
      <alignment horizontal="left" vertical="top" wrapText="1"/>
    </xf>
    <xf numFmtId="0" fontId="25" fillId="0" borderId="58" xfId="0" applyFont="1" applyBorder="1" applyAlignment="1">
      <alignment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37" xfId="0" applyFont="1" applyBorder="1" applyAlignment="1">
      <alignment vertical="top" wrapText="1"/>
    </xf>
    <xf numFmtId="0" fontId="25" fillId="0" borderId="7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vertical="top" wrapText="1"/>
    </xf>
    <xf numFmtId="0" fontId="25" fillId="24" borderId="59" xfId="0" applyFont="1" applyFill="1" applyBorder="1" applyAlignment="1">
      <alignment vertical="top" wrapText="1"/>
    </xf>
    <xf numFmtId="0" fontId="25" fillId="24" borderId="80" xfId="0" applyFont="1" applyFill="1" applyBorder="1" applyAlignment="1">
      <alignment vertical="center" wrapText="1"/>
    </xf>
    <xf numFmtId="0" fontId="25" fillId="0" borderId="55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top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46" applyFont="1" applyFill="1" applyAlignment="1">
      <alignment horizontal="right" vertical="top"/>
    </xf>
    <xf numFmtId="0" fontId="42" fillId="24" borderId="0" xfId="37" applyFont="1" applyFill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43" fillId="24" borderId="0" xfId="46" applyFont="1" applyFill="1" applyAlignment="1">
      <alignment horizontal="center"/>
    </xf>
    <xf numFmtId="0" fontId="37" fillId="24" borderId="0" xfId="46" applyFont="1" applyFill="1" applyAlignment="1">
      <alignment horizontal="left" vertical="top" wrapText="1"/>
    </xf>
    <xf numFmtId="0" fontId="37" fillId="24" borderId="28" xfId="46" applyFont="1" applyFill="1" applyBorder="1" applyAlignment="1">
      <alignment horizontal="left" vertical="top" wrapText="1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43" fillId="24" borderId="0" xfId="46" applyFont="1" applyFill="1" applyAlignment="1">
      <alignment horizontal="right" vertical="top" wrapText="1"/>
    </xf>
    <xf numFmtId="0" fontId="3" fillId="24" borderId="42" xfId="0" applyFont="1" applyFill="1" applyBorder="1" applyAlignment="1">
      <alignment horizontal="left" vertical="top" wrapText="1"/>
    </xf>
    <xf numFmtId="0" fontId="3" fillId="24" borderId="79" xfId="0" applyFont="1" applyFill="1" applyBorder="1" applyAlignment="1">
      <alignment horizontal="left" vertical="top" wrapText="1"/>
    </xf>
    <xf numFmtId="0" fontId="3" fillId="24" borderId="65" xfId="0" applyFont="1" applyFill="1" applyBorder="1" applyAlignment="1">
      <alignment horizontal="left" vertical="top" wrapText="1"/>
    </xf>
    <xf numFmtId="0" fontId="3" fillId="24" borderId="40" xfId="0" applyFont="1" applyFill="1" applyBorder="1" applyAlignment="1">
      <alignment horizontal="left" vertical="top" wrapText="1"/>
    </xf>
    <xf numFmtId="0" fontId="3" fillId="24" borderId="28" xfId="0" applyFont="1" applyFill="1" applyBorder="1" applyAlignment="1">
      <alignment horizontal="left" vertical="top" wrapText="1"/>
    </xf>
    <xf numFmtId="0" fontId="3" fillId="24" borderId="25" xfId="0" applyFont="1" applyFill="1" applyBorder="1" applyAlignment="1">
      <alignment horizontal="left" vertical="top" wrapText="1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textRotation="90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66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wrapText="1"/>
    </xf>
    <xf numFmtId="0" fontId="25" fillId="24" borderId="45" xfId="0" applyFont="1" applyFill="1" applyBorder="1" applyAlignment="1">
      <alignment horizontal="left" wrapText="1"/>
    </xf>
    <xf numFmtId="0" fontId="25" fillId="24" borderId="46" xfId="0" applyFont="1" applyFill="1" applyBorder="1" applyAlignment="1">
      <alignment horizontal="left" wrapText="1"/>
    </xf>
    <xf numFmtId="0" fontId="6" fillId="24" borderId="0" xfId="0" applyFont="1" applyFill="1" applyBorder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31" fillId="24" borderId="0" xfId="0" applyFont="1" applyFill="1" applyAlignment="1">
      <alignment vertical="top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1" fontId="28" fillId="25" borderId="55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55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6" xr:uid="{9F4B3FEB-8A4C-4D5D-A34A-9E1DEECE1535}"/>
    <cellStyle name="Обычный_552100_АиАХ_дн" xfId="38" xr:uid="{00000000-0005-0000-0000-000026000000}"/>
    <cellStyle name="Обычный_ИВТ" xfId="39" xr:uid="{00000000-0005-0000-0000-000027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165100</xdr:colOff>
      <xdr:row>11</xdr:row>
      <xdr:rowOff>183696</xdr:rowOff>
    </xdr:from>
    <xdr:to>
      <xdr:col>59</xdr:col>
      <xdr:colOff>217244</xdr:colOff>
      <xdr:row>14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- 2,5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444500</xdr:rowOff>
    </xdr:from>
    <xdr:to>
      <xdr:col>14</xdr:col>
      <xdr:colOff>47807</xdr:colOff>
      <xdr:row>11</xdr:row>
      <xdr:rowOff>176890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314450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oneCellAnchor>
    <xdr:from>
      <xdr:col>49</xdr:col>
      <xdr:colOff>82550</xdr:colOff>
      <xdr:row>3</xdr:row>
      <xdr:rowOff>133350</xdr:rowOff>
    </xdr:from>
    <xdr:ext cx="2657475" cy="6191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20150" y="1479550"/>
          <a:ext cx="2657475" cy="6191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5429250</xdr:colOff>
      <xdr:row>3</xdr:row>
      <xdr:rowOff>966108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733555" cy="1829543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Энергетика институтунун директору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ж./г./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41D9D151-EB7B-4FF1-ACFD-0ED9D12521E2}"/>
            </a:ext>
          </a:extLst>
        </xdr:cNvPr>
        <xdr:cNvSpPr>
          <a:spLocks noChangeShapeType="1"/>
        </xdr:cNvSpPr>
      </xdr:nvSpPr>
      <xdr:spPr bwMode="auto">
        <a:xfrm>
          <a:off x="122301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AD1E167F-C406-414F-BE1E-4E7798297E57}"/>
            </a:ext>
          </a:extLst>
        </xdr:cNvPr>
        <xdr:cNvSpPr>
          <a:spLocks noChangeShapeType="1"/>
        </xdr:cNvSpPr>
      </xdr:nvSpPr>
      <xdr:spPr bwMode="auto">
        <a:xfrm>
          <a:off x="12230100" y="55626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5429250</xdr:colOff>
      <xdr:row>3</xdr:row>
      <xdr:rowOff>966108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CEE39D-11F4-4FFC-83E2-1CC98BBD9C57}"/>
            </a:ext>
          </a:extLst>
        </xdr:cNvPr>
        <xdr:cNvSpPr txBox="1"/>
      </xdr:nvSpPr>
      <xdr:spPr>
        <a:xfrm>
          <a:off x="484909" y="34636"/>
          <a:ext cx="5734916" cy="197922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Энергетика институтунун директору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ж./г./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view="pageBreakPreview" zoomScale="145" zoomScaleNormal="100" zoomScaleSheetLayoutView="145" workbookViewId="0">
      <selection activeCell="AL15" sqref="AL15:AM15"/>
    </sheetView>
  </sheetViews>
  <sheetFormatPr defaultColWidth="9.140625" defaultRowHeight="12.75" x14ac:dyDescent="0.2"/>
  <cols>
    <col min="1" max="1" width="3" style="221" customWidth="1"/>
    <col min="2" max="14" width="2.5703125" style="221" customWidth="1"/>
    <col min="15" max="15" width="3.28515625" style="221" customWidth="1"/>
    <col min="16" max="21" width="2.5703125" style="221" customWidth="1"/>
    <col min="22" max="22" width="3" style="221" customWidth="1"/>
    <col min="23" max="23" width="2.7109375" style="221" customWidth="1"/>
    <col min="24" max="24" width="2.5703125" style="221" customWidth="1"/>
    <col min="25" max="25" width="3.140625" style="221" customWidth="1"/>
    <col min="26" max="31" width="2.5703125" style="221" customWidth="1"/>
    <col min="32" max="32" width="3" style="221" customWidth="1"/>
    <col min="33" max="33" width="2.5703125" style="221" customWidth="1"/>
    <col min="34" max="35" width="3.140625" style="221" customWidth="1"/>
    <col min="36" max="38" width="2.5703125" style="221" customWidth="1"/>
    <col min="39" max="39" width="2.42578125" style="221" customWidth="1"/>
    <col min="40" max="42" width="2.5703125" style="221" customWidth="1"/>
    <col min="43" max="43" width="3.28515625" style="221" customWidth="1"/>
    <col min="44" max="44" width="2.85546875" style="221" customWidth="1"/>
    <col min="45" max="49" width="2.5703125" style="221" customWidth="1"/>
    <col min="50" max="50" width="2.85546875" style="221" customWidth="1"/>
    <col min="51" max="53" width="2.5703125" style="221" customWidth="1"/>
    <col min="54" max="54" width="4" style="221" customWidth="1"/>
    <col min="55" max="55" width="5.140625" style="221" customWidth="1"/>
    <col min="56" max="56" width="3.7109375" style="221" customWidth="1"/>
    <col min="57" max="57" width="3.140625" style="221" customWidth="1"/>
    <col min="58" max="58" width="4.42578125" style="221" customWidth="1"/>
    <col min="59" max="59" width="4.140625" style="221" customWidth="1"/>
    <col min="60" max="60" width="3.7109375" style="221" customWidth="1"/>
    <col min="61" max="16384" width="9.140625" style="221"/>
  </cols>
  <sheetData>
    <row r="1" spans="1:62" s="153" customFormat="1" ht="33" customHeight="1" x14ac:dyDescent="0.2">
      <c r="A1" s="435" t="s">
        <v>50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211"/>
    </row>
    <row r="2" spans="1:62" s="153" customFormat="1" ht="35.25" customHeight="1" x14ac:dyDescent="0.25">
      <c r="A2" s="442" t="s">
        <v>51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212"/>
    </row>
    <row r="3" spans="1:62" s="153" customFormat="1" ht="37.5" customHeight="1" x14ac:dyDescent="0.2">
      <c r="A3" s="443" t="s">
        <v>52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</row>
    <row r="4" spans="1:62" s="153" customFormat="1" ht="25.5" customHeight="1" x14ac:dyDescent="0.2">
      <c r="A4" s="440" t="s">
        <v>127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164"/>
    </row>
    <row r="5" spans="1:62" s="153" customFormat="1" ht="14.25" customHeight="1" x14ac:dyDescent="0.2">
      <c r="A5" s="213"/>
      <c r="B5" s="213"/>
      <c r="C5" s="214"/>
      <c r="D5" s="213"/>
      <c r="E5" s="213"/>
      <c r="F5" s="213"/>
      <c r="G5" s="215"/>
      <c r="H5" s="216"/>
      <c r="I5" s="216"/>
      <c r="J5" s="216"/>
      <c r="K5" s="216"/>
      <c r="L5" s="216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6"/>
      <c r="AS5" s="164"/>
      <c r="AT5" s="164"/>
      <c r="AU5" s="164"/>
      <c r="AV5" s="219"/>
      <c r="AW5" s="219"/>
      <c r="AX5" s="219"/>
      <c r="AY5" s="213"/>
      <c r="AZ5" s="213"/>
      <c r="BA5" s="213"/>
      <c r="BB5" s="220"/>
      <c r="BC5" s="220"/>
      <c r="BD5" s="220"/>
      <c r="BE5" s="220"/>
      <c r="BF5" s="220"/>
      <c r="BG5" s="220"/>
      <c r="BH5" s="220"/>
      <c r="BI5" s="164"/>
    </row>
    <row r="6" spans="1:62" s="406" customFormat="1" ht="16.5" customHeight="1" x14ac:dyDescent="0.2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49" t="s">
        <v>141</v>
      </c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50" t="s">
        <v>205</v>
      </c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0"/>
      <c r="AO6" s="450"/>
      <c r="AP6" s="450"/>
      <c r="AQ6" s="450"/>
      <c r="AR6" s="450"/>
      <c r="AS6" s="450"/>
      <c r="AT6" s="450"/>
      <c r="AU6" s="450"/>
      <c r="AV6" s="450"/>
      <c r="AW6" s="450"/>
      <c r="AX6" s="450"/>
      <c r="AY6" s="450"/>
      <c r="BJ6" s="407"/>
    </row>
    <row r="7" spans="1:62" s="406" customFormat="1" ht="16.5" customHeight="1" x14ac:dyDescent="0.2">
      <c r="A7" s="408"/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5"/>
      <c r="R7" s="408"/>
      <c r="S7" s="408"/>
      <c r="T7" s="408"/>
      <c r="U7" s="408"/>
      <c r="V7" s="408"/>
      <c r="W7" s="408"/>
      <c r="X7" s="408"/>
      <c r="Y7" s="408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50"/>
      <c r="AW7" s="450"/>
      <c r="AX7" s="450"/>
      <c r="AY7" s="450"/>
      <c r="BJ7" s="407"/>
    </row>
    <row r="8" spans="1:62" s="406" customFormat="1" ht="16.5" customHeight="1" x14ac:dyDescent="0.2"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51"/>
      <c r="AQ8" s="451"/>
      <c r="AR8" s="451"/>
      <c r="AS8" s="451"/>
      <c r="AT8" s="451"/>
      <c r="AU8" s="451"/>
      <c r="AV8" s="451"/>
      <c r="AW8" s="451"/>
      <c r="AX8" s="451"/>
      <c r="AY8" s="451"/>
      <c r="BJ8" s="407"/>
    </row>
    <row r="9" spans="1:62" s="406" customFormat="1" ht="20.45" customHeight="1" x14ac:dyDescent="0.2">
      <c r="A9" s="463" t="s">
        <v>206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4" t="s">
        <v>207</v>
      </c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  <c r="AP9" s="465"/>
      <c r="AQ9" s="465"/>
      <c r="AR9" s="465"/>
      <c r="AS9" s="465"/>
      <c r="AT9" s="465"/>
      <c r="AU9" s="465"/>
      <c r="AV9" s="465"/>
      <c r="AW9" s="465"/>
      <c r="AX9" s="465"/>
      <c r="AY9" s="465"/>
      <c r="AZ9" s="465"/>
      <c r="BA9" s="465"/>
      <c r="BB9" s="465"/>
      <c r="BC9" s="465"/>
      <c r="BD9" s="465"/>
      <c r="BE9" s="466"/>
      <c r="BJ9" s="407"/>
    </row>
    <row r="10" spans="1:62" s="406" customFormat="1" ht="16.5" customHeight="1" x14ac:dyDescent="0.2">
      <c r="A10" s="439"/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67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8"/>
      <c r="BB10" s="468"/>
      <c r="BC10" s="468"/>
      <c r="BD10" s="468"/>
      <c r="BE10" s="469"/>
      <c r="BJ10" s="407"/>
    </row>
    <row r="11" spans="1:62" s="153" customFormat="1" ht="16.5" customHeight="1" x14ac:dyDescent="0.2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  <c r="N11" s="152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404"/>
      <c r="AM11" s="404"/>
      <c r="AN11" s="404"/>
      <c r="AO11" s="404"/>
      <c r="AP11" s="404"/>
      <c r="AQ11" s="404"/>
      <c r="AR11" s="404"/>
      <c r="AS11" s="404"/>
      <c r="AT11" s="404"/>
      <c r="AU11" s="404"/>
      <c r="AV11" s="404"/>
      <c r="AW11" s="404"/>
      <c r="AX11" s="404"/>
      <c r="AY11" s="404"/>
      <c r="AZ11" s="404"/>
      <c r="BJ11" s="164"/>
    </row>
    <row r="12" spans="1:62" s="153" customFormat="1" ht="18" customHeight="1" x14ac:dyDescent="0.25">
      <c r="A12" s="444" t="s">
        <v>106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154" t="s">
        <v>137</v>
      </c>
      <c r="AA12" s="155"/>
      <c r="AB12" s="155"/>
      <c r="AC12" s="148"/>
      <c r="AD12" s="148"/>
      <c r="AE12" s="147"/>
      <c r="AF12" s="147"/>
      <c r="AG12" s="147"/>
      <c r="AH12" s="147"/>
      <c r="AI12" s="147"/>
      <c r="AJ12" s="147"/>
      <c r="AK12" s="147"/>
      <c r="AL12" s="156"/>
      <c r="AM12" s="156"/>
      <c r="AN12" s="156"/>
      <c r="AO12" s="156"/>
      <c r="AP12" s="156"/>
      <c r="AQ12" s="156"/>
      <c r="AR12" s="156"/>
      <c r="AS12" s="156"/>
      <c r="AT12" s="156"/>
      <c r="AU12" s="157"/>
      <c r="AV12" s="157"/>
      <c r="AW12" s="155"/>
      <c r="AX12" s="155"/>
      <c r="AY12" s="155"/>
      <c r="BJ12" s="164"/>
    </row>
    <row r="13" spans="1:62" s="153" customFormat="1" ht="27.75" customHeight="1" x14ac:dyDescent="0.25">
      <c r="A13" s="444" t="s">
        <v>72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146" t="s">
        <v>153</v>
      </c>
      <c r="AA13" s="149"/>
      <c r="AB13" s="149"/>
      <c r="AC13" s="158"/>
      <c r="AD13" s="148"/>
      <c r="AE13" s="148"/>
      <c r="AF13" s="148"/>
      <c r="AG13" s="148"/>
      <c r="AH13" s="148"/>
      <c r="AI13" s="148"/>
      <c r="AJ13" s="148"/>
      <c r="AK13" s="148"/>
      <c r="AL13" s="159"/>
      <c r="AM13" s="159"/>
      <c r="AN13" s="159"/>
      <c r="AO13" s="159"/>
      <c r="AP13" s="159"/>
      <c r="AQ13" s="159"/>
      <c r="AR13" s="159"/>
      <c r="AS13" s="159"/>
      <c r="AT13" s="159"/>
      <c r="AU13" s="160"/>
      <c r="AV13" s="161"/>
      <c r="AW13" s="149"/>
      <c r="AX13" s="149"/>
      <c r="AY13" s="149"/>
      <c r="BJ13" s="164"/>
    </row>
    <row r="14" spans="1:62" s="153" customFormat="1" ht="16.5" customHeight="1" x14ac:dyDescent="0.25">
      <c r="A14" s="441" t="s">
        <v>66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162" t="s">
        <v>154</v>
      </c>
      <c r="AA14" s="149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</row>
    <row r="15" spans="1:62" ht="12" customHeight="1" x14ac:dyDescent="0.4">
      <c r="A15" s="165"/>
      <c r="B15" s="165"/>
      <c r="C15" s="165"/>
      <c r="D15" s="165"/>
      <c r="E15" s="166"/>
      <c r="F15" s="167"/>
      <c r="G15" s="166"/>
      <c r="H15" s="165"/>
      <c r="I15" s="166"/>
      <c r="J15" s="166"/>
      <c r="K15" s="168"/>
      <c r="L15" s="169"/>
      <c r="M15" s="169"/>
      <c r="N15" s="169"/>
      <c r="O15" s="169"/>
      <c r="P15" s="165"/>
      <c r="Q15" s="165"/>
      <c r="R15" s="170"/>
      <c r="S15" s="165"/>
      <c r="T15" s="165"/>
      <c r="U15" s="165"/>
      <c r="V15" s="165"/>
      <c r="W15" s="165"/>
      <c r="X15" s="165"/>
      <c r="Y15" s="165"/>
      <c r="Z15" s="165"/>
      <c r="AA15" s="165"/>
      <c r="AB15" s="166"/>
      <c r="AC15" s="166"/>
      <c r="AD15" s="166"/>
      <c r="AE15" s="166"/>
      <c r="AF15" s="166"/>
      <c r="AG15" s="166"/>
      <c r="AH15" s="166"/>
      <c r="AI15" s="166"/>
      <c r="AJ15" s="166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</row>
    <row r="16" spans="1:62" s="222" customFormat="1" ht="37.5" customHeight="1" x14ac:dyDescent="0.2">
      <c r="A16" s="445" t="s">
        <v>73</v>
      </c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46"/>
      <c r="AV16" s="446"/>
      <c r="AW16" s="446"/>
      <c r="AX16" s="446"/>
      <c r="AY16" s="446"/>
      <c r="AZ16" s="446"/>
      <c r="BA16" s="447"/>
      <c r="BB16" s="448" t="s">
        <v>75</v>
      </c>
      <c r="BC16" s="448"/>
      <c r="BD16" s="448"/>
      <c r="BE16" s="448"/>
      <c r="BF16" s="448"/>
      <c r="BG16" s="448"/>
      <c r="BH16" s="448"/>
    </row>
    <row r="17" spans="1:60" s="222" customFormat="1" ht="12.75" customHeight="1" x14ac:dyDescent="0.2">
      <c r="A17" s="459" t="s">
        <v>44</v>
      </c>
      <c r="B17" s="436" t="s">
        <v>53</v>
      </c>
      <c r="C17" s="437"/>
      <c r="D17" s="437"/>
      <c r="E17" s="437"/>
      <c r="F17" s="438"/>
      <c r="G17" s="436" t="s">
        <v>54</v>
      </c>
      <c r="H17" s="437"/>
      <c r="I17" s="437"/>
      <c r="J17" s="438"/>
      <c r="K17" s="436" t="s">
        <v>55</v>
      </c>
      <c r="L17" s="437"/>
      <c r="M17" s="437"/>
      <c r="N17" s="438"/>
      <c r="O17" s="436" t="s">
        <v>56</v>
      </c>
      <c r="P17" s="437"/>
      <c r="Q17" s="437"/>
      <c r="R17" s="437"/>
      <c r="S17" s="438"/>
      <c r="T17" s="436" t="s">
        <v>57</v>
      </c>
      <c r="U17" s="437"/>
      <c r="V17" s="437"/>
      <c r="W17" s="438"/>
      <c r="X17" s="436" t="s">
        <v>58</v>
      </c>
      <c r="Y17" s="437"/>
      <c r="Z17" s="437"/>
      <c r="AA17" s="438"/>
      <c r="AB17" s="436" t="s">
        <v>59</v>
      </c>
      <c r="AC17" s="437"/>
      <c r="AD17" s="437"/>
      <c r="AE17" s="437"/>
      <c r="AF17" s="438"/>
      <c r="AG17" s="436" t="s">
        <v>61</v>
      </c>
      <c r="AH17" s="437"/>
      <c r="AI17" s="437"/>
      <c r="AJ17" s="438"/>
      <c r="AK17" s="436" t="s">
        <v>60</v>
      </c>
      <c r="AL17" s="437"/>
      <c r="AM17" s="437"/>
      <c r="AN17" s="438"/>
      <c r="AO17" s="436" t="s">
        <v>62</v>
      </c>
      <c r="AP17" s="437"/>
      <c r="AQ17" s="437"/>
      <c r="AR17" s="438"/>
      <c r="AS17" s="436" t="s">
        <v>63</v>
      </c>
      <c r="AT17" s="437"/>
      <c r="AU17" s="437"/>
      <c r="AV17" s="437"/>
      <c r="AW17" s="438"/>
      <c r="AX17" s="436" t="s">
        <v>64</v>
      </c>
      <c r="AY17" s="437"/>
      <c r="AZ17" s="437"/>
      <c r="BA17" s="438"/>
      <c r="BB17" s="455" t="s">
        <v>68</v>
      </c>
      <c r="BC17" s="456" t="s">
        <v>165</v>
      </c>
      <c r="BD17" s="455" t="s">
        <v>69</v>
      </c>
      <c r="BE17" s="455" t="s">
        <v>70</v>
      </c>
      <c r="BF17" s="455" t="s">
        <v>135</v>
      </c>
      <c r="BG17" s="455" t="s">
        <v>76</v>
      </c>
      <c r="BH17" s="455" t="s">
        <v>71</v>
      </c>
    </row>
    <row r="18" spans="1:60" s="222" customFormat="1" x14ac:dyDescent="0.2">
      <c r="A18" s="460"/>
      <c r="B18" s="175" t="s">
        <v>0</v>
      </c>
      <c r="C18" s="175" t="s">
        <v>3</v>
      </c>
      <c r="D18" s="175" t="s">
        <v>4</v>
      </c>
      <c r="E18" s="175" t="s">
        <v>5</v>
      </c>
      <c r="F18" s="175" t="s">
        <v>6</v>
      </c>
      <c r="G18" s="175" t="s">
        <v>7</v>
      </c>
      <c r="H18" s="175" t="s">
        <v>8</v>
      </c>
      <c r="I18" s="175" t="s">
        <v>9</v>
      </c>
      <c r="J18" s="175" t="s">
        <v>10</v>
      </c>
      <c r="K18" s="175" t="s">
        <v>11</v>
      </c>
      <c r="L18" s="175" t="s">
        <v>12</v>
      </c>
      <c r="M18" s="175" t="s">
        <v>13</v>
      </c>
      <c r="N18" s="175" t="s">
        <v>14</v>
      </c>
      <c r="O18" s="175" t="s">
        <v>0</v>
      </c>
      <c r="P18" s="175" t="s">
        <v>3</v>
      </c>
      <c r="Q18" s="175" t="s">
        <v>4</v>
      </c>
      <c r="R18" s="175" t="s">
        <v>5</v>
      </c>
      <c r="S18" s="175" t="s">
        <v>6</v>
      </c>
      <c r="T18" s="175" t="s">
        <v>15</v>
      </c>
      <c r="U18" s="175" t="s">
        <v>16</v>
      </c>
      <c r="V18" s="175" t="s">
        <v>17</v>
      </c>
      <c r="W18" s="175" t="s">
        <v>18</v>
      </c>
      <c r="X18" s="175" t="s">
        <v>2</v>
      </c>
      <c r="Y18" s="175" t="s">
        <v>19</v>
      </c>
      <c r="Z18" s="175" t="s">
        <v>20</v>
      </c>
      <c r="AA18" s="175" t="s">
        <v>21</v>
      </c>
      <c r="AB18" s="175" t="s">
        <v>2</v>
      </c>
      <c r="AC18" s="175" t="s">
        <v>19</v>
      </c>
      <c r="AD18" s="175" t="s">
        <v>20</v>
      </c>
      <c r="AE18" s="175" t="s">
        <v>21</v>
      </c>
      <c r="AF18" s="175" t="s">
        <v>22</v>
      </c>
      <c r="AG18" s="175" t="s">
        <v>7</v>
      </c>
      <c r="AH18" s="175" t="s">
        <v>8</v>
      </c>
      <c r="AI18" s="175" t="s">
        <v>9</v>
      </c>
      <c r="AJ18" s="175" t="s">
        <v>10</v>
      </c>
      <c r="AK18" s="175" t="s">
        <v>2</v>
      </c>
      <c r="AL18" s="175" t="s">
        <v>23</v>
      </c>
      <c r="AM18" s="175" t="s">
        <v>24</v>
      </c>
      <c r="AN18" s="175" t="s">
        <v>25</v>
      </c>
      <c r="AO18" s="175" t="s">
        <v>0</v>
      </c>
      <c r="AP18" s="175" t="s">
        <v>3</v>
      </c>
      <c r="AQ18" s="175" t="s">
        <v>4</v>
      </c>
      <c r="AR18" s="175" t="s">
        <v>5</v>
      </c>
      <c r="AS18" s="175" t="s">
        <v>6</v>
      </c>
      <c r="AT18" s="175" t="s">
        <v>7</v>
      </c>
      <c r="AU18" s="175" t="s">
        <v>8</v>
      </c>
      <c r="AV18" s="175" t="s">
        <v>9</v>
      </c>
      <c r="AW18" s="175" t="s">
        <v>10</v>
      </c>
      <c r="AX18" s="175" t="s">
        <v>2</v>
      </c>
      <c r="AY18" s="175" t="s">
        <v>19</v>
      </c>
      <c r="AZ18" s="175" t="s">
        <v>20</v>
      </c>
      <c r="BA18" s="175" t="s">
        <v>21</v>
      </c>
      <c r="BB18" s="455"/>
      <c r="BC18" s="457"/>
      <c r="BD18" s="455"/>
      <c r="BE18" s="455"/>
      <c r="BF18" s="455"/>
      <c r="BG18" s="455"/>
      <c r="BH18" s="455"/>
    </row>
    <row r="19" spans="1:60" s="222" customFormat="1" x14ac:dyDescent="0.2">
      <c r="A19" s="460"/>
      <c r="B19" s="175" t="s">
        <v>26</v>
      </c>
      <c r="C19" s="175" t="s">
        <v>27</v>
      </c>
      <c r="D19" s="175" t="s">
        <v>28</v>
      </c>
      <c r="E19" s="175" t="s">
        <v>29</v>
      </c>
      <c r="F19" s="175" t="s">
        <v>15</v>
      </c>
      <c r="G19" s="175" t="s">
        <v>16</v>
      </c>
      <c r="H19" s="175" t="s">
        <v>17</v>
      </c>
      <c r="I19" s="175" t="s">
        <v>18</v>
      </c>
      <c r="J19" s="175" t="s">
        <v>2</v>
      </c>
      <c r="K19" s="175" t="s">
        <v>19</v>
      </c>
      <c r="L19" s="175" t="s">
        <v>20</v>
      </c>
      <c r="M19" s="175" t="s">
        <v>21</v>
      </c>
      <c r="N19" s="175" t="s">
        <v>22</v>
      </c>
      <c r="O19" s="175" t="s">
        <v>26</v>
      </c>
      <c r="P19" s="175" t="s">
        <v>27</v>
      </c>
      <c r="Q19" s="175" t="s">
        <v>28</v>
      </c>
      <c r="R19" s="175" t="s">
        <v>29</v>
      </c>
      <c r="S19" s="175" t="s">
        <v>30</v>
      </c>
      <c r="T19" s="175" t="s">
        <v>23</v>
      </c>
      <c r="U19" s="175" t="s">
        <v>24</v>
      </c>
      <c r="V19" s="175" t="s">
        <v>25</v>
      </c>
      <c r="W19" s="175" t="s">
        <v>0</v>
      </c>
      <c r="X19" s="175" t="s">
        <v>3</v>
      </c>
      <c r="Y19" s="175" t="s">
        <v>4</v>
      </c>
      <c r="Z19" s="175" t="s">
        <v>5</v>
      </c>
      <c r="AA19" s="175" t="s">
        <v>0</v>
      </c>
      <c r="AB19" s="175" t="s">
        <v>3</v>
      </c>
      <c r="AC19" s="175" t="s">
        <v>4</v>
      </c>
      <c r="AD19" s="175" t="s">
        <v>5</v>
      </c>
      <c r="AE19" s="175" t="s">
        <v>6</v>
      </c>
      <c r="AF19" s="175" t="s">
        <v>15</v>
      </c>
      <c r="AG19" s="175" t="s">
        <v>16</v>
      </c>
      <c r="AH19" s="175" t="s">
        <v>17</v>
      </c>
      <c r="AI19" s="175" t="s">
        <v>18</v>
      </c>
      <c r="AJ19" s="175" t="s">
        <v>11</v>
      </c>
      <c r="AK19" s="175" t="s">
        <v>12</v>
      </c>
      <c r="AL19" s="175" t="s">
        <v>13</v>
      </c>
      <c r="AM19" s="175" t="s">
        <v>14</v>
      </c>
      <c r="AN19" s="175" t="s">
        <v>31</v>
      </c>
      <c r="AO19" s="175" t="s">
        <v>26</v>
      </c>
      <c r="AP19" s="175" t="s">
        <v>27</v>
      </c>
      <c r="AQ19" s="175" t="s">
        <v>28</v>
      </c>
      <c r="AR19" s="175" t="s">
        <v>29</v>
      </c>
      <c r="AS19" s="175" t="s">
        <v>15</v>
      </c>
      <c r="AT19" s="175" t="s">
        <v>16</v>
      </c>
      <c r="AU19" s="175" t="s">
        <v>17</v>
      </c>
      <c r="AV19" s="175" t="s">
        <v>18</v>
      </c>
      <c r="AW19" s="175" t="s">
        <v>0</v>
      </c>
      <c r="AX19" s="175" t="s">
        <v>3</v>
      </c>
      <c r="AY19" s="175" t="s">
        <v>4</v>
      </c>
      <c r="AZ19" s="175" t="s">
        <v>5</v>
      </c>
      <c r="BA19" s="175" t="s">
        <v>31</v>
      </c>
      <c r="BB19" s="455"/>
      <c r="BC19" s="457"/>
      <c r="BD19" s="455"/>
      <c r="BE19" s="455"/>
      <c r="BF19" s="455"/>
      <c r="BG19" s="455"/>
      <c r="BH19" s="455"/>
    </row>
    <row r="20" spans="1:60" s="222" customFormat="1" ht="30.75" customHeight="1" x14ac:dyDescent="0.15">
      <c r="A20" s="461"/>
      <c r="B20" s="176">
        <v>49</v>
      </c>
      <c r="C20" s="176">
        <v>50</v>
      </c>
      <c r="D20" s="176">
        <v>51</v>
      </c>
      <c r="E20" s="176">
        <v>52</v>
      </c>
      <c r="F20" s="176">
        <v>1</v>
      </c>
      <c r="G20" s="176">
        <v>2</v>
      </c>
      <c r="H20" s="176">
        <v>3</v>
      </c>
      <c r="I20" s="176">
        <v>4</v>
      </c>
      <c r="J20" s="176">
        <v>5</v>
      </c>
      <c r="K20" s="176">
        <v>6</v>
      </c>
      <c r="L20" s="176">
        <v>7</v>
      </c>
      <c r="M20" s="176">
        <v>8</v>
      </c>
      <c r="N20" s="177">
        <v>9</v>
      </c>
      <c r="O20" s="176">
        <v>10</v>
      </c>
      <c r="P20" s="176">
        <v>11</v>
      </c>
      <c r="Q20" s="176">
        <v>12</v>
      </c>
      <c r="R20" s="176">
        <v>13</v>
      </c>
      <c r="S20" s="176">
        <v>14</v>
      </c>
      <c r="T20" s="176">
        <v>15</v>
      </c>
      <c r="U20" s="176">
        <v>16</v>
      </c>
      <c r="V20" s="176">
        <v>17</v>
      </c>
      <c r="W20" s="176">
        <v>18</v>
      </c>
      <c r="X20" s="176">
        <v>19</v>
      </c>
      <c r="Y20" s="176">
        <v>20</v>
      </c>
      <c r="Z20" s="176">
        <v>21</v>
      </c>
      <c r="AA20" s="176">
        <v>22</v>
      </c>
      <c r="AB20" s="176">
        <v>23</v>
      </c>
      <c r="AC20" s="176">
        <v>24</v>
      </c>
      <c r="AD20" s="176">
        <v>25</v>
      </c>
      <c r="AE20" s="176">
        <v>26</v>
      </c>
      <c r="AF20" s="176">
        <v>27</v>
      </c>
      <c r="AG20" s="176">
        <v>28</v>
      </c>
      <c r="AH20" s="176">
        <v>29</v>
      </c>
      <c r="AI20" s="176">
        <v>30</v>
      </c>
      <c r="AJ20" s="176">
        <v>31</v>
      </c>
      <c r="AK20" s="176">
        <v>32</v>
      </c>
      <c r="AL20" s="176">
        <v>33</v>
      </c>
      <c r="AM20" s="176">
        <v>34</v>
      </c>
      <c r="AN20" s="176">
        <v>35</v>
      </c>
      <c r="AO20" s="176">
        <v>36</v>
      </c>
      <c r="AP20" s="176">
        <v>37</v>
      </c>
      <c r="AQ20" s="176">
        <v>38</v>
      </c>
      <c r="AR20" s="176">
        <v>39</v>
      </c>
      <c r="AS20" s="176">
        <v>40</v>
      </c>
      <c r="AT20" s="176">
        <v>41</v>
      </c>
      <c r="AU20" s="176">
        <v>42</v>
      </c>
      <c r="AV20" s="176">
        <v>43</v>
      </c>
      <c r="AW20" s="176">
        <v>44</v>
      </c>
      <c r="AX20" s="176">
        <v>45</v>
      </c>
      <c r="AY20" s="176">
        <v>46</v>
      </c>
      <c r="AZ20" s="176">
        <v>47</v>
      </c>
      <c r="BA20" s="176">
        <v>48</v>
      </c>
      <c r="BB20" s="455"/>
      <c r="BC20" s="458"/>
      <c r="BD20" s="455"/>
      <c r="BE20" s="455"/>
      <c r="BF20" s="455"/>
      <c r="BG20" s="455"/>
      <c r="BH20" s="455"/>
    </row>
    <row r="21" spans="1:60" s="222" customFormat="1" x14ac:dyDescent="0.2">
      <c r="A21" s="178">
        <v>1</v>
      </c>
      <c r="B21" s="182"/>
      <c r="C21" s="182"/>
      <c r="D21" s="180"/>
      <c r="E21" s="180"/>
      <c r="F21" s="180"/>
      <c r="G21" s="180"/>
      <c r="H21" s="180"/>
      <c r="I21" s="181"/>
      <c r="J21" s="175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249"/>
      <c r="V21" s="249"/>
      <c r="W21" s="249"/>
      <c r="X21" s="182"/>
      <c r="Y21" s="182"/>
      <c r="Z21" s="182"/>
      <c r="AA21" s="180"/>
      <c r="AB21" s="180"/>
      <c r="AC21" s="181"/>
      <c r="AD21" s="181"/>
      <c r="AE21" s="175"/>
      <c r="AF21" s="180"/>
      <c r="AG21" s="175"/>
      <c r="AH21" s="175"/>
      <c r="AI21" s="175"/>
      <c r="AJ21" s="175"/>
      <c r="AK21" s="180"/>
      <c r="AL21" s="175"/>
      <c r="AM21" s="175"/>
      <c r="AN21" s="249"/>
      <c r="AO21" s="249"/>
      <c r="AP21" s="249"/>
      <c r="AQ21" s="179" t="s">
        <v>33</v>
      </c>
      <c r="AR21" s="179" t="s">
        <v>33</v>
      </c>
      <c r="AS21" s="179" t="s">
        <v>33</v>
      </c>
      <c r="AT21" s="179" t="s">
        <v>33</v>
      </c>
      <c r="AU21" s="179" t="s">
        <v>33</v>
      </c>
      <c r="AV21" s="182" t="s">
        <v>32</v>
      </c>
      <c r="AW21" s="182" t="s">
        <v>32</v>
      </c>
      <c r="AX21" s="182" t="s">
        <v>32</v>
      </c>
      <c r="AY21" s="182" t="s">
        <v>32</v>
      </c>
      <c r="AZ21" s="182" t="s">
        <v>32</v>
      </c>
      <c r="BA21" s="182" t="s">
        <v>32</v>
      </c>
      <c r="BB21" s="184">
        <f>SUM(BC21:BH21)</f>
        <v>48</v>
      </c>
      <c r="BC21" s="184">
        <v>31</v>
      </c>
      <c r="BD21" s="184">
        <v>6</v>
      </c>
      <c r="BE21" s="184">
        <v>5</v>
      </c>
      <c r="BF21" s="184"/>
      <c r="BG21" s="184"/>
      <c r="BH21" s="184">
        <v>6</v>
      </c>
    </row>
    <row r="22" spans="1:60" s="222" customFormat="1" x14ac:dyDescent="0.2">
      <c r="A22" s="178">
        <v>2</v>
      </c>
      <c r="B22" s="182" t="s">
        <v>32</v>
      </c>
      <c r="C22" s="182" t="s">
        <v>32</v>
      </c>
      <c r="D22" s="182" t="s">
        <v>32</v>
      </c>
      <c r="E22" s="182" t="s">
        <v>32</v>
      </c>
      <c r="F22" s="372" t="s">
        <v>142</v>
      </c>
      <c r="G22" s="372" t="s">
        <v>142</v>
      </c>
      <c r="H22" s="372" t="s">
        <v>142</v>
      </c>
      <c r="I22" s="372" t="s">
        <v>142</v>
      </c>
      <c r="J22" s="372" t="s">
        <v>142</v>
      </c>
      <c r="K22" s="175"/>
      <c r="L22" s="180"/>
      <c r="M22" s="180"/>
      <c r="N22" s="180"/>
      <c r="O22" s="183"/>
      <c r="P22" s="175"/>
      <c r="Q22" s="180"/>
      <c r="R22" s="180"/>
      <c r="S22" s="180"/>
      <c r="T22" s="180"/>
      <c r="U22" s="249"/>
      <c r="V22" s="249"/>
      <c r="W22" s="249"/>
      <c r="X22" s="372" t="s">
        <v>143</v>
      </c>
      <c r="Y22" s="372" t="s">
        <v>143</v>
      </c>
      <c r="Z22" s="372" t="s">
        <v>143</v>
      </c>
      <c r="AA22" s="372" t="s">
        <v>143</v>
      </c>
      <c r="AB22" s="372" t="s">
        <v>143</v>
      </c>
      <c r="AC22" s="372" t="s">
        <v>143</v>
      </c>
      <c r="AD22" s="372" t="s">
        <v>143</v>
      </c>
      <c r="AE22" s="372" t="s">
        <v>143</v>
      </c>
      <c r="AF22" s="372" t="s">
        <v>143</v>
      </c>
      <c r="AG22" s="372" t="s">
        <v>143</v>
      </c>
      <c r="AH22" s="175"/>
      <c r="AI22" s="175"/>
      <c r="AJ22" s="175"/>
      <c r="AK22" s="180"/>
      <c r="AL22" s="175"/>
      <c r="AM22" s="175"/>
      <c r="AN22" s="249"/>
      <c r="AO22" s="249"/>
      <c r="AP22" s="249"/>
      <c r="AQ22" s="182" t="s">
        <v>32</v>
      </c>
      <c r="AR22" s="182" t="s">
        <v>32</v>
      </c>
      <c r="AS22" s="182" t="s">
        <v>32</v>
      </c>
      <c r="AT22" s="182" t="s">
        <v>32</v>
      </c>
      <c r="AU22" s="182" t="s">
        <v>32</v>
      </c>
      <c r="AV22" s="182" t="s">
        <v>32</v>
      </c>
      <c r="AW22" s="182" t="s">
        <v>32</v>
      </c>
      <c r="AX22" s="182" t="s">
        <v>32</v>
      </c>
      <c r="AY22" s="182" t="s">
        <v>32</v>
      </c>
      <c r="AZ22" s="182" t="s">
        <v>32</v>
      </c>
      <c r="BA22" s="182" t="s">
        <v>32</v>
      </c>
      <c r="BB22" s="184">
        <f>SUM(BC22:BH22)</f>
        <v>52</v>
      </c>
      <c r="BC22" s="184">
        <v>31</v>
      </c>
      <c r="BD22" s="184">
        <v>6</v>
      </c>
      <c r="BE22" s="184"/>
      <c r="BF22" s="184"/>
      <c r="BG22" s="184"/>
      <c r="BH22" s="184">
        <v>15</v>
      </c>
    </row>
    <row r="23" spans="1:60" s="222" customFormat="1" x14ac:dyDescent="0.2">
      <c r="A23" s="178">
        <v>3</v>
      </c>
      <c r="B23" s="182" t="s">
        <v>32</v>
      </c>
      <c r="C23" s="182" t="s">
        <v>32</v>
      </c>
      <c r="D23" s="182" t="s">
        <v>32</v>
      </c>
      <c r="E23" s="182" t="s">
        <v>32</v>
      </c>
      <c r="F23" s="197" t="s">
        <v>34</v>
      </c>
      <c r="G23" s="197" t="s">
        <v>34</v>
      </c>
      <c r="H23" s="197" t="s">
        <v>34</v>
      </c>
      <c r="I23" s="197" t="s">
        <v>34</v>
      </c>
      <c r="J23" s="197" t="s">
        <v>34</v>
      </c>
      <c r="K23" s="197" t="s">
        <v>34</v>
      </c>
      <c r="L23" s="197" t="s">
        <v>34</v>
      </c>
      <c r="M23" s="197" t="s">
        <v>34</v>
      </c>
      <c r="N23" s="197" t="s">
        <v>34</v>
      </c>
      <c r="O23" s="371" t="s">
        <v>158</v>
      </c>
      <c r="P23" s="180" t="s">
        <v>130</v>
      </c>
      <c r="Q23" s="180" t="s">
        <v>130</v>
      </c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4">
        <f>SUM(BC23:BH23)</f>
        <v>16</v>
      </c>
      <c r="BC23" s="184"/>
      <c r="BD23" s="184"/>
      <c r="BE23" s="184"/>
      <c r="BF23" s="184">
        <v>9</v>
      </c>
      <c r="BG23" s="184">
        <v>3</v>
      </c>
      <c r="BH23" s="184">
        <v>4</v>
      </c>
    </row>
    <row r="24" spans="1:60" s="196" customFormat="1" ht="15" x14ac:dyDescent="0.25">
      <c r="A24" s="198"/>
      <c r="B24" s="199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200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72" t="s">
        <v>67</v>
      </c>
      <c r="AU24" s="201"/>
      <c r="AW24" s="198"/>
      <c r="AX24" s="198"/>
      <c r="AZ24" s="198"/>
      <c r="BA24" s="198"/>
      <c r="BB24" s="202">
        <f>SUM(BC24:BH24)</f>
        <v>100</v>
      </c>
      <c r="BC24" s="203">
        <f t="shared" ref="BC24:BH24" si="0">SUM(BC21:BC22)</f>
        <v>62</v>
      </c>
      <c r="BD24" s="203">
        <f t="shared" si="0"/>
        <v>12</v>
      </c>
      <c r="BE24" s="203">
        <f t="shared" si="0"/>
        <v>5</v>
      </c>
      <c r="BF24" s="203">
        <f t="shared" si="0"/>
        <v>0</v>
      </c>
      <c r="BG24" s="203">
        <f t="shared" si="0"/>
        <v>0</v>
      </c>
      <c r="BH24" s="203">
        <f t="shared" si="0"/>
        <v>21</v>
      </c>
    </row>
    <row r="25" spans="1:60" s="222" customFormat="1" ht="13.5" thickBot="1" x14ac:dyDescent="0.25">
      <c r="A25" s="452" t="s">
        <v>45</v>
      </c>
      <c r="B25" s="452"/>
      <c r="C25" s="452"/>
      <c r="D25" s="452"/>
      <c r="E25" s="452"/>
      <c r="F25" s="452"/>
      <c r="G25" s="204"/>
      <c r="H25" s="204"/>
      <c r="I25" s="204"/>
      <c r="J25" s="204"/>
      <c r="K25" s="204"/>
      <c r="L25" s="204"/>
      <c r="M25" s="204"/>
      <c r="N25" s="204"/>
      <c r="O25" s="205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6"/>
      <c r="AT25" s="207"/>
      <c r="AU25" s="206"/>
      <c r="AV25" s="204"/>
      <c r="AW25" s="204"/>
      <c r="AX25" s="204"/>
      <c r="AY25" s="204"/>
      <c r="AZ25" s="204"/>
      <c r="BA25" s="204"/>
      <c r="BB25" s="208"/>
      <c r="BC25" s="208"/>
      <c r="BD25" s="208"/>
      <c r="BE25" s="208"/>
      <c r="BF25" s="208"/>
      <c r="BG25" s="208"/>
      <c r="BH25" s="208"/>
    </row>
    <row r="26" spans="1:60" s="189" customFormat="1" ht="15" customHeight="1" thickBot="1" x14ac:dyDescent="0.25">
      <c r="A26" s="452" t="s">
        <v>39</v>
      </c>
      <c r="B26" s="452"/>
      <c r="C26" s="452"/>
      <c r="D26" s="452"/>
      <c r="E26" s="452"/>
      <c r="F26" s="452"/>
      <c r="H26" s="187"/>
      <c r="I26" s="453" t="s">
        <v>155</v>
      </c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186"/>
      <c r="W26" s="187" t="s">
        <v>33</v>
      </c>
      <c r="X26" s="185" t="s">
        <v>159</v>
      </c>
      <c r="Y26" s="185"/>
      <c r="Z26" s="188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R26" s="187" t="s">
        <v>37</v>
      </c>
      <c r="AS26" s="185" t="s">
        <v>131</v>
      </c>
      <c r="AT26" s="185"/>
      <c r="AU26" s="185"/>
    </row>
    <row r="27" spans="1:60" s="189" customFormat="1" thickBot="1" x14ac:dyDescent="0.25">
      <c r="A27" s="173" t="s">
        <v>74</v>
      </c>
      <c r="B27" s="174"/>
      <c r="C27" s="174"/>
      <c r="D27" s="174"/>
      <c r="E27" s="174"/>
      <c r="F27" s="174"/>
      <c r="H27" s="192"/>
      <c r="I27" s="193" t="s">
        <v>156</v>
      </c>
      <c r="J27" s="192"/>
      <c r="K27" s="192"/>
      <c r="N27" s="192"/>
      <c r="O27" s="192"/>
      <c r="P27" s="192"/>
      <c r="Q27" s="192"/>
      <c r="R27" s="192"/>
      <c r="S27" s="192"/>
      <c r="T27" s="192"/>
      <c r="U27" s="188"/>
      <c r="V27" s="188"/>
      <c r="W27" s="185" t="s">
        <v>1</v>
      </c>
      <c r="X27" s="185" t="s">
        <v>65</v>
      </c>
      <c r="Y27" s="185"/>
      <c r="Z27" s="185"/>
      <c r="AC27" s="185"/>
      <c r="AJ27" s="185"/>
      <c r="AK27" s="185"/>
      <c r="AL27" s="185"/>
      <c r="AP27" s="185"/>
      <c r="AR27" s="185"/>
      <c r="AS27" s="185" t="s">
        <v>132</v>
      </c>
      <c r="AT27" s="190"/>
      <c r="AU27" s="190"/>
      <c r="BC27" s="185"/>
    </row>
    <row r="28" spans="1:60" s="189" customFormat="1" thickBot="1" x14ac:dyDescent="0.25">
      <c r="A28" s="185"/>
      <c r="B28" s="185"/>
      <c r="C28" s="185"/>
      <c r="D28" s="185"/>
      <c r="E28" s="185"/>
      <c r="F28" s="185"/>
      <c r="H28" s="249"/>
      <c r="I28" s="188" t="s">
        <v>128</v>
      </c>
      <c r="J28" s="188"/>
      <c r="K28" s="188"/>
      <c r="N28" s="185"/>
      <c r="O28" s="185"/>
      <c r="P28" s="185"/>
      <c r="Q28" s="185"/>
      <c r="R28" s="185"/>
      <c r="S28" s="185"/>
      <c r="T28" s="185"/>
      <c r="U28" s="185"/>
      <c r="V28" s="185"/>
      <c r="W28" s="187" t="s">
        <v>142</v>
      </c>
      <c r="X28" s="185" t="s">
        <v>160</v>
      </c>
      <c r="Y28" s="185"/>
      <c r="Z28" s="188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R28" s="187" t="s">
        <v>35</v>
      </c>
      <c r="AS28" s="185" t="s">
        <v>133</v>
      </c>
      <c r="AU28" s="185"/>
      <c r="BD28" s="185"/>
      <c r="BE28" s="185"/>
      <c r="BH28" s="185"/>
    </row>
    <row r="29" spans="1:60" s="189" customFormat="1" thickBot="1" x14ac:dyDescent="0.25">
      <c r="A29" s="185"/>
      <c r="B29" s="185"/>
      <c r="I29" s="189" t="s">
        <v>46</v>
      </c>
      <c r="K29" s="185"/>
      <c r="R29" s="188"/>
      <c r="S29" s="185"/>
      <c r="W29" s="185" t="s">
        <v>1</v>
      </c>
      <c r="X29" s="185" t="s">
        <v>157</v>
      </c>
      <c r="Y29" s="185"/>
      <c r="Z29" s="185"/>
      <c r="AC29" s="185"/>
      <c r="AJ29" s="185"/>
      <c r="AK29" s="185"/>
      <c r="AL29" s="185"/>
      <c r="AS29" s="189" t="s">
        <v>134</v>
      </c>
      <c r="BH29" s="185"/>
    </row>
    <row r="30" spans="1:60" s="189" customFormat="1" thickBot="1" x14ac:dyDescent="0.25">
      <c r="A30" s="185"/>
      <c r="B30" s="185"/>
      <c r="H30" s="194" t="s">
        <v>32</v>
      </c>
      <c r="I30" s="195" t="s">
        <v>129</v>
      </c>
      <c r="J30" s="190"/>
      <c r="K30" s="190"/>
      <c r="R30" s="185"/>
      <c r="S30" s="185"/>
      <c r="W30" s="187" t="s">
        <v>143</v>
      </c>
      <c r="X30" s="190" t="s">
        <v>161</v>
      </c>
      <c r="Y30" s="190"/>
      <c r="Z30" s="190"/>
      <c r="AB30" s="190"/>
      <c r="AC30" s="190"/>
      <c r="AD30" s="190"/>
      <c r="AE30" s="190"/>
      <c r="AF30" s="185"/>
      <c r="AG30" s="191"/>
      <c r="AJ30" s="185"/>
      <c r="AK30" s="185"/>
      <c r="AL30" s="190"/>
      <c r="AM30" s="190"/>
      <c r="AN30" s="209"/>
      <c r="AO30" s="209"/>
      <c r="AP30" s="209"/>
      <c r="BD30" s="190"/>
      <c r="BE30" s="210"/>
      <c r="BF30" s="185"/>
      <c r="BG30" s="185"/>
      <c r="BH30" s="185"/>
    </row>
    <row r="31" spans="1:60" s="189" customFormat="1" thickBot="1" x14ac:dyDescent="0.25">
      <c r="X31" s="189" t="s">
        <v>162</v>
      </c>
      <c r="AR31" s="187" t="s">
        <v>130</v>
      </c>
      <c r="AS31" s="190" t="s">
        <v>164</v>
      </c>
      <c r="AT31" s="190"/>
      <c r="BD31" s="185"/>
      <c r="BE31" s="185"/>
    </row>
    <row r="32" spans="1:60" s="189" customFormat="1" thickBot="1" x14ac:dyDescent="0.25">
      <c r="H32" s="373"/>
      <c r="I32" s="188"/>
      <c r="J32" s="188"/>
      <c r="K32" s="188"/>
      <c r="W32" s="187" t="s">
        <v>36</v>
      </c>
      <c r="X32" s="190" t="s">
        <v>163</v>
      </c>
      <c r="Y32" s="190"/>
      <c r="Z32" s="190"/>
      <c r="AB32" s="190"/>
      <c r="AC32" s="190"/>
      <c r="AI32" s="192"/>
      <c r="AJ32" s="190"/>
      <c r="AK32" s="190"/>
      <c r="AM32" s="188"/>
    </row>
    <row r="33" spans="2:58" s="196" customFormat="1" ht="15" x14ac:dyDescent="0.2">
      <c r="X33" s="462"/>
      <c r="Y33" s="462"/>
      <c r="Z33" s="462"/>
      <c r="AA33" s="462"/>
      <c r="AB33" s="462"/>
      <c r="AC33" s="462"/>
      <c r="AD33" s="462"/>
      <c r="AE33" s="462"/>
      <c r="AF33" s="462"/>
      <c r="AJ33" s="189"/>
      <c r="AU33" s="205"/>
      <c r="AV33" s="205"/>
      <c r="AW33" s="205"/>
      <c r="AX33" s="205"/>
      <c r="AY33" s="205"/>
    </row>
    <row r="34" spans="2:58" s="223" customFormat="1" ht="22.5" customHeight="1" x14ac:dyDescent="0.2">
      <c r="B34" s="224"/>
      <c r="O34" s="225"/>
      <c r="P34" s="225"/>
      <c r="AE34" s="224"/>
      <c r="AT34" s="224"/>
    </row>
    <row r="35" spans="2:58" s="223" customFormat="1" ht="22.5" customHeight="1" x14ac:dyDescent="0.2"/>
    <row r="36" spans="2:58" s="223" customFormat="1" ht="24.75" customHeight="1" x14ac:dyDescent="0.2">
      <c r="O36" s="222"/>
      <c r="P36" s="222"/>
      <c r="Q36" s="222"/>
      <c r="R36" s="222"/>
      <c r="S36" s="222"/>
      <c r="T36" s="222"/>
      <c r="U36" s="222"/>
      <c r="V36" s="222"/>
      <c r="W36" s="226"/>
      <c r="AT36" s="224"/>
      <c r="BF36" s="222"/>
    </row>
    <row r="37" spans="2:58" s="223" customFormat="1" ht="27.75" customHeight="1" x14ac:dyDescent="0.2"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7"/>
      <c r="Y37" s="228"/>
      <c r="Z37" s="228"/>
      <c r="AA37" s="228"/>
      <c r="AB37" s="205"/>
      <c r="AC37" s="205"/>
      <c r="AD37" s="205"/>
      <c r="AH37" s="205"/>
      <c r="AI37" s="206"/>
      <c r="AJ37" s="205"/>
      <c r="AK37" s="205"/>
      <c r="AT37" s="224"/>
    </row>
    <row r="38" spans="2:58" s="223" customFormat="1" ht="24.75" customHeight="1" x14ac:dyDescent="0.2">
      <c r="P38" s="222"/>
      <c r="Q38" s="222"/>
      <c r="R38" s="208"/>
      <c r="S38" s="229"/>
      <c r="T38" s="229"/>
      <c r="U38" s="229"/>
      <c r="V38" s="229"/>
      <c r="W38" s="229"/>
      <c r="AE38" s="224"/>
      <c r="AT38" s="230"/>
    </row>
    <row r="39" spans="2:58" s="223" customFormat="1" x14ac:dyDescent="0.2"/>
    <row r="40" spans="2:58" s="223" customFormat="1" ht="24.75" customHeight="1" x14ac:dyDescent="0.2">
      <c r="E40" s="224"/>
      <c r="AD40" s="227"/>
      <c r="AE40" s="227"/>
      <c r="AF40" s="227"/>
      <c r="AG40" s="227"/>
      <c r="AH40" s="227"/>
      <c r="AI40" s="222"/>
    </row>
  </sheetData>
  <mergeCells count="38">
    <mergeCell ref="AK17:AN17"/>
    <mergeCell ref="A25:F25"/>
    <mergeCell ref="X33:AF33"/>
    <mergeCell ref="AX17:BA17"/>
    <mergeCell ref="A9:Y9"/>
    <mergeCell ref="Z9:BE10"/>
    <mergeCell ref="A26:F26"/>
    <mergeCell ref="I26:U26"/>
    <mergeCell ref="BG17:BG20"/>
    <mergeCell ref="BH17:BH20"/>
    <mergeCell ref="BE17:BE20"/>
    <mergeCell ref="BF17:BF20"/>
    <mergeCell ref="BB17:BB20"/>
    <mergeCell ref="BC17:BC20"/>
    <mergeCell ref="BD17:BD20"/>
    <mergeCell ref="X17:AA17"/>
    <mergeCell ref="AO17:AR17"/>
    <mergeCell ref="AS17:AW17"/>
    <mergeCell ref="A17:A20"/>
    <mergeCell ref="B17:F17"/>
    <mergeCell ref="G17:J17"/>
    <mergeCell ref="T17:W17"/>
    <mergeCell ref="A1:BH1"/>
    <mergeCell ref="K17:N17"/>
    <mergeCell ref="O17:S17"/>
    <mergeCell ref="A10:Y10"/>
    <mergeCell ref="A4:BH4"/>
    <mergeCell ref="A14:Y14"/>
    <mergeCell ref="A2:BH2"/>
    <mergeCell ref="A3:BH3"/>
    <mergeCell ref="A13:Y13"/>
    <mergeCell ref="A12:Y12"/>
    <mergeCell ref="A16:BA16"/>
    <mergeCell ref="BB16:BH16"/>
    <mergeCell ref="O6:Y6"/>
    <mergeCell ref="Z6:AY8"/>
    <mergeCell ref="AB17:AF17"/>
    <mergeCell ref="AG17:AJ17"/>
  </mergeCells>
  <printOptions horizontalCentered="1" verticalCentered="1"/>
  <pageMargins left="0.19685039370078741" right="0.19685039370078741" top="0.78740157480314965" bottom="0.19685039370078741" header="0" footer="0"/>
  <pageSetup paperSize="9" scale="7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4"/>
  <sheetViews>
    <sheetView showGridLines="0" view="pageBreakPreview" topLeftCell="A7" zoomScale="70" zoomScaleNormal="50" zoomScaleSheetLayoutView="70" workbookViewId="0">
      <selection activeCell="K20" sqref="K20:M20"/>
    </sheetView>
  </sheetViews>
  <sheetFormatPr defaultColWidth="9.140625" defaultRowHeight="12.75" x14ac:dyDescent="0.2"/>
  <cols>
    <col min="1" max="1" width="11.42578125" style="6" customWidth="1"/>
    <col min="2" max="2" width="132.85546875" style="6" customWidth="1"/>
    <col min="3" max="3" width="9" style="6" customWidth="1"/>
    <col min="4" max="4" width="7.7109375" style="6" customWidth="1"/>
    <col min="5" max="5" width="8.42578125" style="6" customWidth="1"/>
    <col min="6" max="10" width="6.7109375" style="6" customWidth="1"/>
    <col min="11" max="11" width="5.42578125" style="6" customWidth="1"/>
    <col min="12" max="12" width="4.7109375" style="6" customWidth="1"/>
    <col min="13" max="13" width="6" style="6" customWidth="1"/>
    <col min="14" max="14" width="4.7109375" style="6" customWidth="1"/>
    <col min="15" max="15" width="5.5703125" style="6" customWidth="1"/>
    <col min="16" max="16" width="4.7109375" style="6" customWidth="1"/>
    <col min="17" max="17" width="8.42578125" style="6" customWidth="1"/>
    <col min="18" max="18" width="4.7109375" style="6" customWidth="1"/>
    <col min="19" max="19" width="6" style="6" customWidth="1"/>
    <col min="20" max="20" width="4.7109375" style="6" customWidth="1"/>
    <col min="21" max="21" width="8.140625" style="6" customWidth="1"/>
    <col min="22" max="30" width="4.7109375" style="6" customWidth="1"/>
    <col min="31" max="31" width="6" style="6" customWidth="1"/>
    <col min="32" max="32" width="7.5703125" style="6" customWidth="1"/>
    <col min="33" max="33" width="6" style="6" customWidth="1"/>
    <col min="34" max="34" width="13.140625" style="6" customWidth="1"/>
    <col min="35" max="16384" width="9.140625" style="6"/>
  </cols>
  <sheetData>
    <row r="1" spans="1:36" s="14" customFormat="1" ht="55.5" customHeight="1" thickBot="1" x14ac:dyDescent="0.3">
      <c r="A1" s="487" t="s">
        <v>87</v>
      </c>
      <c r="B1" s="490" t="s">
        <v>118</v>
      </c>
      <c r="C1" s="492" t="s">
        <v>47</v>
      </c>
      <c r="D1" s="504" t="s">
        <v>77</v>
      </c>
      <c r="E1" s="505"/>
      <c r="F1" s="510" t="s">
        <v>78</v>
      </c>
      <c r="G1" s="511"/>
      <c r="H1" s="511"/>
      <c r="I1" s="511"/>
      <c r="J1" s="512"/>
      <c r="K1" s="517" t="s">
        <v>83</v>
      </c>
      <c r="L1" s="518"/>
      <c r="M1" s="518"/>
      <c r="N1" s="518"/>
      <c r="O1" s="518"/>
      <c r="P1" s="518"/>
      <c r="Q1" s="518"/>
      <c r="R1" s="524"/>
      <c r="S1" s="517" t="s">
        <v>84</v>
      </c>
      <c r="T1" s="518"/>
      <c r="U1" s="518"/>
      <c r="V1" s="518"/>
      <c r="W1" s="518"/>
      <c r="X1" s="518"/>
      <c r="Y1" s="518"/>
      <c r="Z1" s="524"/>
      <c r="AA1" s="525" t="s">
        <v>166</v>
      </c>
      <c r="AB1" s="502"/>
      <c r="AC1" s="502"/>
      <c r="AD1" s="503"/>
      <c r="AE1" s="517" t="s">
        <v>97</v>
      </c>
      <c r="AF1" s="518"/>
      <c r="AG1" s="519"/>
    </row>
    <row r="2" spans="1:36" s="14" customFormat="1" ht="52.5" customHeight="1" thickBot="1" x14ac:dyDescent="0.3">
      <c r="A2" s="488"/>
      <c r="B2" s="491"/>
      <c r="C2" s="493"/>
      <c r="D2" s="506"/>
      <c r="E2" s="507"/>
      <c r="F2" s="513" t="s">
        <v>86</v>
      </c>
      <c r="G2" s="515" t="s">
        <v>79</v>
      </c>
      <c r="H2" s="516"/>
      <c r="I2" s="516"/>
      <c r="J2" s="499" t="s">
        <v>81</v>
      </c>
      <c r="K2" s="502" t="s">
        <v>167</v>
      </c>
      <c r="L2" s="502"/>
      <c r="M2" s="502"/>
      <c r="N2" s="503"/>
      <c r="O2" s="502" t="s">
        <v>168</v>
      </c>
      <c r="P2" s="502"/>
      <c r="Q2" s="502"/>
      <c r="R2" s="503"/>
      <c r="S2" s="502" t="s">
        <v>169</v>
      </c>
      <c r="T2" s="502"/>
      <c r="U2" s="502"/>
      <c r="V2" s="503"/>
      <c r="W2" s="502" t="s">
        <v>170</v>
      </c>
      <c r="X2" s="502"/>
      <c r="Y2" s="502"/>
      <c r="Z2" s="503"/>
      <c r="AA2" s="502" t="s">
        <v>171</v>
      </c>
      <c r="AB2" s="502"/>
      <c r="AC2" s="502"/>
      <c r="AD2" s="503"/>
      <c r="AE2" s="520"/>
      <c r="AF2" s="521"/>
      <c r="AG2" s="522"/>
    </row>
    <row r="3" spans="1:36" s="14" customFormat="1" ht="32.25" customHeight="1" thickBot="1" x14ac:dyDescent="0.3">
      <c r="A3" s="488"/>
      <c r="B3" s="491"/>
      <c r="C3" s="493"/>
      <c r="D3" s="508"/>
      <c r="E3" s="509"/>
      <c r="F3" s="513"/>
      <c r="G3" s="476" t="s">
        <v>80</v>
      </c>
      <c r="H3" s="478" t="s">
        <v>85</v>
      </c>
      <c r="I3" s="476" t="s">
        <v>82</v>
      </c>
      <c r="J3" s="500"/>
      <c r="K3" s="476" t="s">
        <v>90</v>
      </c>
      <c r="L3" s="478" t="s">
        <v>91</v>
      </c>
      <c r="M3" s="476" t="s">
        <v>92</v>
      </c>
      <c r="N3" s="480" t="s">
        <v>145</v>
      </c>
      <c r="O3" s="476" t="s">
        <v>90</v>
      </c>
      <c r="P3" s="478" t="s">
        <v>91</v>
      </c>
      <c r="Q3" s="476" t="s">
        <v>92</v>
      </c>
      <c r="R3" s="480" t="s">
        <v>145</v>
      </c>
      <c r="S3" s="476" t="s">
        <v>90</v>
      </c>
      <c r="T3" s="478" t="s">
        <v>91</v>
      </c>
      <c r="U3" s="476" t="s">
        <v>92</v>
      </c>
      <c r="V3" s="480" t="s">
        <v>145</v>
      </c>
      <c r="W3" s="476" t="s">
        <v>90</v>
      </c>
      <c r="X3" s="478" t="s">
        <v>91</v>
      </c>
      <c r="Y3" s="476" t="s">
        <v>92</v>
      </c>
      <c r="Z3" s="480" t="s">
        <v>145</v>
      </c>
      <c r="AA3" s="476" t="s">
        <v>90</v>
      </c>
      <c r="AB3" s="478" t="s">
        <v>91</v>
      </c>
      <c r="AC3" s="476" t="s">
        <v>92</v>
      </c>
      <c r="AD3" s="480" t="s">
        <v>145</v>
      </c>
      <c r="AE3" s="492" t="s">
        <v>98</v>
      </c>
      <c r="AF3" s="492" t="s">
        <v>99</v>
      </c>
      <c r="AG3" s="492" t="s">
        <v>100</v>
      </c>
    </row>
    <row r="4" spans="1:36" s="14" customFormat="1" ht="136.5" customHeight="1" thickBot="1" x14ac:dyDescent="0.3">
      <c r="A4" s="489"/>
      <c r="B4" s="491"/>
      <c r="C4" s="493"/>
      <c r="D4" s="243" t="s">
        <v>144</v>
      </c>
      <c r="E4" s="243" t="s">
        <v>88</v>
      </c>
      <c r="F4" s="514"/>
      <c r="G4" s="477"/>
      <c r="H4" s="479"/>
      <c r="I4" s="477"/>
      <c r="J4" s="501"/>
      <c r="K4" s="477"/>
      <c r="L4" s="479"/>
      <c r="M4" s="477"/>
      <c r="N4" s="481"/>
      <c r="O4" s="477"/>
      <c r="P4" s="479"/>
      <c r="Q4" s="477"/>
      <c r="R4" s="481"/>
      <c r="S4" s="477"/>
      <c r="T4" s="479"/>
      <c r="U4" s="477"/>
      <c r="V4" s="481"/>
      <c r="W4" s="477"/>
      <c r="X4" s="479"/>
      <c r="Y4" s="477"/>
      <c r="Z4" s="481"/>
      <c r="AA4" s="477"/>
      <c r="AB4" s="479"/>
      <c r="AC4" s="477"/>
      <c r="AD4" s="481"/>
      <c r="AE4" s="523"/>
      <c r="AF4" s="523"/>
      <c r="AG4" s="523"/>
    </row>
    <row r="5" spans="1:36" s="14" customFormat="1" ht="19.5" customHeight="1" thickBot="1" x14ac:dyDescent="0.35">
      <c r="A5" s="58" t="s">
        <v>119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  <c r="O5" s="69"/>
      <c r="P5" s="69"/>
      <c r="Q5" s="69"/>
      <c r="R5" s="70"/>
      <c r="S5" s="69"/>
      <c r="T5" s="69"/>
      <c r="U5" s="69"/>
      <c r="V5" s="70"/>
      <c r="W5" s="69"/>
      <c r="X5" s="69"/>
      <c r="Y5" s="69"/>
      <c r="Z5" s="70"/>
      <c r="AA5" s="69"/>
      <c r="AB5" s="69"/>
      <c r="AC5" s="69"/>
      <c r="AD5" s="70"/>
      <c r="AE5" s="69"/>
      <c r="AF5" s="69"/>
      <c r="AG5" s="71"/>
    </row>
    <row r="6" spans="1:36" s="7" customFormat="1" ht="23.25" customHeight="1" thickBot="1" x14ac:dyDescent="0.35">
      <c r="A6" s="11" t="s">
        <v>178</v>
      </c>
      <c r="B6" s="494" t="s">
        <v>120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6"/>
    </row>
    <row r="7" spans="1:36" s="7" customFormat="1" ht="21.95" customHeight="1" thickBot="1" x14ac:dyDescent="0.35">
      <c r="A7" s="497" t="s">
        <v>112</v>
      </c>
      <c r="B7" s="498"/>
      <c r="C7" s="72"/>
      <c r="D7" s="72">
        <f>SUM(D8:D10)</f>
        <v>15</v>
      </c>
      <c r="E7" s="72">
        <f>D7*30</f>
        <v>450</v>
      </c>
      <c r="F7" s="72"/>
      <c r="G7" s="241"/>
      <c r="H7" s="72"/>
      <c r="I7" s="241"/>
      <c r="J7" s="72"/>
      <c r="K7" s="482">
        <f>SUM(K8:M10)</f>
        <v>2.25</v>
      </c>
      <c r="L7" s="483"/>
      <c r="M7" s="484"/>
      <c r="N7" s="250">
        <f>SUM(N8:N10)</f>
        <v>15</v>
      </c>
      <c r="O7" s="470">
        <f>SUM(K8:M10)</f>
        <v>2.25</v>
      </c>
      <c r="P7" s="471"/>
      <c r="Q7" s="472"/>
      <c r="R7" s="251">
        <f>SUM(R8:R10)</f>
        <v>0</v>
      </c>
      <c r="S7" s="470">
        <f>SUM(S8:U10)</f>
        <v>0</v>
      </c>
      <c r="T7" s="471"/>
      <c r="U7" s="472"/>
      <c r="V7" s="251">
        <f>SUM(V8:V10)</f>
        <v>0</v>
      </c>
      <c r="W7" s="470">
        <f>SUM(W8:Y10)</f>
        <v>0</v>
      </c>
      <c r="X7" s="471"/>
      <c r="Y7" s="472"/>
      <c r="Z7" s="251">
        <f>SUM(Z8:Z10)</f>
        <v>0</v>
      </c>
      <c r="AA7" s="470">
        <f>SUM(AA8:AC10)</f>
        <v>0</v>
      </c>
      <c r="AB7" s="471"/>
      <c r="AC7" s="472"/>
      <c r="AD7" s="251">
        <f>SUM(AD8:AD10)</f>
        <v>0</v>
      </c>
      <c r="AE7" s="72"/>
      <c r="AF7" s="356"/>
      <c r="AG7" s="72"/>
    </row>
    <row r="8" spans="1:36" s="5" customFormat="1" ht="18" customHeight="1" x14ac:dyDescent="0.3">
      <c r="A8" s="66" t="s">
        <v>179</v>
      </c>
      <c r="B8" s="67" t="s">
        <v>172</v>
      </c>
      <c r="C8" s="73" t="s">
        <v>150</v>
      </c>
      <c r="D8" s="81">
        <v>5</v>
      </c>
      <c r="E8" s="82">
        <f>D8*30</f>
        <v>150</v>
      </c>
      <c r="F8" s="82">
        <f t="shared" ref="F8:F10" si="0">G8+H8+I8</f>
        <v>4</v>
      </c>
      <c r="G8" s="83"/>
      <c r="H8" s="82"/>
      <c r="I8" s="83">
        <v>4</v>
      </c>
      <c r="J8" s="82">
        <f t="shared" ref="J8:J10" si="1">E8-F8</f>
        <v>146</v>
      </c>
      <c r="K8" s="84"/>
      <c r="L8" s="85"/>
      <c r="M8" s="375">
        <v>0.25</v>
      </c>
      <c r="N8" s="252">
        <v>5</v>
      </c>
      <c r="O8" s="84"/>
      <c r="P8" s="85"/>
      <c r="Q8" s="87"/>
      <c r="R8" s="253"/>
      <c r="S8" s="88"/>
      <c r="T8" s="85"/>
      <c r="U8" s="89"/>
      <c r="V8" s="253"/>
      <c r="W8" s="84"/>
      <c r="X8" s="85"/>
      <c r="Y8" s="87"/>
      <c r="Z8" s="253"/>
      <c r="AA8" s="84"/>
      <c r="AB8" s="85"/>
      <c r="AC8" s="87"/>
      <c r="AD8" s="253"/>
      <c r="AE8" s="361">
        <v>1</v>
      </c>
      <c r="AF8" s="90"/>
      <c r="AG8" s="361"/>
      <c r="AH8" s="377" t="s">
        <v>176</v>
      </c>
    </row>
    <row r="9" spans="1:36" s="5" customFormat="1" ht="60" customHeight="1" x14ac:dyDescent="0.3">
      <c r="A9" s="66" t="s">
        <v>180</v>
      </c>
      <c r="B9" s="67" t="s">
        <v>173</v>
      </c>
      <c r="C9" s="73" t="s">
        <v>217</v>
      </c>
      <c r="D9" s="59">
        <v>5</v>
      </c>
      <c r="E9" s="60">
        <f t="shared" ref="E9:E11" si="2">D9*30</f>
        <v>150</v>
      </c>
      <c r="F9" s="60">
        <f t="shared" si="0"/>
        <v>16</v>
      </c>
      <c r="G9" s="91">
        <v>8</v>
      </c>
      <c r="H9" s="60"/>
      <c r="I9" s="91">
        <v>8</v>
      </c>
      <c r="J9" s="60">
        <f t="shared" si="1"/>
        <v>134</v>
      </c>
      <c r="K9" s="376">
        <v>0.5</v>
      </c>
      <c r="L9" s="93"/>
      <c r="M9" s="94">
        <v>0.5</v>
      </c>
      <c r="N9" s="254">
        <v>5</v>
      </c>
      <c r="O9" s="92"/>
      <c r="P9" s="93"/>
      <c r="Q9" s="94"/>
      <c r="R9" s="254"/>
      <c r="S9" s="125"/>
      <c r="T9" s="88"/>
      <c r="U9" s="124"/>
      <c r="V9" s="253"/>
      <c r="W9" s="88"/>
      <c r="X9" s="88"/>
      <c r="Y9" s="126"/>
      <c r="Z9" s="253"/>
      <c r="AA9" s="88"/>
      <c r="AB9" s="88"/>
      <c r="AC9" s="126"/>
      <c r="AD9" s="253"/>
      <c r="AE9" s="361">
        <v>1</v>
      </c>
      <c r="AF9" s="104"/>
      <c r="AG9" s="59"/>
    </row>
    <row r="10" spans="1:36" s="5" customFormat="1" ht="39.950000000000003" customHeight="1" thickBot="1" x14ac:dyDescent="0.35">
      <c r="A10" s="66" t="s">
        <v>181</v>
      </c>
      <c r="B10" s="255" t="s">
        <v>174</v>
      </c>
      <c r="C10" s="73" t="s">
        <v>175</v>
      </c>
      <c r="D10" s="60">
        <v>5</v>
      </c>
      <c r="E10" s="60">
        <f t="shared" si="2"/>
        <v>150</v>
      </c>
      <c r="F10" s="60">
        <f t="shared" si="0"/>
        <v>16</v>
      </c>
      <c r="G10" s="91">
        <v>8</v>
      </c>
      <c r="H10" s="60"/>
      <c r="I10" s="91">
        <v>8</v>
      </c>
      <c r="J10" s="60">
        <f t="shared" si="1"/>
        <v>134</v>
      </c>
      <c r="K10" s="376">
        <v>0.5</v>
      </c>
      <c r="L10" s="93"/>
      <c r="M10" s="94">
        <v>0.5</v>
      </c>
      <c r="N10" s="254">
        <v>5</v>
      </c>
      <c r="O10" s="92"/>
      <c r="P10" s="93"/>
      <c r="Q10" s="94"/>
      <c r="R10" s="254"/>
      <c r="S10" s="127"/>
      <c r="T10" s="93"/>
      <c r="U10" s="128"/>
      <c r="V10" s="110"/>
      <c r="W10" s="127"/>
      <c r="X10" s="93"/>
      <c r="Y10" s="128"/>
      <c r="Z10" s="110"/>
      <c r="AA10" s="127"/>
      <c r="AB10" s="93"/>
      <c r="AC10" s="128"/>
      <c r="AD10" s="110"/>
      <c r="AE10" s="60">
        <v>1</v>
      </c>
      <c r="AF10" s="106"/>
      <c r="AG10" s="59"/>
      <c r="AH10" s="377" t="s">
        <v>176</v>
      </c>
      <c r="AI10" s="7"/>
      <c r="AJ10" s="7"/>
    </row>
    <row r="11" spans="1:36" s="5" customFormat="1" ht="19.5" customHeight="1" thickBot="1" x14ac:dyDescent="0.35">
      <c r="A11" s="485" t="s">
        <v>101</v>
      </c>
      <c r="B11" s="486"/>
      <c r="C11" s="17"/>
      <c r="D11" s="129">
        <v>15</v>
      </c>
      <c r="E11" s="72">
        <f t="shared" si="2"/>
        <v>450</v>
      </c>
      <c r="F11" s="72"/>
      <c r="G11" s="72"/>
      <c r="H11" s="72"/>
      <c r="I11" s="72"/>
      <c r="J11" s="72"/>
      <c r="K11" s="470">
        <f>1*'Вариат. часть РУП маг. ГЭЭ'!K10:M10</f>
        <v>1.25</v>
      </c>
      <c r="L11" s="471"/>
      <c r="M11" s="472"/>
      <c r="N11" s="251">
        <f>1*'Вариат. часть РУП маг. ГЭЭ'!N10</f>
        <v>10</v>
      </c>
      <c r="O11" s="470">
        <f>1*'Вариат. часть РУП маг. ГЭЭ'!O10:Q10</f>
        <v>1.125</v>
      </c>
      <c r="P11" s="471"/>
      <c r="Q11" s="472"/>
      <c r="R11" s="251">
        <f>1*'Вариат. часть РУП маг. ГЭЭ'!R10</f>
        <v>5</v>
      </c>
      <c r="S11" s="470">
        <f>1*'Вариат. часть РУП маг. ГЭЭ'!S10:U10</f>
        <v>0</v>
      </c>
      <c r="T11" s="471"/>
      <c r="U11" s="472"/>
      <c r="V11" s="251">
        <f>1*'Вариат. часть РУП маг. ГЭЭ'!V10</f>
        <v>0</v>
      </c>
      <c r="W11" s="470">
        <f>1*'Вариат. часть РУП маг. ГЭЭ'!W10:Y10</f>
        <v>0</v>
      </c>
      <c r="X11" s="471"/>
      <c r="Y11" s="472"/>
      <c r="Z11" s="251">
        <f>1*'Вариат. часть РУП маг. ГЭЭ'!Z10</f>
        <v>0</v>
      </c>
      <c r="AA11" s="470">
        <f>1*'Вариат. часть РУП маг. ГЭЭ'!AA10:AC10</f>
        <v>0</v>
      </c>
      <c r="AB11" s="471"/>
      <c r="AC11" s="472"/>
      <c r="AD11" s="251">
        <f>1*'Вариат. часть РУП маг. ГЭЭ'!AH10</f>
        <v>0</v>
      </c>
      <c r="AE11" s="72"/>
      <c r="AF11" s="130"/>
      <c r="AG11" s="129"/>
    </row>
    <row r="12" spans="1:36" s="1" customFormat="1" ht="19.5" customHeight="1" thickBot="1" x14ac:dyDescent="0.35">
      <c r="A12" s="63"/>
      <c r="B12" s="64" t="s">
        <v>107</v>
      </c>
      <c r="C12" s="65"/>
      <c r="D12" s="234">
        <f>D7+D11</f>
        <v>30</v>
      </c>
      <c r="E12" s="234">
        <f>E7+E11</f>
        <v>900</v>
      </c>
      <c r="F12" s="131"/>
      <c r="G12" s="131"/>
      <c r="H12" s="131"/>
      <c r="I12" s="131"/>
      <c r="J12" s="131"/>
      <c r="K12" s="474">
        <f>SUM(K8:M11)</f>
        <v>3.5</v>
      </c>
      <c r="L12" s="474"/>
      <c r="M12" s="475"/>
      <c r="N12" s="234">
        <f>SUM(N8:N11)</f>
        <v>25</v>
      </c>
      <c r="O12" s="473">
        <f>SUM(O8:Q11)</f>
        <v>1.125</v>
      </c>
      <c r="P12" s="474"/>
      <c r="Q12" s="475"/>
      <c r="R12" s="132">
        <f>SUM(R8:R11)</f>
        <v>5</v>
      </c>
      <c r="S12" s="473">
        <f>SUM(S8:U11)</f>
        <v>0</v>
      </c>
      <c r="T12" s="474"/>
      <c r="U12" s="475"/>
      <c r="V12" s="234">
        <f>SUM(V8:V11)</f>
        <v>0</v>
      </c>
      <c r="W12" s="473">
        <f>SUM(W8:Y11)</f>
        <v>0</v>
      </c>
      <c r="X12" s="474"/>
      <c r="Y12" s="475"/>
      <c r="Z12" s="132">
        <f>SUM(Z8:Z11)</f>
        <v>0</v>
      </c>
      <c r="AA12" s="473">
        <f>SUM(AA8:AC11)</f>
        <v>0</v>
      </c>
      <c r="AB12" s="474"/>
      <c r="AC12" s="475"/>
      <c r="AD12" s="132">
        <f>SUM(AD8:AD11)</f>
        <v>0</v>
      </c>
      <c r="AE12" s="133"/>
      <c r="AF12" s="355"/>
      <c r="AG12" s="131"/>
    </row>
    <row r="13" spans="1:36" s="7" customFormat="1" ht="23.25" customHeight="1" thickBot="1" x14ac:dyDescent="0.35">
      <c r="A13" s="11" t="s">
        <v>182</v>
      </c>
      <c r="B13" s="494" t="s">
        <v>48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5"/>
      <c r="AD13" s="495"/>
      <c r="AE13" s="495"/>
      <c r="AF13" s="495"/>
      <c r="AG13" s="496"/>
    </row>
    <row r="14" spans="1:36" s="7" customFormat="1" ht="21.95" customHeight="1" thickBot="1" x14ac:dyDescent="0.35">
      <c r="A14" s="497" t="s">
        <v>113</v>
      </c>
      <c r="B14" s="498"/>
      <c r="C14" s="400"/>
      <c r="D14" s="240">
        <f>SUM(D15:D18)</f>
        <v>20</v>
      </c>
      <c r="E14" s="72">
        <f>D14*30</f>
        <v>600</v>
      </c>
      <c r="F14" s="72"/>
      <c r="G14" s="241"/>
      <c r="H14" s="72"/>
      <c r="I14" s="72"/>
      <c r="J14" s="72"/>
      <c r="K14" s="482">
        <f>SUM(K15:M18)</f>
        <v>0</v>
      </c>
      <c r="L14" s="483"/>
      <c r="M14" s="484"/>
      <c r="N14" s="250">
        <f>SUM(N15:N18)</f>
        <v>0</v>
      </c>
      <c r="O14" s="470">
        <f>SUM(O15:Q18)</f>
        <v>3.375</v>
      </c>
      <c r="P14" s="471"/>
      <c r="Q14" s="472"/>
      <c r="R14" s="251">
        <f>SUM(R15:R18)</f>
        <v>15</v>
      </c>
      <c r="S14" s="470">
        <f>SUM(S15:U18)</f>
        <v>1.25</v>
      </c>
      <c r="T14" s="471"/>
      <c r="U14" s="472"/>
      <c r="V14" s="251">
        <f>SUM(V15:V18)</f>
        <v>5</v>
      </c>
      <c r="W14" s="470">
        <f>SUM(W15:Y18)</f>
        <v>0</v>
      </c>
      <c r="X14" s="471"/>
      <c r="Y14" s="472"/>
      <c r="Z14" s="256">
        <f>SUM(Z15:Z18)</f>
        <v>0</v>
      </c>
      <c r="AA14" s="470">
        <f>SUM(AA15:AC18)</f>
        <v>0</v>
      </c>
      <c r="AB14" s="471"/>
      <c r="AC14" s="472"/>
      <c r="AD14" s="256">
        <f>SUM(AD15:AD18)</f>
        <v>0</v>
      </c>
      <c r="AE14" s="72"/>
      <c r="AF14" s="356"/>
      <c r="AG14" s="72"/>
    </row>
    <row r="15" spans="1:36" s="5" customFormat="1" ht="61.5" customHeight="1" x14ac:dyDescent="0.3">
      <c r="A15" s="57" t="s">
        <v>183</v>
      </c>
      <c r="B15" s="412" t="s">
        <v>218</v>
      </c>
      <c r="C15" s="73" t="s">
        <v>217</v>
      </c>
      <c r="D15" s="83">
        <v>5</v>
      </c>
      <c r="E15" s="82">
        <f t="shared" ref="E15:E18" si="3">D15*30</f>
        <v>150</v>
      </c>
      <c r="F15" s="382">
        <f>G15+H15+I15</f>
        <v>18</v>
      </c>
      <c r="G15" s="83">
        <v>8</v>
      </c>
      <c r="H15" s="82"/>
      <c r="I15" s="83">
        <v>10</v>
      </c>
      <c r="J15" s="82">
        <f t="shared" ref="J15:J18" si="4">E15-F15</f>
        <v>132</v>
      </c>
      <c r="K15" s="96"/>
      <c r="L15" s="97"/>
      <c r="M15" s="98"/>
      <c r="N15" s="82"/>
      <c r="O15" s="96">
        <v>0.5</v>
      </c>
      <c r="P15" s="97"/>
      <c r="Q15" s="98">
        <v>0.625</v>
      </c>
      <c r="R15" s="82">
        <v>5</v>
      </c>
      <c r="S15" s="96"/>
      <c r="T15" s="97"/>
      <c r="U15" s="98"/>
      <c r="V15" s="82"/>
      <c r="W15" s="99"/>
      <c r="X15" s="97"/>
      <c r="Y15" s="100"/>
      <c r="Z15" s="258"/>
      <c r="AA15" s="99"/>
      <c r="AB15" s="363"/>
      <c r="AC15" s="100"/>
      <c r="AD15" s="258"/>
      <c r="AE15" s="361">
        <v>2</v>
      </c>
      <c r="AF15" s="90"/>
      <c r="AG15" s="361"/>
    </row>
    <row r="16" spans="1:36" s="5" customFormat="1" ht="80.25" customHeight="1" x14ac:dyDescent="0.3">
      <c r="A16" s="57" t="s">
        <v>184</v>
      </c>
      <c r="B16" s="413" t="s">
        <v>201</v>
      </c>
      <c r="C16" s="257" t="s">
        <v>202</v>
      </c>
      <c r="D16" s="91">
        <v>5</v>
      </c>
      <c r="E16" s="60">
        <f t="shared" si="3"/>
        <v>150</v>
      </c>
      <c r="F16" s="382">
        <f t="shared" ref="F16:F18" si="5">G16+H16+I16</f>
        <v>18</v>
      </c>
      <c r="G16" s="91">
        <v>8</v>
      </c>
      <c r="H16" s="60"/>
      <c r="I16" s="91">
        <v>10</v>
      </c>
      <c r="J16" s="60">
        <f t="shared" si="4"/>
        <v>132</v>
      </c>
      <c r="K16" s="101"/>
      <c r="L16" s="102"/>
      <c r="M16" s="103"/>
      <c r="N16" s="60"/>
      <c r="O16" s="101">
        <v>0.5</v>
      </c>
      <c r="P16" s="102"/>
      <c r="Q16" s="103">
        <v>0.625</v>
      </c>
      <c r="R16" s="60">
        <v>5</v>
      </c>
      <c r="S16" s="101"/>
      <c r="T16" s="102"/>
      <c r="U16" s="103"/>
      <c r="V16" s="60"/>
      <c r="W16" s="101"/>
      <c r="X16" s="102"/>
      <c r="Y16" s="103"/>
      <c r="Z16" s="60"/>
      <c r="AA16" s="101"/>
      <c r="AB16" s="102"/>
      <c r="AC16" s="103"/>
      <c r="AD16" s="60"/>
      <c r="AE16" s="361">
        <v>2</v>
      </c>
      <c r="AF16" s="104"/>
      <c r="AG16" s="105"/>
    </row>
    <row r="17" spans="1:36" s="5" customFormat="1" ht="44.25" customHeight="1" x14ac:dyDescent="0.3">
      <c r="A17" s="57" t="s">
        <v>185</v>
      </c>
      <c r="B17" s="412" t="s">
        <v>219</v>
      </c>
      <c r="C17" s="73" t="s">
        <v>217</v>
      </c>
      <c r="D17" s="91">
        <v>5</v>
      </c>
      <c r="E17" s="60">
        <f t="shared" si="3"/>
        <v>150</v>
      </c>
      <c r="F17" s="382">
        <f t="shared" si="5"/>
        <v>18</v>
      </c>
      <c r="G17" s="91">
        <v>8</v>
      </c>
      <c r="H17" s="60"/>
      <c r="I17" s="91">
        <v>10</v>
      </c>
      <c r="J17" s="60">
        <f t="shared" si="4"/>
        <v>132</v>
      </c>
      <c r="K17" s="101"/>
      <c r="L17" s="102"/>
      <c r="M17" s="103"/>
      <c r="N17" s="60"/>
      <c r="O17" s="101">
        <v>0.5</v>
      </c>
      <c r="P17" s="102"/>
      <c r="Q17" s="103">
        <v>0.625</v>
      </c>
      <c r="R17" s="60">
        <v>5</v>
      </c>
      <c r="S17" s="101"/>
      <c r="T17" s="102"/>
      <c r="U17" s="103"/>
      <c r="V17" s="60"/>
      <c r="W17" s="101"/>
      <c r="X17" s="102"/>
      <c r="Y17" s="103"/>
      <c r="Z17" s="60"/>
      <c r="AA17" s="101"/>
      <c r="AB17" s="102"/>
      <c r="AC17" s="103"/>
      <c r="AD17" s="60"/>
      <c r="AE17" s="60">
        <v>2</v>
      </c>
      <c r="AF17" s="106"/>
      <c r="AG17" s="59"/>
    </row>
    <row r="18" spans="1:36" s="5" customFormat="1" ht="61.5" customHeight="1" thickBot="1" x14ac:dyDescent="0.35">
      <c r="A18" s="57" t="s">
        <v>186</v>
      </c>
      <c r="B18" s="414" t="s">
        <v>220</v>
      </c>
      <c r="C18" s="73" t="s">
        <v>217</v>
      </c>
      <c r="D18" s="91">
        <v>5</v>
      </c>
      <c r="E18" s="60">
        <f t="shared" si="3"/>
        <v>150</v>
      </c>
      <c r="F18" s="382">
        <f t="shared" si="5"/>
        <v>20</v>
      </c>
      <c r="G18" s="91">
        <v>8</v>
      </c>
      <c r="H18" s="60"/>
      <c r="I18" s="91">
        <v>12</v>
      </c>
      <c r="J18" s="60">
        <f t="shared" si="4"/>
        <v>130</v>
      </c>
      <c r="K18" s="101"/>
      <c r="L18" s="102"/>
      <c r="M18" s="103"/>
      <c r="N18" s="60"/>
      <c r="O18" s="101"/>
      <c r="P18" s="102"/>
      <c r="Q18" s="103"/>
      <c r="R18" s="259"/>
      <c r="S18" s="101">
        <v>0.5</v>
      </c>
      <c r="T18" s="102"/>
      <c r="U18" s="107">
        <v>0.75</v>
      </c>
      <c r="V18" s="259">
        <v>5</v>
      </c>
      <c r="W18" s="101"/>
      <c r="X18" s="102"/>
      <c r="Y18" s="107"/>
      <c r="Z18" s="59"/>
      <c r="AA18" s="101"/>
      <c r="AB18" s="102"/>
      <c r="AC18" s="107"/>
      <c r="AD18" s="59"/>
      <c r="AE18" s="60">
        <v>3</v>
      </c>
      <c r="AF18" s="109"/>
      <c r="AG18" s="110"/>
    </row>
    <row r="19" spans="1:36" s="5" customFormat="1" ht="19.5" customHeight="1" thickBot="1" x14ac:dyDescent="0.35">
      <c r="A19" s="485" t="s">
        <v>101</v>
      </c>
      <c r="B19" s="486"/>
      <c r="C19" s="415"/>
      <c r="D19" s="130">
        <v>30</v>
      </c>
      <c r="E19" s="72">
        <f>D19*30</f>
        <v>900</v>
      </c>
      <c r="F19" s="72"/>
      <c r="G19" s="72"/>
      <c r="H19" s="72"/>
      <c r="I19" s="72"/>
      <c r="J19" s="72"/>
      <c r="K19" s="526">
        <f>1*'Вариат. часть РУП маг. ГЭЭ'!K19:M19</f>
        <v>0</v>
      </c>
      <c r="L19" s="527"/>
      <c r="M19" s="528"/>
      <c r="N19" s="251">
        <f>1*'Вариат. часть РУП маг. ГЭЭ'!N19</f>
        <v>0</v>
      </c>
      <c r="O19" s="526">
        <f>1*'Вариат. часть РУП маг. ГЭЭ'!O19:Q19</f>
        <v>0</v>
      </c>
      <c r="P19" s="527"/>
      <c r="Q19" s="528"/>
      <c r="R19" s="256">
        <f>1*'Вариат. часть РУП маг. ГЭЭ'!R19</f>
        <v>0</v>
      </c>
      <c r="S19" s="526">
        <f>1*'Вариат. часть РУП маг. ГЭЭ'!S19:U19</f>
        <v>3.375</v>
      </c>
      <c r="T19" s="527"/>
      <c r="U19" s="528"/>
      <c r="V19" s="72">
        <f>1*'Вариат. часть РУП маг. ГЭЭ'!V19</f>
        <v>15</v>
      </c>
      <c r="W19" s="526">
        <f>1*'Вариат. часть РУП маг. ГЭЭ'!W19:Y19</f>
        <v>3.75</v>
      </c>
      <c r="X19" s="527"/>
      <c r="Y19" s="528"/>
      <c r="Z19" s="72">
        <f>1*'Вариат. часть РУП маг. ГЭЭ'!Z19</f>
        <v>15</v>
      </c>
      <c r="AA19" s="526">
        <f>1*'Вариат. часть РУП маг. ГЭЭ'!AA19:AC19</f>
        <v>0</v>
      </c>
      <c r="AB19" s="527"/>
      <c r="AC19" s="528"/>
      <c r="AD19" s="72">
        <f>1*'Вариат. часть РУП маг. ГЭЭ'!AD19</f>
        <v>0</v>
      </c>
      <c r="AE19" s="72"/>
      <c r="AF19" s="130"/>
      <c r="AG19" s="129"/>
    </row>
    <row r="20" spans="1:36" s="1" customFormat="1" ht="19.5" customHeight="1" thickBot="1" x14ac:dyDescent="0.35">
      <c r="A20" s="63"/>
      <c r="B20" s="64" t="s">
        <v>136</v>
      </c>
      <c r="C20" s="65"/>
      <c r="D20" s="234">
        <v>50</v>
      </c>
      <c r="E20" s="65">
        <f>D20*30</f>
        <v>1500</v>
      </c>
      <c r="F20" s="235"/>
      <c r="G20" s="131"/>
      <c r="H20" s="131"/>
      <c r="I20" s="131"/>
      <c r="J20" s="131"/>
      <c r="K20" s="473">
        <f>SUM(K15:M19)</f>
        <v>0</v>
      </c>
      <c r="L20" s="474"/>
      <c r="M20" s="475"/>
      <c r="N20" s="234">
        <f>SUM(N15:N19)</f>
        <v>0</v>
      </c>
      <c r="O20" s="473">
        <f>SUM(O15:Q19)</f>
        <v>3.375</v>
      </c>
      <c r="P20" s="474"/>
      <c r="Q20" s="475"/>
      <c r="R20" s="132">
        <f>SUM(R15:R19)</f>
        <v>15</v>
      </c>
      <c r="S20" s="473">
        <f>SUM(S15:U19)</f>
        <v>4.625</v>
      </c>
      <c r="T20" s="474"/>
      <c r="U20" s="475"/>
      <c r="V20" s="234">
        <f>SUM(V15:V19)</f>
        <v>20</v>
      </c>
      <c r="W20" s="473">
        <f>SUM(W15:Y19)</f>
        <v>3.75</v>
      </c>
      <c r="X20" s="474"/>
      <c r="Y20" s="475"/>
      <c r="Z20" s="132">
        <f>SUM(Z15:Z19)</f>
        <v>15</v>
      </c>
      <c r="AA20" s="473">
        <f>SUM(AA15:AC19)</f>
        <v>0</v>
      </c>
      <c r="AB20" s="474"/>
      <c r="AC20" s="475"/>
      <c r="AD20" s="132">
        <f>SUM(AD15:AD19)</f>
        <v>0</v>
      </c>
      <c r="AE20" s="355"/>
      <c r="AF20" s="355"/>
      <c r="AG20" s="131"/>
    </row>
    <row r="21" spans="1:36" s="5" customFormat="1" ht="19.5" customHeight="1" x14ac:dyDescent="0.3">
      <c r="A21" s="58" t="s">
        <v>109</v>
      </c>
      <c r="B21" s="265" t="s">
        <v>146</v>
      </c>
      <c r="C21" s="257"/>
      <c r="D21" s="59">
        <v>20</v>
      </c>
      <c r="E21" s="60">
        <f>D21*30</f>
        <v>600</v>
      </c>
      <c r="F21" s="101"/>
      <c r="G21" s="102"/>
      <c r="H21" s="102"/>
      <c r="I21" s="103"/>
      <c r="J21" s="233"/>
      <c r="K21" s="111"/>
      <c r="L21" s="102"/>
      <c r="M21" s="112"/>
      <c r="N21" s="260"/>
      <c r="O21" s="111"/>
      <c r="P21" s="102"/>
      <c r="Q21" s="112"/>
      <c r="R21" s="261">
        <v>5</v>
      </c>
      <c r="S21" s="111"/>
      <c r="T21" s="102"/>
      <c r="U21" s="112"/>
      <c r="V21" s="59">
        <v>5</v>
      </c>
      <c r="W21" s="111"/>
      <c r="X21" s="102"/>
      <c r="Y21" s="112"/>
      <c r="Z21" s="59">
        <v>10</v>
      </c>
      <c r="AA21" s="111"/>
      <c r="AB21" s="102"/>
      <c r="AC21" s="112"/>
      <c r="AD21" s="59"/>
      <c r="AE21" s="60"/>
      <c r="AF21" s="145" t="s">
        <v>126</v>
      </c>
      <c r="AG21" s="110"/>
    </row>
    <row r="22" spans="1:36" s="5" customFormat="1" ht="42" customHeight="1" thickBot="1" x14ac:dyDescent="0.35">
      <c r="A22" s="61" t="s">
        <v>110</v>
      </c>
      <c r="B22" s="62" t="s">
        <v>124</v>
      </c>
      <c r="C22" s="257"/>
      <c r="D22" s="114">
        <v>20</v>
      </c>
      <c r="E22" s="60">
        <f>D22*30</f>
        <v>600</v>
      </c>
      <c r="F22" s="115"/>
      <c r="G22" s="116"/>
      <c r="H22" s="116"/>
      <c r="I22" s="117"/>
      <c r="J22" s="114"/>
      <c r="K22" s="118"/>
      <c r="L22" s="116"/>
      <c r="M22" s="119"/>
      <c r="N22" s="262"/>
      <c r="O22" s="118"/>
      <c r="P22" s="116"/>
      <c r="Q22" s="119"/>
      <c r="R22" s="263"/>
      <c r="S22" s="118"/>
      <c r="T22" s="116"/>
      <c r="U22" s="119"/>
      <c r="V22" s="264"/>
      <c r="W22" s="118"/>
      <c r="X22" s="116"/>
      <c r="Y22" s="119"/>
      <c r="Z22" s="264"/>
      <c r="AA22" s="118"/>
      <c r="AB22" s="362"/>
      <c r="AC22" s="119"/>
      <c r="AD22" s="365">
        <v>20</v>
      </c>
      <c r="AE22" s="367"/>
      <c r="AF22" s="120"/>
      <c r="AG22" s="121">
        <v>5</v>
      </c>
    </row>
    <row r="23" spans="1:36" s="12" customFormat="1" ht="49.5" customHeight="1" thickBot="1" x14ac:dyDescent="0.35">
      <c r="A23" s="532" t="s">
        <v>147</v>
      </c>
      <c r="B23" s="533"/>
      <c r="C23" s="136"/>
      <c r="D23" s="137">
        <f t="shared" ref="D23:E23" si="6">D20+D12</f>
        <v>80</v>
      </c>
      <c r="E23" s="231">
        <f t="shared" si="6"/>
        <v>2400</v>
      </c>
      <c r="F23" s="138"/>
      <c r="G23" s="232"/>
      <c r="H23" s="231"/>
      <c r="I23" s="232"/>
      <c r="J23" s="231"/>
      <c r="K23" s="139"/>
      <c r="L23" s="140"/>
      <c r="M23" s="141"/>
      <c r="N23" s="242"/>
      <c r="O23" s="139"/>
      <c r="P23" s="140"/>
      <c r="Q23" s="141"/>
      <c r="R23" s="242"/>
      <c r="S23" s="139"/>
      <c r="T23" s="140"/>
      <c r="U23" s="141"/>
      <c r="V23" s="242"/>
      <c r="W23" s="139"/>
      <c r="X23" s="140"/>
      <c r="Y23" s="141"/>
      <c r="Z23" s="242"/>
      <c r="AA23" s="139"/>
      <c r="AB23" s="140"/>
      <c r="AC23" s="141"/>
      <c r="AD23" s="353"/>
      <c r="AE23" s="137"/>
      <c r="AF23" s="142"/>
      <c r="AG23" s="143"/>
      <c r="AH23" s="8"/>
      <c r="AI23" s="9"/>
      <c r="AJ23" s="9"/>
    </row>
    <row r="24" spans="1:36" s="12" customFormat="1" ht="42" customHeight="1" thickBot="1" x14ac:dyDescent="0.35">
      <c r="A24" s="547" t="s">
        <v>148</v>
      </c>
      <c r="B24" s="548"/>
      <c r="C24" s="269"/>
      <c r="D24" s="270">
        <f>D23+D21+D22</f>
        <v>120</v>
      </c>
      <c r="E24" s="270">
        <f t="shared" ref="E24" si="7">E22+E21+E20+E12</f>
        <v>3600</v>
      </c>
      <c r="F24" s="271"/>
      <c r="G24" s="272"/>
      <c r="H24" s="270"/>
      <c r="I24" s="273"/>
      <c r="J24" s="274"/>
      <c r="K24" s="538">
        <f>K20+K12</f>
        <v>3.5</v>
      </c>
      <c r="L24" s="539"/>
      <c r="M24" s="540"/>
      <c r="N24" s="275">
        <f>N22+N21+N20+N12</f>
        <v>25</v>
      </c>
      <c r="O24" s="538">
        <f>O20+O12</f>
        <v>4.5</v>
      </c>
      <c r="P24" s="539"/>
      <c r="Q24" s="540"/>
      <c r="R24" s="275">
        <f>R22+R21+R20+R12</f>
        <v>25</v>
      </c>
      <c r="S24" s="538">
        <f>S20+S12</f>
        <v>4.625</v>
      </c>
      <c r="T24" s="539"/>
      <c r="U24" s="540"/>
      <c r="V24" s="276">
        <f>V22+V21+V20+V12</f>
        <v>25</v>
      </c>
      <c r="W24" s="538">
        <f>W20+W12</f>
        <v>3.75</v>
      </c>
      <c r="X24" s="539"/>
      <c r="Y24" s="540"/>
      <c r="Z24" s="275">
        <f>Z22+Z21+Z20+Z12</f>
        <v>25</v>
      </c>
      <c r="AA24" s="538">
        <f>AA20+AA12</f>
        <v>0</v>
      </c>
      <c r="AB24" s="539"/>
      <c r="AC24" s="540"/>
      <c r="AD24" s="275">
        <f>AD22+AD21+AD20+AD12</f>
        <v>20</v>
      </c>
      <c r="AE24" s="270"/>
      <c r="AF24" s="277"/>
      <c r="AG24" s="278"/>
      <c r="AH24" s="8"/>
      <c r="AI24" s="9"/>
      <c r="AJ24" s="9"/>
    </row>
    <row r="25" spans="1:36" s="12" customFormat="1" ht="19.5" customHeight="1" thickBot="1" x14ac:dyDescent="0.35">
      <c r="A25" s="18" t="s">
        <v>38</v>
      </c>
      <c r="B25" s="19" t="s">
        <v>221</v>
      </c>
      <c r="C25" s="20" t="s">
        <v>38</v>
      </c>
      <c r="D25" s="20"/>
      <c r="E25" s="20"/>
      <c r="F25" s="21"/>
      <c r="G25" s="21"/>
      <c r="H25" s="21"/>
      <c r="I25" s="21"/>
      <c r="J25" s="22"/>
      <c r="K25" s="549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1"/>
      <c r="AH25" s="9"/>
      <c r="AI25" s="13"/>
      <c r="AJ25" s="9"/>
    </row>
    <row r="26" spans="1:36" s="10" customFormat="1" ht="19.5" customHeight="1" thickBot="1" x14ac:dyDescent="0.4">
      <c r="A26" s="239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5"/>
      <c r="AB26" s="26"/>
      <c r="AC26" s="29"/>
      <c r="AD26" s="33"/>
      <c r="AE26" s="23"/>
      <c r="AF26" s="34"/>
      <c r="AG26" s="35"/>
    </row>
    <row r="27" spans="1:36" s="50" customFormat="1" ht="19.5" customHeight="1" thickBot="1" x14ac:dyDescent="0.35">
      <c r="A27" s="49"/>
    </row>
    <row r="28" spans="1:36" s="51" customFormat="1" ht="73.5" customHeight="1" thickBot="1" x14ac:dyDescent="0.35">
      <c r="A28" s="237" t="s">
        <v>116</v>
      </c>
      <c r="B28" s="36" t="s">
        <v>102</v>
      </c>
      <c r="C28" s="36" t="s">
        <v>49</v>
      </c>
      <c r="D28" s="529" t="s">
        <v>149</v>
      </c>
      <c r="E28" s="530"/>
      <c r="F28" s="531" t="s">
        <v>114</v>
      </c>
      <c r="G28" s="531"/>
      <c r="H28" s="530"/>
      <c r="I28" s="74"/>
      <c r="J28" s="36" t="s">
        <v>117</v>
      </c>
      <c r="K28" s="529" t="s">
        <v>103</v>
      </c>
      <c r="L28" s="531"/>
      <c r="M28" s="531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359"/>
      <c r="AB28" s="359"/>
      <c r="AC28" s="359"/>
      <c r="AD28" s="359"/>
      <c r="AE28" s="529" t="s">
        <v>115</v>
      </c>
      <c r="AF28" s="531"/>
      <c r="AG28" s="530"/>
    </row>
    <row r="29" spans="1:36" s="52" customFormat="1" ht="58.5" customHeight="1" thickBot="1" x14ac:dyDescent="0.35">
      <c r="A29" s="238" t="s">
        <v>40</v>
      </c>
      <c r="B29" s="37" t="s">
        <v>138</v>
      </c>
      <c r="C29" s="38">
        <v>2</v>
      </c>
      <c r="D29" s="535">
        <v>5</v>
      </c>
      <c r="E29" s="537"/>
      <c r="F29" s="535">
        <v>5</v>
      </c>
      <c r="G29" s="536"/>
      <c r="H29" s="537"/>
      <c r="I29" s="2"/>
      <c r="J29" s="245" t="s">
        <v>40</v>
      </c>
      <c r="K29" s="541" t="s">
        <v>121</v>
      </c>
      <c r="L29" s="542"/>
      <c r="M29" s="542"/>
      <c r="N29" s="542"/>
      <c r="O29" s="542"/>
      <c r="P29" s="542"/>
      <c r="Q29" s="542"/>
      <c r="R29" s="542"/>
      <c r="S29" s="542"/>
      <c r="T29" s="542"/>
      <c r="U29" s="542"/>
      <c r="V29" s="542"/>
      <c r="W29" s="542"/>
      <c r="X29" s="542"/>
      <c r="Y29" s="542"/>
      <c r="Z29" s="542"/>
      <c r="AA29" s="542"/>
      <c r="AB29" s="542"/>
      <c r="AC29" s="542"/>
      <c r="AD29" s="543"/>
      <c r="AE29" s="535">
        <v>2</v>
      </c>
      <c r="AF29" s="536"/>
      <c r="AG29" s="537"/>
    </row>
    <row r="30" spans="1:36" s="52" customFormat="1" ht="47.25" customHeight="1" thickBot="1" x14ac:dyDescent="0.35">
      <c r="A30" s="238" t="s">
        <v>41</v>
      </c>
      <c r="B30" s="39" t="s">
        <v>139</v>
      </c>
      <c r="C30" s="246">
        <v>3</v>
      </c>
      <c r="D30" s="553">
        <v>5</v>
      </c>
      <c r="E30" s="554"/>
      <c r="F30" s="553">
        <v>5</v>
      </c>
      <c r="G30" s="555"/>
      <c r="H30" s="554"/>
      <c r="I30" s="2"/>
      <c r="J30" s="38" t="s">
        <v>41</v>
      </c>
      <c r="K30" s="541" t="s">
        <v>125</v>
      </c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542"/>
      <c r="X30" s="542"/>
      <c r="Y30" s="542"/>
      <c r="Z30" s="542"/>
      <c r="AA30" s="542"/>
      <c r="AB30" s="542"/>
      <c r="AC30" s="542"/>
      <c r="AD30" s="543"/>
      <c r="AE30" s="535">
        <v>2</v>
      </c>
      <c r="AF30" s="536"/>
      <c r="AG30" s="537"/>
    </row>
    <row r="31" spans="1:36" s="52" customFormat="1" ht="47.25" customHeight="1" thickBot="1" x14ac:dyDescent="0.35">
      <c r="A31" s="38" t="s">
        <v>42</v>
      </c>
      <c r="B31" s="37" t="s">
        <v>140</v>
      </c>
      <c r="C31" s="38">
        <v>4</v>
      </c>
      <c r="D31" s="535">
        <v>10</v>
      </c>
      <c r="E31" s="537"/>
      <c r="F31" s="535">
        <v>10</v>
      </c>
      <c r="G31" s="536"/>
      <c r="H31" s="537"/>
      <c r="I31" s="2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53"/>
      <c r="AF31" s="53"/>
      <c r="AG31" s="53"/>
    </row>
    <row r="32" spans="1:36" s="2" customFormat="1" ht="18.75" customHeight="1" x14ac:dyDescent="0.3">
      <c r="A32" s="546" t="s">
        <v>89</v>
      </c>
      <c r="B32" s="546"/>
      <c r="C32" s="546"/>
      <c r="D32" s="546"/>
      <c r="E32" s="546"/>
      <c r="F32" s="546"/>
      <c r="G32" s="48"/>
      <c r="H32" s="48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9" s="5" customFormat="1" ht="19.5" customHeight="1" x14ac:dyDescent="0.3">
      <c r="A33" s="545" t="s">
        <v>122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</row>
    <row r="34" spans="1:39" s="5" customFormat="1" ht="19.5" customHeight="1" x14ac:dyDescent="0.3">
      <c r="A34" s="534" t="s">
        <v>123</v>
      </c>
      <c r="B34" s="534"/>
      <c r="C34" s="534"/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534"/>
      <c r="AD34" s="534"/>
      <c r="AE34" s="534"/>
      <c r="AF34" s="534"/>
      <c r="AG34" s="534"/>
    </row>
    <row r="35" spans="1:39" s="5" customFormat="1" ht="19.5" customHeight="1" x14ac:dyDescent="0.3">
      <c r="A35" s="534"/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4"/>
      <c r="AF35" s="534"/>
      <c r="AG35" s="534"/>
    </row>
    <row r="36" spans="1:39" s="5" customFormat="1" ht="19.5" customHeight="1" x14ac:dyDescent="0.3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357"/>
      <c r="AB36" s="357"/>
      <c r="AC36" s="357"/>
      <c r="AD36" s="357"/>
      <c r="AE36" s="357"/>
      <c r="AF36" s="357"/>
      <c r="AG36" s="357"/>
    </row>
    <row r="37" spans="1:39" ht="51.75" customHeight="1" x14ac:dyDescent="0.2">
      <c r="A37" s="552" t="s">
        <v>151</v>
      </c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/>
      <c r="N37" s="552"/>
      <c r="O37" s="552"/>
      <c r="P37" s="552"/>
      <c r="Q37" s="552"/>
      <c r="R37" s="552"/>
      <c r="S37" s="552"/>
      <c r="T37" s="552"/>
      <c r="U37" s="552"/>
      <c r="V37" s="552"/>
      <c r="W37" s="552"/>
      <c r="X37" s="552"/>
      <c r="Y37" s="552"/>
      <c r="Z37" s="552"/>
      <c r="AA37" s="552"/>
      <c r="AB37" s="552"/>
      <c r="AC37" s="552"/>
      <c r="AD37" s="552"/>
      <c r="AE37" s="552"/>
      <c r="AF37" s="552"/>
      <c r="AG37" s="552"/>
    </row>
    <row r="38" spans="1:39" ht="57" customHeight="1" x14ac:dyDescent="0.2">
      <c r="A38" s="552" t="s">
        <v>152</v>
      </c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2"/>
      <c r="AC38" s="552"/>
      <c r="AD38" s="552"/>
      <c r="AE38" s="552"/>
      <c r="AF38" s="552"/>
      <c r="AG38" s="552"/>
    </row>
    <row r="39" spans="1:39" ht="16.5" customHeight="1" x14ac:dyDescent="0.2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358"/>
      <c r="AB39" s="358"/>
      <c r="AC39" s="358"/>
      <c r="AD39" s="358"/>
      <c r="AE39" s="358"/>
      <c r="AF39" s="358"/>
      <c r="AG39" s="358"/>
    </row>
    <row r="40" spans="1:39" s="3" customFormat="1" ht="20.25" x14ac:dyDescent="0.3">
      <c r="A40" s="351"/>
      <c r="B40" s="409" t="s">
        <v>208</v>
      </c>
      <c r="C40" s="351" t="s">
        <v>209</v>
      </c>
      <c r="D40" s="410"/>
      <c r="E40" s="410"/>
      <c r="G40" s="410"/>
      <c r="H40" s="410"/>
      <c r="I40" s="410"/>
      <c r="J40" s="410"/>
      <c r="L40" s="410"/>
      <c r="M40" s="411"/>
      <c r="N40" s="351"/>
      <c r="O40" s="410"/>
      <c r="P40" s="351" t="s">
        <v>210</v>
      </c>
      <c r="AK40" s="351"/>
    </row>
    <row r="41" spans="1:39" s="3" customFormat="1" ht="20.25" x14ac:dyDescent="0.3">
      <c r="A41" s="351"/>
      <c r="B41" s="351" t="s">
        <v>211</v>
      </c>
      <c r="C41" s="351" t="s">
        <v>212</v>
      </c>
      <c r="D41" s="410"/>
      <c r="E41" s="410"/>
      <c r="G41" s="410"/>
      <c r="H41" s="410"/>
      <c r="I41" s="410"/>
      <c r="J41" s="410"/>
      <c r="L41" s="410"/>
      <c r="M41" s="411"/>
      <c r="N41" s="351"/>
      <c r="O41" s="410"/>
      <c r="P41" s="351" t="s">
        <v>213</v>
      </c>
      <c r="AK41" s="351"/>
    </row>
    <row r="42" spans="1:39" s="3" customFormat="1" ht="20.25" x14ac:dyDescent="0.3">
      <c r="A42" s="351"/>
      <c r="B42" s="351" t="s">
        <v>214</v>
      </c>
      <c r="C42" s="351" t="s">
        <v>215</v>
      </c>
      <c r="D42" s="410"/>
      <c r="E42" s="410"/>
      <c r="G42" s="410"/>
      <c r="H42" s="410"/>
      <c r="I42" s="410"/>
      <c r="J42" s="410"/>
      <c r="L42" s="410"/>
      <c r="M42" s="411"/>
      <c r="N42" s="351"/>
      <c r="O42" s="410"/>
      <c r="P42" s="351" t="s">
        <v>216</v>
      </c>
      <c r="AK42" s="351"/>
    </row>
    <row r="43" spans="1:39" ht="19.5" customHeight="1" x14ac:dyDescent="0.3">
      <c r="A43" s="544"/>
      <c r="B43" s="544"/>
      <c r="C43" s="144"/>
      <c r="F43" s="40"/>
      <c r="G43" s="40"/>
      <c r="H43" s="42"/>
      <c r="I43" s="40"/>
      <c r="J43" s="350"/>
      <c r="K43" s="350"/>
      <c r="L43" s="40"/>
      <c r="M43" s="350"/>
      <c r="N43" s="350"/>
      <c r="O43" s="350"/>
      <c r="P43" s="350"/>
      <c r="Q43" s="350"/>
      <c r="R43" s="351"/>
      <c r="S43" s="351"/>
      <c r="T43" s="352"/>
      <c r="U43" s="352"/>
      <c r="V43" s="352"/>
      <c r="W43" s="352"/>
      <c r="X43" s="351"/>
      <c r="Y43" s="351"/>
      <c r="Z43" s="351"/>
      <c r="AA43" s="352"/>
      <c r="AB43" s="351"/>
      <c r="AC43" s="351"/>
      <c r="AD43" s="351"/>
      <c r="AE43" s="351"/>
      <c r="AF43" s="351"/>
      <c r="AG43" s="351"/>
      <c r="AH43" s="351"/>
      <c r="AI43" s="351"/>
    </row>
    <row r="44" spans="1:39" s="3" customFormat="1" ht="15.75" customHeight="1" x14ac:dyDescent="0.3">
      <c r="A44" s="40"/>
      <c r="B44" s="40"/>
      <c r="C44" s="40"/>
      <c r="D44" s="40"/>
      <c r="E44" s="40"/>
      <c r="F44" s="41"/>
      <c r="G44" s="41"/>
      <c r="H44" s="40"/>
      <c r="I44" s="41"/>
      <c r="J44" s="41"/>
      <c r="K44" s="41"/>
      <c r="L44" s="41"/>
      <c r="M44" s="12"/>
      <c r="N44" s="41"/>
      <c r="O44" s="42"/>
      <c r="P44" s="40"/>
      <c r="Q44" s="41"/>
      <c r="R44" s="41"/>
      <c r="S44" s="40"/>
      <c r="T44" s="40"/>
      <c r="U44" s="41"/>
      <c r="V44" s="40"/>
      <c r="W44" s="12"/>
      <c r="X44" s="12"/>
      <c r="Y44" s="40"/>
      <c r="Z44" s="12"/>
      <c r="AA44" s="12"/>
      <c r="AB44" s="12"/>
      <c r="AC44" s="40"/>
      <c r="AD44" s="12"/>
      <c r="AE44" s="12"/>
      <c r="AF44" s="12"/>
      <c r="AG44" s="12"/>
      <c r="AJ44" s="4"/>
      <c r="AK44" s="4"/>
      <c r="AL44" s="4"/>
      <c r="AM44" s="4"/>
    </row>
  </sheetData>
  <dataConsolidate/>
  <mergeCells count="107">
    <mergeCell ref="A43:B43"/>
    <mergeCell ref="K20:M20"/>
    <mergeCell ref="O20:Q20"/>
    <mergeCell ref="A33:AG33"/>
    <mergeCell ref="A32:F32"/>
    <mergeCell ref="A24:B24"/>
    <mergeCell ref="O24:Q24"/>
    <mergeCell ref="K24:M24"/>
    <mergeCell ref="K25:AG25"/>
    <mergeCell ref="S24:U24"/>
    <mergeCell ref="W24:Y24"/>
    <mergeCell ref="S20:U20"/>
    <mergeCell ref="W20:Y20"/>
    <mergeCell ref="A37:AG37"/>
    <mergeCell ref="A38:AG38"/>
    <mergeCell ref="K28:Z28"/>
    <mergeCell ref="AE28:AG28"/>
    <mergeCell ref="D29:E29"/>
    <mergeCell ref="D30:E30"/>
    <mergeCell ref="F29:H29"/>
    <mergeCell ref="F30:H30"/>
    <mergeCell ref="D28:E28"/>
    <mergeCell ref="F28:H28"/>
    <mergeCell ref="A23:B23"/>
    <mergeCell ref="A34:AG35"/>
    <mergeCell ref="AE29:AG29"/>
    <mergeCell ref="A14:B14"/>
    <mergeCell ref="A19:B19"/>
    <mergeCell ref="AE30:AG30"/>
    <mergeCell ref="D31:E31"/>
    <mergeCell ref="F31:H31"/>
    <mergeCell ref="AA20:AC20"/>
    <mergeCell ref="AA24:AC24"/>
    <mergeCell ref="K29:AD29"/>
    <mergeCell ref="K30:AD30"/>
    <mergeCell ref="B13:AG13"/>
    <mergeCell ref="K19:M19"/>
    <mergeCell ref="O19:Q19"/>
    <mergeCell ref="S19:U19"/>
    <mergeCell ref="W19:Y19"/>
    <mergeCell ref="K14:M14"/>
    <mergeCell ref="O14:Q14"/>
    <mergeCell ref="S14:U14"/>
    <mergeCell ref="W14:Y14"/>
    <mergeCell ref="AA14:AC14"/>
    <mergeCell ref="AA19:AC19"/>
    <mergeCell ref="AF3:AF4"/>
    <mergeCell ref="S1:Z1"/>
    <mergeCell ref="N3:N4"/>
    <mergeCell ref="P3:P4"/>
    <mergeCell ref="Q3:Q4"/>
    <mergeCell ref="R3:R4"/>
    <mergeCell ref="AE3:AE4"/>
    <mergeCell ref="S2:V2"/>
    <mergeCell ref="G3:G4"/>
    <mergeCell ref="H3:H4"/>
    <mergeCell ref="M3:M4"/>
    <mergeCell ref="V3:V4"/>
    <mergeCell ref="AA1:AD1"/>
    <mergeCell ref="AA2:AD2"/>
    <mergeCell ref="AD3:AD4"/>
    <mergeCell ref="K2:N2"/>
    <mergeCell ref="A11:B11"/>
    <mergeCell ref="A1:A4"/>
    <mergeCell ref="B1:B4"/>
    <mergeCell ref="C1:C4"/>
    <mergeCell ref="I3:I4"/>
    <mergeCell ref="B6:AG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E1:AG2"/>
    <mergeCell ref="AG3:AG4"/>
    <mergeCell ref="K1:R1"/>
    <mergeCell ref="K3:K4"/>
    <mergeCell ref="U3:U4"/>
    <mergeCell ref="L3:L4"/>
    <mergeCell ref="T3:T4"/>
    <mergeCell ref="W2:Z2"/>
    <mergeCell ref="AA7:AC7"/>
    <mergeCell ref="AA11:AC11"/>
    <mergeCell ref="AA12:AC12"/>
    <mergeCell ref="AA3:AA4"/>
    <mergeCell ref="AB3:AB4"/>
    <mergeCell ref="AC3:AC4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K12:M12"/>
    <mergeCell ref="O12:Q12"/>
    <mergeCell ref="S12:U12"/>
    <mergeCell ref="W12:Y12"/>
  </mergeCells>
  <phoneticPr fontId="0" type="noConversion"/>
  <printOptions horizont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rowBreaks count="1" manualBreakCount="1">
    <brk id="27" max="3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"/>
  <sheetViews>
    <sheetView showGridLines="0" view="pageBreakPreview" topLeftCell="A10" zoomScale="70" zoomScaleNormal="50" zoomScaleSheetLayoutView="70" workbookViewId="0">
      <selection activeCell="V28" sqref="V28:V29"/>
    </sheetView>
  </sheetViews>
  <sheetFormatPr defaultColWidth="9.140625" defaultRowHeight="12.75" x14ac:dyDescent="0.2"/>
  <cols>
    <col min="1" max="1" width="11.85546875" style="6" customWidth="1"/>
    <col min="2" max="2" width="135.7109375" style="6" customWidth="1"/>
    <col min="3" max="3" width="9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140625" style="6" customWidth="1"/>
    <col min="16" max="16" width="4.7109375" style="6" customWidth="1"/>
    <col min="17" max="17" width="8.28515625" style="6" customWidth="1"/>
    <col min="18" max="18" width="4.7109375" style="6" customWidth="1"/>
    <col min="19" max="19" width="6.140625" style="6" customWidth="1"/>
    <col min="20" max="20" width="8.7109375" style="6" customWidth="1"/>
    <col min="21" max="21" width="8.28515625" style="6" customWidth="1"/>
    <col min="22" max="22" width="4.7109375" style="6" customWidth="1"/>
    <col min="23" max="23" width="6" style="6" customWidth="1"/>
    <col min="24" max="24" width="4.7109375" style="6" customWidth="1"/>
    <col min="25" max="25" width="7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5" ht="39.75" customHeight="1" x14ac:dyDescent="0.3">
      <c r="C1" s="15"/>
      <c r="U1" s="556" t="s">
        <v>223</v>
      </c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</row>
    <row r="2" spans="1:35" ht="22.5" customHeight="1" x14ac:dyDescent="0.2">
      <c r="C2" s="591" t="s">
        <v>222</v>
      </c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</row>
    <row r="3" spans="1:35" ht="24.75" customHeight="1" x14ac:dyDescent="0.3">
      <c r="B3" s="16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</row>
    <row r="4" spans="1:35" ht="38.25" customHeight="1" thickBot="1" x14ac:dyDescent="0.25"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</row>
    <row r="5" spans="1:35" s="14" customFormat="1" ht="55.5" customHeight="1" thickBot="1" x14ac:dyDescent="0.3">
      <c r="A5" s="487" t="s">
        <v>87</v>
      </c>
      <c r="B5" s="490" t="s">
        <v>118</v>
      </c>
      <c r="C5" s="492" t="s">
        <v>47</v>
      </c>
      <c r="D5" s="504" t="s">
        <v>105</v>
      </c>
      <c r="E5" s="505"/>
      <c r="F5" s="510" t="s">
        <v>78</v>
      </c>
      <c r="G5" s="511"/>
      <c r="H5" s="511"/>
      <c r="I5" s="511"/>
      <c r="J5" s="512"/>
      <c r="K5" s="517" t="s">
        <v>83</v>
      </c>
      <c r="L5" s="518"/>
      <c r="M5" s="518"/>
      <c r="N5" s="518"/>
      <c r="O5" s="518"/>
      <c r="P5" s="518"/>
      <c r="Q5" s="518"/>
      <c r="R5" s="524"/>
      <c r="S5" s="517" t="s">
        <v>84</v>
      </c>
      <c r="T5" s="518"/>
      <c r="U5" s="518"/>
      <c r="V5" s="518"/>
      <c r="W5" s="518"/>
      <c r="X5" s="518"/>
      <c r="Y5" s="518"/>
      <c r="Z5" s="524"/>
      <c r="AA5" s="525" t="s">
        <v>166</v>
      </c>
      <c r="AB5" s="502"/>
      <c r="AC5" s="502"/>
      <c r="AD5" s="503"/>
      <c r="AE5" s="517" t="s">
        <v>97</v>
      </c>
      <c r="AF5" s="518"/>
      <c r="AG5" s="519"/>
    </row>
    <row r="6" spans="1:35" s="14" customFormat="1" ht="52.5" customHeight="1" thickBot="1" x14ac:dyDescent="0.3">
      <c r="A6" s="488"/>
      <c r="B6" s="491"/>
      <c r="C6" s="493"/>
      <c r="D6" s="506"/>
      <c r="E6" s="507"/>
      <c r="F6" s="513" t="s">
        <v>86</v>
      </c>
      <c r="G6" s="515" t="s">
        <v>79</v>
      </c>
      <c r="H6" s="516"/>
      <c r="I6" s="516"/>
      <c r="J6" s="499" t="s">
        <v>81</v>
      </c>
      <c r="K6" s="502" t="s">
        <v>93</v>
      </c>
      <c r="L6" s="502"/>
      <c r="M6" s="502"/>
      <c r="N6" s="503"/>
      <c r="O6" s="502" t="s">
        <v>95</v>
      </c>
      <c r="P6" s="502"/>
      <c r="Q6" s="502"/>
      <c r="R6" s="503"/>
      <c r="S6" s="502" t="s">
        <v>94</v>
      </c>
      <c r="T6" s="502"/>
      <c r="U6" s="502"/>
      <c r="V6" s="503"/>
      <c r="W6" s="502" t="s">
        <v>96</v>
      </c>
      <c r="X6" s="502"/>
      <c r="Y6" s="502"/>
      <c r="Z6" s="503"/>
      <c r="AA6" s="502" t="s">
        <v>171</v>
      </c>
      <c r="AB6" s="502"/>
      <c r="AC6" s="502"/>
      <c r="AD6" s="503"/>
      <c r="AE6" s="520"/>
      <c r="AF6" s="521"/>
      <c r="AG6" s="522"/>
    </row>
    <row r="7" spans="1:35" s="14" customFormat="1" ht="32.25" customHeight="1" thickBot="1" x14ac:dyDescent="0.3">
      <c r="A7" s="488"/>
      <c r="B7" s="491"/>
      <c r="C7" s="493"/>
      <c r="D7" s="508"/>
      <c r="E7" s="509"/>
      <c r="F7" s="513"/>
      <c r="G7" s="476" t="s">
        <v>80</v>
      </c>
      <c r="H7" s="478" t="s">
        <v>85</v>
      </c>
      <c r="I7" s="476" t="s">
        <v>82</v>
      </c>
      <c r="J7" s="500"/>
      <c r="K7" s="476" t="s">
        <v>90</v>
      </c>
      <c r="L7" s="478" t="s">
        <v>91</v>
      </c>
      <c r="M7" s="476" t="s">
        <v>92</v>
      </c>
      <c r="N7" s="480" t="s">
        <v>145</v>
      </c>
      <c r="O7" s="476" t="s">
        <v>90</v>
      </c>
      <c r="P7" s="478" t="s">
        <v>91</v>
      </c>
      <c r="Q7" s="476" t="s">
        <v>92</v>
      </c>
      <c r="R7" s="480" t="s">
        <v>145</v>
      </c>
      <c r="S7" s="476" t="s">
        <v>90</v>
      </c>
      <c r="T7" s="478" t="s">
        <v>91</v>
      </c>
      <c r="U7" s="476" t="s">
        <v>92</v>
      </c>
      <c r="V7" s="480" t="s">
        <v>145</v>
      </c>
      <c r="W7" s="476" t="s">
        <v>90</v>
      </c>
      <c r="X7" s="478" t="s">
        <v>91</v>
      </c>
      <c r="Y7" s="476" t="s">
        <v>92</v>
      </c>
      <c r="Z7" s="480" t="s">
        <v>145</v>
      </c>
      <c r="AA7" s="476" t="s">
        <v>90</v>
      </c>
      <c r="AB7" s="478" t="s">
        <v>91</v>
      </c>
      <c r="AC7" s="476" t="s">
        <v>92</v>
      </c>
      <c r="AD7" s="480" t="s">
        <v>145</v>
      </c>
      <c r="AE7" s="492" t="s">
        <v>98</v>
      </c>
      <c r="AF7" s="492" t="s">
        <v>99</v>
      </c>
      <c r="AG7" s="492" t="s">
        <v>100</v>
      </c>
    </row>
    <row r="8" spans="1:35" s="14" customFormat="1" ht="136.5" customHeight="1" thickBot="1" x14ac:dyDescent="0.3">
      <c r="A8" s="489"/>
      <c r="B8" s="491"/>
      <c r="C8" s="493"/>
      <c r="D8" s="46" t="s">
        <v>144</v>
      </c>
      <c r="E8" s="46" t="s">
        <v>88</v>
      </c>
      <c r="F8" s="514"/>
      <c r="G8" s="477"/>
      <c r="H8" s="479"/>
      <c r="I8" s="477"/>
      <c r="J8" s="501"/>
      <c r="K8" s="477"/>
      <c r="L8" s="479"/>
      <c r="M8" s="477"/>
      <c r="N8" s="481"/>
      <c r="O8" s="477"/>
      <c r="P8" s="479"/>
      <c r="Q8" s="477"/>
      <c r="R8" s="481"/>
      <c r="S8" s="477"/>
      <c r="T8" s="479"/>
      <c r="U8" s="477"/>
      <c r="V8" s="481"/>
      <c r="W8" s="477"/>
      <c r="X8" s="479"/>
      <c r="Y8" s="477"/>
      <c r="Z8" s="481"/>
      <c r="AA8" s="477"/>
      <c r="AB8" s="479"/>
      <c r="AC8" s="477"/>
      <c r="AD8" s="481"/>
      <c r="AE8" s="523"/>
      <c r="AF8" s="523"/>
      <c r="AG8" s="523"/>
    </row>
    <row r="9" spans="1:35" s="7" customFormat="1" ht="23.25" customHeight="1" thickBot="1" x14ac:dyDescent="0.35">
      <c r="A9" s="11" t="s">
        <v>178</v>
      </c>
      <c r="B9" s="628" t="s">
        <v>120</v>
      </c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  <c r="AF9" s="630"/>
      <c r="AG9" s="631"/>
    </row>
    <row r="10" spans="1:35" s="5" customFormat="1" ht="19.5" customHeight="1" thickBot="1" x14ac:dyDescent="0.35">
      <c r="A10" s="617" t="s">
        <v>104</v>
      </c>
      <c r="B10" s="618"/>
      <c r="C10" s="44"/>
      <c r="D10" s="282">
        <f>D11+D14</f>
        <v>15</v>
      </c>
      <c r="E10" s="283">
        <f>E11+E14</f>
        <v>450</v>
      </c>
      <c r="F10" s="284">
        <f>F11+F14</f>
        <v>20</v>
      </c>
      <c r="G10" s="285"/>
      <c r="H10" s="285"/>
      <c r="I10" s="285"/>
      <c r="J10" s="286">
        <f>J11+J14</f>
        <v>280</v>
      </c>
      <c r="K10" s="578">
        <f>K11+K14</f>
        <v>1.25</v>
      </c>
      <c r="L10" s="578"/>
      <c r="M10" s="578"/>
      <c r="N10" s="123">
        <f>N11+N14</f>
        <v>10</v>
      </c>
      <c r="O10" s="578">
        <f>O11+O14</f>
        <v>1.125</v>
      </c>
      <c r="P10" s="578"/>
      <c r="Q10" s="578"/>
      <c r="R10" s="135">
        <f>R11+R14</f>
        <v>5</v>
      </c>
      <c r="S10" s="578">
        <f>S11+S14</f>
        <v>0</v>
      </c>
      <c r="T10" s="578"/>
      <c r="U10" s="578"/>
      <c r="V10" s="65">
        <f>V11+V14</f>
        <v>0</v>
      </c>
      <c r="W10" s="578">
        <f>W11+W14</f>
        <v>0</v>
      </c>
      <c r="X10" s="578"/>
      <c r="Y10" s="578"/>
      <c r="Z10" s="65">
        <f>Z11+Z14</f>
        <v>0</v>
      </c>
      <c r="AA10" s="578">
        <f>AA11+AA14</f>
        <v>0</v>
      </c>
      <c r="AB10" s="578"/>
      <c r="AC10" s="578"/>
      <c r="AD10" s="65">
        <f>AD11+AD14</f>
        <v>0</v>
      </c>
      <c r="AE10" s="364"/>
      <c r="AF10" s="65"/>
      <c r="AG10" s="65"/>
    </row>
    <row r="11" spans="1:35" s="2" customFormat="1" ht="20.25" customHeight="1" thickBot="1" x14ac:dyDescent="0.35">
      <c r="A11" s="77"/>
      <c r="B11" s="248" t="s">
        <v>43</v>
      </c>
      <c r="C11" s="44"/>
      <c r="D11" s="65">
        <f>SUM(D12:D13)</f>
        <v>10</v>
      </c>
      <c r="E11" s="288">
        <f t="shared" ref="E11:J11" si="0">SUM(E12:E13)</f>
        <v>300</v>
      </c>
      <c r="F11" s="289">
        <f t="shared" si="0"/>
        <v>20</v>
      </c>
      <c r="G11" s="290"/>
      <c r="H11" s="290"/>
      <c r="I11" s="290"/>
      <c r="J11" s="291">
        <f t="shared" si="0"/>
        <v>280</v>
      </c>
      <c r="K11" s="474">
        <f>SUM(K12:M13)</f>
        <v>1.25</v>
      </c>
      <c r="L11" s="474"/>
      <c r="M11" s="474"/>
      <c r="N11" s="122">
        <f>SUM(N12:N13)</f>
        <v>10</v>
      </c>
      <c r="O11" s="474">
        <v>0</v>
      </c>
      <c r="P11" s="474"/>
      <c r="Q11" s="474"/>
      <c r="R11" s="292">
        <v>0</v>
      </c>
      <c r="S11" s="578">
        <v>0</v>
      </c>
      <c r="T11" s="578"/>
      <c r="U11" s="578"/>
      <c r="V11" s="65">
        <v>0</v>
      </c>
      <c r="W11" s="578">
        <v>0</v>
      </c>
      <c r="X11" s="578"/>
      <c r="Y11" s="578"/>
      <c r="Z11" s="65">
        <v>0</v>
      </c>
      <c r="AA11" s="578">
        <v>0</v>
      </c>
      <c r="AB11" s="578"/>
      <c r="AC11" s="578"/>
      <c r="AD11" s="65">
        <v>0</v>
      </c>
      <c r="AE11" s="354"/>
      <c r="AF11" s="65"/>
      <c r="AG11" s="65"/>
    </row>
    <row r="12" spans="1:35" s="2" customFormat="1" ht="24.75" customHeight="1" x14ac:dyDescent="0.3">
      <c r="A12" s="279" t="s">
        <v>187</v>
      </c>
      <c r="B12" s="429" t="s">
        <v>177</v>
      </c>
      <c r="C12" s="369" t="s">
        <v>202</v>
      </c>
      <c r="D12" s="293">
        <v>5</v>
      </c>
      <c r="E12" s="294">
        <f>D12*30</f>
        <v>150</v>
      </c>
      <c r="F12" s="295">
        <f>G12+H12+I12</f>
        <v>4</v>
      </c>
      <c r="G12" s="296"/>
      <c r="H12" s="296"/>
      <c r="I12" s="296">
        <v>4</v>
      </c>
      <c r="J12" s="297">
        <f>E12-F12</f>
        <v>146</v>
      </c>
      <c r="K12" s="298"/>
      <c r="L12" s="299"/>
      <c r="M12" s="378">
        <v>0.25</v>
      </c>
      <c r="N12" s="86">
        <v>5</v>
      </c>
      <c r="O12" s="301"/>
      <c r="P12" s="302"/>
      <c r="Q12" s="303"/>
      <c r="R12" s="304"/>
      <c r="S12" s="305"/>
      <c r="T12" s="306"/>
      <c r="U12" s="307"/>
      <c r="V12" s="308"/>
      <c r="W12" s="305"/>
      <c r="X12" s="306"/>
      <c r="Y12" s="307"/>
      <c r="Z12" s="308"/>
      <c r="AA12" s="305"/>
      <c r="AB12" s="306"/>
      <c r="AC12" s="307"/>
      <c r="AD12" s="308"/>
      <c r="AE12" s="309">
        <v>1</v>
      </c>
      <c r="AF12" s="293"/>
      <c r="AG12" s="293"/>
    </row>
    <row r="13" spans="1:35" s="2" customFormat="1" ht="39.75" customHeight="1" thickBot="1" x14ac:dyDescent="0.35">
      <c r="A13" s="279" t="s">
        <v>188</v>
      </c>
      <c r="B13" s="430" t="s">
        <v>200</v>
      </c>
      <c r="C13" s="370" t="s">
        <v>202</v>
      </c>
      <c r="D13" s="310">
        <v>5</v>
      </c>
      <c r="E13" s="311">
        <f>D13*30</f>
        <v>150</v>
      </c>
      <c r="F13" s="295">
        <f>G13+H13+I13</f>
        <v>16</v>
      </c>
      <c r="G13" s="312">
        <v>8</v>
      </c>
      <c r="H13" s="312"/>
      <c r="I13" s="312">
        <v>8</v>
      </c>
      <c r="J13" s="297">
        <f>E13-F13</f>
        <v>134</v>
      </c>
      <c r="K13" s="379">
        <v>0.5</v>
      </c>
      <c r="L13" s="299"/>
      <c r="M13" s="300">
        <v>0.5</v>
      </c>
      <c r="N13" s="86">
        <v>5</v>
      </c>
      <c r="O13" s="313"/>
      <c r="P13" s="314"/>
      <c r="Q13" s="315"/>
      <c r="R13" s="316"/>
      <c r="S13" s="317"/>
      <c r="T13" s="318"/>
      <c r="U13" s="319"/>
      <c r="V13" s="320"/>
      <c r="W13" s="317"/>
      <c r="X13" s="318"/>
      <c r="Y13" s="319"/>
      <c r="Z13" s="320"/>
      <c r="AA13" s="317"/>
      <c r="AB13" s="318"/>
      <c r="AC13" s="319"/>
      <c r="AD13" s="320"/>
      <c r="AE13" s="321">
        <v>1</v>
      </c>
      <c r="AF13" s="322"/>
      <c r="AG13" s="322"/>
    </row>
    <row r="14" spans="1:35" s="2" customFormat="1" ht="19.5" customHeight="1" thickBot="1" x14ac:dyDescent="0.35">
      <c r="A14" s="280"/>
      <c r="B14" s="247" t="s">
        <v>111</v>
      </c>
      <c r="C14" s="47"/>
      <c r="D14" s="131">
        <v>5</v>
      </c>
      <c r="E14" s="287">
        <f>SUM(E15:E17)</f>
        <v>150</v>
      </c>
      <c r="F14" s="323"/>
      <c r="G14" s="290"/>
      <c r="H14" s="290"/>
      <c r="I14" s="290"/>
      <c r="J14" s="291"/>
      <c r="K14" s="607">
        <f>SUM(K15:M17)</f>
        <v>0</v>
      </c>
      <c r="L14" s="608"/>
      <c r="M14" s="609"/>
      <c r="N14" s="122">
        <f>SUM(N15:N17)</f>
        <v>0</v>
      </c>
      <c r="O14" s="607">
        <f>SUM(O15:Q17)</f>
        <v>1.125</v>
      </c>
      <c r="P14" s="608"/>
      <c r="Q14" s="609"/>
      <c r="R14" s="292">
        <f>SUM(R15:R17)</f>
        <v>5</v>
      </c>
      <c r="S14" s="579">
        <f>SUM(S15:U17)</f>
        <v>0</v>
      </c>
      <c r="T14" s="580"/>
      <c r="U14" s="581"/>
      <c r="V14" s="131">
        <f>SUM(V15:V17)</f>
        <v>0</v>
      </c>
      <c r="W14" s="579">
        <f>SUM(W15:Y17)</f>
        <v>0</v>
      </c>
      <c r="X14" s="580"/>
      <c r="Y14" s="581"/>
      <c r="Z14" s="131">
        <f>SUM(Z15:Z17)</f>
        <v>0</v>
      </c>
      <c r="AA14" s="579">
        <f>SUM(AA15:AC17)</f>
        <v>0</v>
      </c>
      <c r="AB14" s="580"/>
      <c r="AC14" s="581"/>
      <c r="AD14" s="131">
        <f>SUM(AD15:AD17)</f>
        <v>0</v>
      </c>
      <c r="AE14" s="324"/>
      <c r="AF14" s="72"/>
      <c r="AG14" s="72"/>
    </row>
    <row r="15" spans="1:35" s="2" customFormat="1" ht="47.25" customHeight="1" x14ac:dyDescent="0.3">
      <c r="A15" s="281" t="s">
        <v>189</v>
      </c>
      <c r="B15" s="416" t="s">
        <v>224</v>
      </c>
      <c r="C15" s="432" t="s">
        <v>217</v>
      </c>
      <c r="D15" s="616">
        <v>5</v>
      </c>
      <c r="E15" s="635">
        <f t="shared" ref="E15" si="1">D15*30</f>
        <v>150</v>
      </c>
      <c r="F15" s="574">
        <f>SUM(G15:I17)</f>
        <v>18</v>
      </c>
      <c r="G15" s="623">
        <v>8</v>
      </c>
      <c r="H15" s="623"/>
      <c r="I15" s="623">
        <v>10</v>
      </c>
      <c r="J15" s="576">
        <f>E15-F15</f>
        <v>132</v>
      </c>
      <c r="K15" s="610"/>
      <c r="L15" s="566"/>
      <c r="M15" s="582"/>
      <c r="N15" s="638"/>
      <c r="O15" s="610">
        <v>0.5</v>
      </c>
      <c r="P15" s="566"/>
      <c r="Q15" s="582">
        <v>0.625</v>
      </c>
      <c r="R15" s="638">
        <v>5</v>
      </c>
      <c r="S15" s="564"/>
      <c r="T15" s="566"/>
      <c r="U15" s="582"/>
      <c r="V15" s="614"/>
      <c r="W15" s="564"/>
      <c r="X15" s="566"/>
      <c r="Y15" s="582"/>
      <c r="Z15" s="584"/>
      <c r="AA15" s="564"/>
      <c r="AB15" s="566"/>
      <c r="AC15" s="582"/>
      <c r="AD15" s="584"/>
      <c r="AE15" s="599">
        <v>2</v>
      </c>
      <c r="AF15" s="624"/>
      <c r="AG15" s="325"/>
    </row>
    <row r="16" spans="1:35" s="2" customFormat="1" ht="41.25" customHeight="1" x14ac:dyDescent="0.3">
      <c r="A16" s="281" t="s">
        <v>190</v>
      </c>
      <c r="B16" s="412" t="s">
        <v>225</v>
      </c>
      <c r="C16" s="427" t="s">
        <v>217</v>
      </c>
      <c r="D16" s="616"/>
      <c r="E16" s="635"/>
      <c r="F16" s="574"/>
      <c r="G16" s="623"/>
      <c r="H16" s="623"/>
      <c r="I16" s="623"/>
      <c r="J16" s="576"/>
      <c r="K16" s="610"/>
      <c r="L16" s="566"/>
      <c r="M16" s="582"/>
      <c r="N16" s="638"/>
      <c r="O16" s="610"/>
      <c r="P16" s="566"/>
      <c r="Q16" s="582"/>
      <c r="R16" s="638"/>
      <c r="S16" s="564"/>
      <c r="T16" s="566"/>
      <c r="U16" s="582"/>
      <c r="V16" s="614"/>
      <c r="W16" s="564"/>
      <c r="X16" s="566"/>
      <c r="Y16" s="582"/>
      <c r="Z16" s="584"/>
      <c r="AA16" s="564"/>
      <c r="AB16" s="566"/>
      <c r="AC16" s="582"/>
      <c r="AD16" s="584"/>
      <c r="AE16" s="616"/>
      <c r="AF16" s="637"/>
      <c r="AG16" s="326"/>
    </row>
    <row r="17" spans="1:37" s="2" customFormat="1" ht="47.25" customHeight="1" thickBot="1" x14ac:dyDescent="0.35">
      <c r="A17" s="281" t="s">
        <v>191</v>
      </c>
      <c r="B17" s="431" t="s">
        <v>203</v>
      </c>
      <c r="C17" s="433" t="s">
        <v>204</v>
      </c>
      <c r="D17" s="613"/>
      <c r="E17" s="636"/>
      <c r="F17" s="575"/>
      <c r="G17" s="603"/>
      <c r="H17" s="603"/>
      <c r="I17" s="603"/>
      <c r="J17" s="577"/>
      <c r="K17" s="611"/>
      <c r="L17" s="567"/>
      <c r="M17" s="583"/>
      <c r="N17" s="639"/>
      <c r="O17" s="611"/>
      <c r="P17" s="567"/>
      <c r="Q17" s="583"/>
      <c r="R17" s="639"/>
      <c r="S17" s="565"/>
      <c r="T17" s="567"/>
      <c r="U17" s="583"/>
      <c r="V17" s="615"/>
      <c r="W17" s="565"/>
      <c r="X17" s="567"/>
      <c r="Y17" s="583"/>
      <c r="Z17" s="585"/>
      <c r="AA17" s="565"/>
      <c r="AB17" s="567"/>
      <c r="AC17" s="583"/>
      <c r="AD17" s="585"/>
      <c r="AE17" s="613"/>
      <c r="AF17" s="627"/>
      <c r="AG17" s="327"/>
    </row>
    <row r="18" spans="1:37" s="7" customFormat="1" ht="23.25" customHeight="1" thickBot="1" x14ac:dyDescent="0.35">
      <c r="A18" s="55" t="s">
        <v>108</v>
      </c>
      <c r="B18" s="621" t="s">
        <v>48</v>
      </c>
      <c r="C18" s="621"/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1"/>
      <c r="AE18" s="621"/>
      <c r="AF18" s="621"/>
      <c r="AG18" s="622"/>
    </row>
    <row r="19" spans="1:37" s="5" customFormat="1" ht="19.5" customHeight="1" thickBot="1" x14ac:dyDescent="0.35">
      <c r="A19" s="619" t="s">
        <v>104</v>
      </c>
      <c r="B19" s="620"/>
      <c r="C19" s="54"/>
      <c r="D19" s="328">
        <f t="shared" ref="D19:K19" si="2">D20+D25</f>
        <v>30</v>
      </c>
      <c r="E19" s="329">
        <f t="shared" si="2"/>
        <v>900</v>
      </c>
      <c r="F19" s="330"/>
      <c r="G19" s="331"/>
      <c r="H19" s="331"/>
      <c r="I19" s="331"/>
      <c r="J19" s="332"/>
      <c r="K19" s="586">
        <f t="shared" si="2"/>
        <v>0</v>
      </c>
      <c r="L19" s="587"/>
      <c r="M19" s="588"/>
      <c r="N19" s="329">
        <f>N20+N25</f>
        <v>0</v>
      </c>
      <c r="O19" s="586">
        <f>O20+O25</f>
        <v>0</v>
      </c>
      <c r="P19" s="587"/>
      <c r="Q19" s="588"/>
      <c r="R19" s="333">
        <f>R20+R25</f>
        <v>0</v>
      </c>
      <c r="S19" s="586">
        <f>S20+S25</f>
        <v>3.375</v>
      </c>
      <c r="T19" s="587"/>
      <c r="U19" s="588"/>
      <c r="V19" s="329">
        <f>V20+V25</f>
        <v>15</v>
      </c>
      <c r="W19" s="586">
        <f>W20+W25</f>
        <v>3.75</v>
      </c>
      <c r="X19" s="587"/>
      <c r="Y19" s="588"/>
      <c r="Z19" s="329">
        <f>Z20+Z25</f>
        <v>15</v>
      </c>
      <c r="AA19" s="586">
        <f>AA20+AA25</f>
        <v>0</v>
      </c>
      <c r="AB19" s="587"/>
      <c r="AC19" s="588"/>
      <c r="AD19" s="329">
        <f>AD20+AD25</f>
        <v>0</v>
      </c>
      <c r="AE19" s="368"/>
      <c r="AF19" s="368"/>
      <c r="AG19" s="368"/>
    </row>
    <row r="20" spans="1:37" s="2" customFormat="1" ht="20.25" customHeight="1" thickBot="1" x14ac:dyDescent="0.35">
      <c r="A20" s="45"/>
      <c r="B20" s="247" t="s">
        <v>43</v>
      </c>
      <c r="C20" s="134"/>
      <c r="D20" s="334">
        <f t="shared" ref="D20:E20" si="3">SUM(D21:D24)</f>
        <v>20</v>
      </c>
      <c r="E20" s="65">
        <f t="shared" si="3"/>
        <v>600</v>
      </c>
      <c r="F20" s="323"/>
      <c r="G20" s="290"/>
      <c r="H20" s="290"/>
      <c r="I20" s="290"/>
      <c r="J20" s="291"/>
      <c r="K20" s="589">
        <f>SUM(K21:M24)</f>
        <v>0</v>
      </c>
      <c r="L20" s="578"/>
      <c r="M20" s="590"/>
      <c r="N20" s="65">
        <f>SUM(N21:N24)</f>
        <v>0</v>
      </c>
      <c r="O20" s="589">
        <f>SUM(O21:Q24)</f>
        <v>0</v>
      </c>
      <c r="P20" s="578"/>
      <c r="Q20" s="590"/>
      <c r="R20" s="135">
        <f>SUM(R21:R24)</f>
        <v>0</v>
      </c>
      <c r="S20" s="589">
        <f>SUM(S21:U24)</f>
        <v>3.375</v>
      </c>
      <c r="T20" s="578"/>
      <c r="U20" s="590"/>
      <c r="V20" s="65">
        <f>SUM(V21:V24)</f>
        <v>15</v>
      </c>
      <c r="W20" s="589">
        <f>SUM(W21:Y24)</f>
        <v>1.25</v>
      </c>
      <c r="X20" s="578"/>
      <c r="Y20" s="590"/>
      <c r="Z20" s="65">
        <f>SUM(Z21:Z24)</f>
        <v>5</v>
      </c>
      <c r="AA20" s="589">
        <f>SUM(AA21:AC24)</f>
        <v>0</v>
      </c>
      <c r="AB20" s="578"/>
      <c r="AC20" s="590"/>
      <c r="AD20" s="65">
        <f>SUM(AD21:AD24)</f>
        <v>0</v>
      </c>
      <c r="AE20" s="129"/>
      <c r="AF20" s="72"/>
      <c r="AG20" s="72"/>
    </row>
    <row r="21" spans="1:37" s="2" customFormat="1" ht="43.5" customHeight="1" x14ac:dyDescent="0.3">
      <c r="A21" s="78" t="s">
        <v>192</v>
      </c>
      <c r="B21" s="420" t="s">
        <v>226</v>
      </c>
      <c r="C21" s="426" t="s">
        <v>217</v>
      </c>
      <c r="D21" s="90">
        <v>5</v>
      </c>
      <c r="E21" s="82">
        <f>D21*30</f>
        <v>150</v>
      </c>
      <c r="F21" s="96">
        <f>G21+H21+I21</f>
        <v>18</v>
      </c>
      <c r="G21" s="97">
        <v>8</v>
      </c>
      <c r="H21" s="97"/>
      <c r="I21" s="97">
        <v>10</v>
      </c>
      <c r="J21" s="98">
        <f>E21-F21</f>
        <v>132</v>
      </c>
      <c r="K21" s="335"/>
      <c r="L21" s="336"/>
      <c r="M21" s="337"/>
      <c r="N21" s="86"/>
      <c r="O21" s="99"/>
      <c r="P21" s="336"/>
      <c r="Q21" s="98"/>
      <c r="R21" s="338"/>
      <c r="S21" s="96">
        <v>0.5</v>
      </c>
      <c r="T21" s="336"/>
      <c r="U21" s="98">
        <v>0.625</v>
      </c>
      <c r="V21" s="339">
        <v>5</v>
      </c>
      <c r="W21" s="96"/>
      <c r="X21" s="336"/>
      <c r="Y21" s="98"/>
      <c r="Z21" s="339"/>
      <c r="AA21" s="96"/>
      <c r="AB21" s="360"/>
      <c r="AC21" s="98"/>
      <c r="AD21" s="339"/>
      <c r="AE21" s="361">
        <v>3</v>
      </c>
      <c r="AF21" s="366"/>
      <c r="AG21" s="366"/>
    </row>
    <row r="22" spans="1:37" s="2" customFormat="1" ht="66.75" customHeight="1" x14ac:dyDescent="0.3">
      <c r="A22" s="78" t="s">
        <v>193</v>
      </c>
      <c r="B22" s="418" t="s">
        <v>227</v>
      </c>
      <c r="C22" s="427" t="s">
        <v>217</v>
      </c>
      <c r="D22" s="340">
        <v>5</v>
      </c>
      <c r="E22" s="60">
        <f t="shared" ref="E22" si="4">D22*30</f>
        <v>150</v>
      </c>
      <c r="F22" s="101">
        <f t="shared" ref="F22" si="5">G22+H22+I22</f>
        <v>18</v>
      </c>
      <c r="G22" s="102">
        <v>8</v>
      </c>
      <c r="H22" s="102">
        <v>10</v>
      </c>
      <c r="I22" s="102"/>
      <c r="J22" s="103">
        <f t="shared" ref="J22" si="6">E22-F22</f>
        <v>132</v>
      </c>
      <c r="K22" s="111"/>
      <c r="L22" s="341"/>
      <c r="M22" s="342"/>
      <c r="N22" s="95"/>
      <c r="O22" s="343"/>
      <c r="P22" s="341"/>
      <c r="Q22" s="103"/>
      <c r="R22" s="113"/>
      <c r="S22" s="101">
        <v>0.5</v>
      </c>
      <c r="T22" s="341">
        <v>0.625</v>
      </c>
      <c r="U22" s="103"/>
      <c r="V22" s="108">
        <v>5</v>
      </c>
      <c r="W22" s="101"/>
      <c r="X22" s="341"/>
      <c r="Y22" s="103"/>
      <c r="Z22" s="108"/>
      <c r="AA22" s="101"/>
      <c r="AB22" s="341"/>
      <c r="AC22" s="103"/>
      <c r="AD22" s="108"/>
      <c r="AE22" s="361">
        <v>3</v>
      </c>
      <c r="AF22" s="60"/>
      <c r="AG22" s="60"/>
    </row>
    <row r="23" spans="1:37" s="2" customFormat="1" ht="62.25" customHeight="1" x14ac:dyDescent="0.3">
      <c r="A23" s="78" t="s">
        <v>194</v>
      </c>
      <c r="B23" s="425" t="s">
        <v>228</v>
      </c>
      <c r="C23" s="427" t="s">
        <v>217</v>
      </c>
      <c r="D23" s="344">
        <v>5</v>
      </c>
      <c r="E23" s="60">
        <f t="shared" ref="E23" si="7">D23*30</f>
        <v>150</v>
      </c>
      <c r="F23" s="101">
        <f t="shared" ref="F23" si="8">G23+H23+I23</f>
        <v>18</v>
      </c>
      <c r="G23" s="102">
        <v>8</v>
      </c>
      <c r="H23" s="102"/>
      <c r="I23" s="102">
        <v>10</v>
      </c>
      <c r="J23" s="103">
        <f t="shared" ref="J23" si="9">E23-F23</f>
        <v>132</v>
      </c>
      <c r="K23" s="111"/>
      <c r="L23" s="341"/>
      <c r="M23" s="342"/>
      <c r="N23" s="95"/>
      <c r="O23" s="343"/>
      <c r="P23" s="341"/>
      <c r="Q23" s="103"/>
      <c r="R23" s="113"/>
      <c r="S23" s="101">
        <v>0.5</v>
      </c>
      <c r="T23" s="341"/>
      <c r="U23" s="103">
        <v>0.625</v>
      </c>
      <c r="V23" s="108">
        <v>5</v>
      </c>
      <c r="W23" s="101"/>
      <c r="X23" s="341"/>
      <c r="Y23" s="103"/>
      <c r="Z23" s="108"/>
      <c r="AA23" s="101"/>
      <c r="AB23" s="341"/>
      <c r="AC23" s="103"/>
      <c r="AD23" s="108"/>
      <c r="AE23" s="361">
        <v>3</v>
      </c>
      <c r="AF23" s="60"/>
      <c r="AG23" s="60"/>
    </row>
    <row r="24" spans="1:37" s="2" customFormat="1" ht="47.25" customHeight="1" thickBot="1" x14ac:dyDescent="0.35">
      <c r="A24" s="78" t="s">
        <v>195</v>
      </c>
      <c r="B24" s="420" t="s">
        <v>229</v>
      </c>
      <c r="C24" s="428" t="s">
        <v>217</v>
      </c>
      <c r="D24" s="344">
        <v>5</v>
      </c>
      <c r="E24" s="60">
        <f t="shared" ref="E24" si="10">D24*30</f>
        <v>150</v>
      </c>
      <c r="F24" s="101">
        <f t="shared" ref="F24" si="11">G24+H24+I24</f>
        <v>20</v>
      </c>
      <c r="G24" s="102">
        <v>8</v>
      </c>
      <c r="H24" s="102"/>
      <c r="I24" s="102">
        <v>12</v>
      </c>
      <c r="J24" s="103">
        <f t="shared" ref="J24" si="12">E24-F24</f>
        <v>130</v>
      </c>
      <c r="K24" s="111"/>
      <c r="L24" s="341"/>
      <c r="M24" s="342"/>
      <c r="N24" s="95"/>
      <c r="O24" s="343"/>
      <c r="P24" s="341"/>
      <c r="Q24" s="103"/>
      <c r="R24" s="113"/>
      <c r="S24" s="101"/>
      <c r="T24" s="341"/>
      <c r="U24" s="103"/>
      <c r="V24" s="108"/>
      <c r="W24" s="101">
        <v>0.5</v>
      </c>
      <c r="X24" s="341"/>
      <c r="Y24" s="103">
        <v>0.75</v>
      </c>
      <c r="Z24" s="108">
        <v>5</v>
      </c>
      <c r="AA24" s="101"/>
      <c r="AB24" s="341"/>
      <c r="AC24" s="103"/>
      <c r="AD24" s="108"/>
      <c r="AE24" s="361">
        <v>4</v>
      </c>
      <c r="AF24" s="60"/>
      <c r="AG24" s="60"/>
    </row>
    <row r="25" spans="1:37" s="43" customFormat="1" ht="19.5" customHeight="1" thickBot="1" x14ac:dyDescent="0.35">
      <c r="A25" s="380"/>
      <c r="B25" s="79" t="s">
        <v>111</v>
      </c>
      <c r="C25" s="80"/>
      <c r="D25" s="267">
        <f t="shared" ref="D25:E25" si="13">SUM(D26:D29)</f>
        <v>10</v>
      </c>
      <c r="E25" s="266">
        <f t="shared" si="13"/>
        <v>300</v>
      </c>
      <c r="F25" s="345"/>
      <c r="G25" s="346"/>
      <c r="H25" s="346"/>
      <c r="I25" s="346"/>
      <c r="J25" s="347"/>
      <c r="K25" s="632">
        <f>SUM(K26:M29)</f>
        <v>0</v>
      </c>
      <c r="L25" s="633"/>
      <c r="M25" s="634"/>
      <c r="N25" s="348">
        <f>SUM(N26:N29)</f>
        <v>0</v>
      </c>
      <c r="O25" s="632">
        <f>SUM(O26:Q29)</f>
        <v>0</v>
      </c>
      <c r="P25" s="633"/>
      <c r="Q25" s="634"/>
      <c r="R25" s="349">
        <f>SUM(R26:R29)</f>
        <v>0</v>
      </c>
      <c r="S25" s="557">
        <f>SUM(S26:U29)</f>
        <v>0</v>
      </c>
      <c r="T25" s="558"/>
      <c r="U25" s="559"/>
      <c r="V25" s="268">
        <f>SUM(V26:V29)</f>
        <v>0</v>
      </c>
      <c r="W25" s="557">
        <f>SUM(W26:Y29)</f>
        <v>2.5</v>
      </c>
      <c r="X25" s="558"/>
      <c r="Y25" s="559"/>
      <c r="Z25" s="268">
        <f>SUM(Z26:Z29)</f>
        <v>10</v>
      </c>
      <c r="AA25" s="557">
        <f>SUM(AA26:AC29)</f>
        <v>0</v>
      </c>
      <c r="AB25" s="558"/>
      <c r="AC25" s="559"/>
      <c r="AD25" s="268">
        <f>SUM(AD26:AD29)</f>
        <v>0</v>
      </c>
      <c r="AE25" s="268"/>
      <c r="AF25" s="266"/>
      <c r="AG25" s="266"/>
    </row>
    <row r="26" spans="1:37" s="2" customFormat="1" ht="44.25" customHeight="1" x14ac:dyDescent="0.3">
      <c r="A26" s="374" t="s">
        <v>196</v>
      </c>
      <c r="B26" s="423" t="s">
        <v>230</v>
      </c>
      <c r="C26" s="426" t="s">
        <v>217</v>
      </c>
      <c r="D26" s="599">
        <v>5</v>
      </c>
      <c r="E26" s="624">
        <f>D26*30</f>
        <v>150</v>
      </c>
      <c r="F26" s="568">
        <f>G26+H26+I26</f>
        <v>20</v>
      </c>
      <c r="G26" s="605">
        <v>8</v>
      </c>
      <c r="H26" s="605"/>
      <c r="I26" s="605">
        <v>12</v>
      </c>
      <c r="J26" s="572">
        <f>E26-F26</f>
        <v>130</v>
      </c>
      <c r="K26" s="595"/>
      <c r="L26" s="570"/>
      <c r="M26" s="572"/>
      <c r="N26" s="597"/>
      <c r="O26" s="595"/>
      <c r="P26" s="570"/>
      <c r="Q26" s="572"/>
      <c r="R26" s="593"/>
      <c r="S26" s="568"/>
      <c r="T26" s="570"/>
      <c r="U26" s="572"/>
      <c r="V26" s="560"/>
      <c r="W26" s="568">
        <v>0.5</v>
      </c>
      <c r="X26" s="570"/>
      <c r="Y26" s="572">
        <v>0.75</v>
      </c>
      <c r="Z26" s="560">
        <v>5</v>
      </c>
      <c r="AA26" s="568"/>
      <c r="AB26" s="570"/>
      <c r="AC26" s="572"/>
      <c r="AD26" s="560"/>
      <c r="AE26" s="599">
        <v>4</v>
      </c>
      <c r="AF26" s="624"/>
      <c r="AG26" s="624"/>
    </row>
    <row r="27" spans="1:37" s="2" customFormat="1" ht="41.25" customHeight="1" x14ac:dyDescent="0.3">
      <c r="A27" s="78" t="s">
        <v>197</v>
      </c>
      <c r="B27" s="419" t="s">
        <v>231</v>
      </c>
      <c r="C27" s="427" t="s">
        <v>217</v>
      </c>
      <c r="D27" s="600"/>
      <c r="E27" s="625"/>
      <c r="F27" s="569"/>
      <c r="G27" s="606"/>
      <c r="H27" s="606"/>
      <c r="I27" s="606"/>
      <c r="J27" s="573"/>
      <c r="K27" s="596"/>
      <c r="L27" s="571"/>
      <c r="M27" s="573"/>
      <c r="N27" s="598"/>
      <c r="O27" s="596"/>
      <c r="P27" s="571"/>
      <c r="Q27" s="573"/>
      <c r="R27" s="594"/>
      <c r="S27" s="569"/>
      <c r="T27" s="571"/>
      <c r="U27" s="573"/>
      <c r="V27" s="561"/>
      <c r="W27" s="569"/>
      <c r="X27" s="571"/>
      <c r="Y27" s="573"/>
      <c r="Z27" s="561"/>
      <c r="AA27" s="569"/>
      <c r="AB27" s="571"/>
      <c r="AC27" s="573"/>
      <c r="AD27" s="561"/>
      <c r="AE27" s="600"/>
      <c r="AF27" s="625"/>
      <c r="AG27" s="625"/>
    </row>
    <row r="28" spans="1:37" s="2" customFormat="1" ht="62.25" customHeight="1" x14ac:dyDescent="0.3">
      <c r="A28" s="78" t="s">
        <v>198</v>
      </c>
      <c r="B28" s="424" t="s">
        <v>232</v>
      </c>
      <c r="C28" s="427" t="s">
        <v>217</v>
      </c>
      <c r="D28" s="612">
        <v>5</v>
      </c>
      <c r="E28" s="626">
        <f t="shared" ref="E28" si="14">D28*30</f>
        <v>150</v>
      </c>
      <c r="F28" s="601">
        <f t="shared" ref="F28" si="15">G28+H28+I28</f>
        <v>20</v>
      </c>
      <c r="G28" s="602">
        <v>8</v>
      </c>
      <c r="H28" s="602"/>
      <c r="I28" s="602">
        <v>12</v>
      </c>
      <c r="J28" s="604">
        <f t="shared" ref="J28" si="16">E28-F28</f>
        <v>130</v>
      </c>
      <c r="K28" s="640"/>
      <c r="L28" s="566"/>
      <c r="M28" s="576"/>
      <c r="N28" s="642"/>
      <c r="O28" s="640"/>
      <c r="P28" s="566"/>
      <c r="Q28" s="576"/>
      <c r="R28" s="644"/>
      <c r="S28" s="574"/>
      <c r="T28" s="566"/>
      <c r="U28" s="576"/>
      <c r="V28" s="562"/>
      <c r="W28" s="574">
        <v>0.5</v>
      </c>
      <c r="X28" s="566"/>
      <c r="Y28" s="576">
        <v>0.75</v>
      </c>
      <c r="Z28" s="562">
        <v>5</v>
      </c>
      <c r="AA28" s="574"/>
      <c r="AB28" s="566"/>
      <c r="AC28" s="576"/>
      <c r="AD28" s="562"/>
      <c r="AE28" s="612">
        <v>4</v>
      </c>
      <c r="AF28" s="626"/>
      <c r="AG28" s="626"/>
    </row>
    <row r="29" spans="1:37" s="2" customFormat="1" ht="65.25" customHeight="1" thickBot="1" x14ac:dyDescent="0.35">
      <c r="A29" s="381" t="s">
        <v>199</v>
      </c>
      <c r="B29" s="422" t="s">
        <v>233</v>
      </c>
      <c r="C29" s="428" t="s">
        <v>217</v>
      </c>
      <c r="D29" s="613"/>
      <c r="E29" s="627"/>
      <c r="F29" s="575"/>
      <c r="G29" s="603"/>
      <c r="H29" s="603"/>
      <c r="I29" s="603"/>
      <c r="J29" s="577"/>
      <c r="K29" s="641"/>
      <c r="L29" s="567"/>
      <c r="M29" s="577"/>
      <c r="N29" s="643"/>
      <c r="O29" s="641"/>
      <c r="P29" s="567"/>
      <c r="Q29" s="577"/>
      <c r="R29" s="645"/>
      <c r="S29" s="575"/>
      <c r="T29" s="567"/>
      <c r="U29" s="577"/>
      <c r="V29" s="563"/>
      <c r="W29" s="575"/>
      <c r="X29" s="567"/>
      <c r="Y29" s="577"/>
      <c r="Z29" s="563"/>
      <c r="AA29" s="575"/>
      <c r="AB29" s="567"/>
      <c r="AC29" s="577"/>
      <c r="AD29" s="563"/>
      <c r="AE29" s="613"/>
      <c r="AF29" s="627"/>
      <c r="AG29" s="627"/>
    </row>
    <row r="30" spans="1:37" ht="8.25" customHeight="1" x14ac:dyDescent="0.2"/>
    <row r="31" spans="1:37" s="3" customFormat="1" ht="20.25" x14ac:dyDescent="0.3">
      <c r="A31" s="351"/>
      <c r="B31" s="409" t="s">
        <v>208</v>
      </c>
      <c r="C31" s="351" t="s">
        <v>209</v>
      </c>
      <c r="D31" s="410"/>
      <c r="E31" s="410"/>
      <c r="G31" s="410"/>
      <c r="H31" s="410"/>
      <c r="I31" s="410"/>
      <c r="J31" s="410"/>
      <c r="L31" s="410"/>
      <c r="M31" s="411"/>
      <c r="N31" s="351"/>
      <c r="P31" s="351" t="s">
        <v>210</v>
      </c>
      <c r="AK31" s="351"/>
    </row>
    <row r="32" spans="1:37" s="3" customFormat="1" ht="20.25" x14ac:dyDescent="0.3">
      <c r="A32" s="351"/>
      <c r="B32" s="351" t="s">
        <v>211</v>
      </c>
      <c r="C32" s="351" t="s">
        <v>212</v>
      </c>
      <c r="D32" s="410"/>
      <c r="E32" s="410"/>
      <c r="G32" s="410"/>
      <c r="H32" s="410"/>
      <c r="I32" s="410"/>
      <c r="J32" s="410"/>
      <c r="L32" s="410"/>
      <c r="M32" s="411"/>
      <c r="N32" s="351"/>
      <c r="P32" s="351" t="s">
        <v>213</v>
      </c>
      <c r="AK32" s="351"/>
    </row>
    <row r="33" spans="1:37" s="3" customFormat="1" ht="20.25" x14ac:dyDescent="0.3">
      <c r="A33" s="351"/>
      <c r="B33" s="351" t="s">
        <v>214</v>
      </c>
      <c r="C33" s="351" t="s">
        <v>215</v>
      </c>
      <c r="D33" s="410"/>
      <c r="E33" s="410"/>
      <c r="G33" s="410"/>
      <c r="H33" s="410"/>
      <c r="I33" s="410"/>
      <c r="J33" s="410"/>
      <c r="L33" s="410"/>
      <c r="M33" s="411"/>
      <c r="N33" s="351"/>
      <c r="P33" s="351" t="s">
        <v>216</v>
      </c>
      <c r="AK33" s="351"/>
    </row>
  </sheetData>
  <dataConsolidate/>
  <mergeCells count="168">
    <mergeCell ref="AF28:AF29"/>
    <mergeCell ref="AG28:AG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E26:AE27"/>
    <mergeCell ref="AF26:AF27"/>
    <mergeCell ref="AG26:AG27"/>
    <mergeCell ref="K28:K29"/>
    <mergeCell ref="L28:L29"/>
    <mergeCell ref="M28:M29"/>
    <mergeCell ref="N28:N29"/>
    <mergeCell ref="O28:O29"/>
    <mergeCell ref="P28:P29"/>
    <mergeCell ref="Q28:Q29"/>
    <mergeCell ref="R28:R29"/>
    <mergeCell ref="E15:E17"/>
    <mergeCell ref="F15:F17"/>
    <mergeCell ref="G15:G17"/>
    <mergeCell ref="H15:H17"/>
    <mergeCell ref="AF15:AF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S10:U10"/>
    <mergeCell ref="R7:R8"/>
    <mergeCell ref="I15:I17"/>
    <mergeCell ref="J15:J17"/>
    <mergeCell ref="D28:D29"/>
    <mergeCell ref="E26:E27"/>
    <mergeCell ref="E28:E29"/>
    <mergeCell ref="B9:AG9"/>
    <mergeCell ref="AE7:AE8"/>
    <mergeCell ref="AF7:AF8"/>
    <mergeCell ref="AG7:AG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V28:V29"/>
    <mergeCell ref="W28:W29"/>
    <mergeCell ref="X28:X29"/>
    <mergeCell ref="AE15:AE17"/>
    <mergeCell ref="A10:B10"/>
    <mergeCell ref="A19:B19"/>
    <mergeCell ref="B18:AG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E5:AG6"/>
    <mergeCell ref="K7:K8"/>
    <mergeCell ref="S6:V6"/>
    <mergeCell ref="O10:Q10"/>
    <mergeCell ref="K14:M14"/>
    <mergeCell ref="K10:M10"/>
    <mergeCell ref="K15:K17"/>
    <mergeCell ref="L15:L17"/>
    <mergeCell ref="Z28:Z29"/>
    <mergeCell ref="AE28:AE29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Y28:Y29"/>
    <mergeCell ref="S28:S29"/>
    <mergeCell ref="T28:T29"/>
    <mergeCell ref="U28:U29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AA20:AC20"/>
    <mergeCell ref="C2:AG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K6:N6"/>
    <mergeCell ref="K11:M11"/>
    <mergeCell ref="U1:AI1"/>
    <mergeCell ref="AA5:AD5"/>
    <mergeCell ref="AA25:AC25"/>
    <mergeCell ref="AD26:AD27"/>
    <mergeCell ref="AD28:AD29"/>
    <mergeCell ref="AA7:AA8"/>
    <mergeCell ref="AB7:AB8"/>
    <mergeCell ref="AC7:AC8"/>
    <mergeCell ref="AA15:AA17"/>
    <mergeCell ref="AB15:AB17"/>
    <mergeCell ref="AA26:AA27"/>
    <mergeCell ref="AB26:AB27"/>
    <mergeCell ref="AC26:AC27"/>
    <mergeCell ref="AA28:AA29"/>
    <mergeCell ref="AB28:AB29"/>
    <mergeCell ref="AC28:AC29"/>
    <mergeCell ref="AA6:AD6"/>
    <mergeCell ref="AD7:AD8"/>
    <mergeCell ref="AA10:AC10"/>
    <mergeCell ref="AA11:AC11"/>
    <mergeCell ref="AA14:AC14"/>
    <mergeCell ref="AC15:AC17"/>
    <mergeCell ref="AD15:AD17"/>
    <mergeCell ref="AA19:AC19"/>
  </mergeCells>
  <printOptions horizontalCentered="1" verticalCentered="1" gridLinesSet="0"/>
  <pageMargins left="0" right="0" top="0.59055118110236227" bottom="0" header="0.19685039370078741" footer="0"/>
  <pageSetup paperSize="9" scale="43" fitToWidth="420" fitToHeight="297" orientation="landscape" blackAndWhite="1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AF3B-6BEF-48D8-8FC2-E9EA0B963BB9}">
  <dimension ref="A1:AK34"/>
  <sheetViews>
    <sheetView showGridLines="0" tabSelected="1" view="pageBreakPreview" topLeftCell="A10" zoomScale="70" zoomScaleNormal="50" zoomScaleSheetLayoutView="70" workbookViewId="0">
      <selection activeCell="Y26" sqref="Y26:Y27"/>
    </sheetView>
  </sheetViews>
  <sheetFormatPr defaultColWidth="9.140625" defaultRowHeight="12.75" x14ac:dyDescent="0.2"/>
  <cols>
    <col min="1" max="1" width="11.85546875" style="6" customWidth="1"/>
    <col min="2" max="2" width="135.7109375" style="6" customWidth="1"/>
    <col min="3" max="3" width="9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5.7109375" style="6" customWidth="1"/>
    <col min="16" max="16" width="4.7109375" style="6" customWidth="1"/>
    <col min="17" max="17" width="8.42578125" style="6" customWidth="1"/>
    <col min="18" max="18" width="4.7109375" style="6" customWidth="1"/>
    <col min="19" max="19" width="6" style="6" customWidth="1"/>
    <col min="20" max="20" width="8.5703125" style="6" customWidth="1"/>
    <col min="21" max="21" width="10" style="6" customWidth="1"/>
    <col min="22" max="22" width="4.7109375" style="6" customWidth="1"/>
    <col min="23" max="23" width="5.7109375" style="6" customWidth="1"/>
    <col min="24" max="24" width="7.85546875" style="6" customWidth="1"/>
    <col min="25" max="25" width="8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5" ht="39.75" customHeight="1" x14ac:dyDescent="0.3">
      <c r="C1" s="15"/>
      <c r="U1" s="556" t="s">
        <v>223</v>
      </c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</row>
    <row r="2" spans="1:35" ht="22.5" customHeight="1" x14ac:dyDescent="0.2">
      <c r="C2" s="591" t="s">
        <v>234</v>
      </c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</row>
    <row r="3" spans="1:35" ht="24.75" customHeight="1" x14ac:dyDescent="0.3">
      <c r="B3" s="16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</row>
    <row r="4" spans="1:35" ht="38.25" customHeight="1" thickBot="1" x14ac:dyDescent="0.25"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</row>
    <row r="5" spans="1:35" s="14" customFormat="1" ht="55.5" customHeight="1" thickBot="1" x14ac:dyDescent="0.3">
      <c r="A5" s="487" t="s">
        <v>87</v>
      </c>
      <c r="B5" s="490" t="s">
        <v>118</v>
      </c>
      <c r="C5" s="492" t="s">
        <v>47</v>
      </c>
      <c r="D5" s="504" t="s">
        <v>105</v>
      </c>
      <c r="E5" s="505"/>
      <c r="F5" s="510" t="s">
        <v>78</v>
      </c>
      <c r="G5" s="511"/>
      <c r="H5" s="511"/>
      <c r="I5" s="511"/>
      <c r="J5" s="512"/>
      <c r="K5" s="517" t="s">
        <v>83</v>
      </c>
      <c r="L5" s="518"/>
      <c r="M5" s="518"/>
      <c r="N5" s="518"/>
      <c r="O5" s="518"/>
      <c r="P5" s="518"/>
      <c r="Q5" s="518"/>
      <c r="R5" s="524"/>
      <c r="S5" s="517" t="s">
        <v>84</v>
      </c>
      <c r="T5" s="518"/>
      <c r="U5" s="518"/>
      <c r="V5" s="518"/>
      <c r="W5" s="518"/>
      <c r="X5" s="518"/>
      <c r="Y5" s="518"/>
      <c r="Z5" s="524"/>
      <c r="AA5" s="525" t="s">
        <v>166</v>
      </c>
      <c r="AB5" s="502"/>
      <c r="AC5" s="502"/>
      <c r="AD5" s="503"/>
      <c r="AE5" s="517" t="s">
        <v>97</v>
      </c>
      <c r="AF5" s="518"/>
      <c r="AG5" s="519"/>
    </row>
    <row r="6" spans="1:35" s="14" customFormat="1" ht="52.5" customHeight="1" thickBot="1" x14ac:dyDescent="0.3">
      <c r="A6" s="488"/>
      <c r="B6" s="491"/>
      <c r="C6" s="493"/>
      <c r="D6" s="506"/>
      <c r="E6" s="507"/>
      <c r="F6" s="513" t="s">
        <v>86</v>
      </c>
      <c r="G6" s="515" t="s">
        <v>79</v>
      </c>
      <c r="H6" s="516"/>
      <c r="I6" s="516"/>
      <c r="J6" s="499" t="s">
        <v>81</v>
      </c>
      <c r="K6" s="502" t="s">
        <v>93</v>
      </c>
      <c r="L6" s="502"/>
      <c r="M6" s="502"/>
      <c r="N6" s="503"/>
      <c r="O6" s="502" t="s">
        <v>95</v>
      </c>
      <c r="P6" s="502"/>
      <c r="Q6" s="502"/>
      <c r="R6" s="503"/>
      <c r="S6" s="502" t="s">
        <v>94</v>
      </c>
      <c r="T6" s="502"/>
      <c r="U6" s="502"/>
      <c r="V6" s="503"/>
      <c r="W6" s="502" t="s">
        <v>96</v>
      </c>
      <c r="X6" s="502"/>
      <c r="Y6" s="502"/>
      <c r="Z6" s="503"/>
      <c r="AA6" s="502" t="s">
        <v>171</v>
      </c>
      <c r="AB6" s="502"/>
      <c r="AC6" s="502"/>
      <c r="AD6" s="503"/>
      <c r="AE6" s="520"/>
      <c r="AF6" s="521"/>
      <c r="AG6" s="522"/>
    </row>
    <row r="7" spans="1:35" s="14" customFormat="1" ht="32.25" customHeight="1" thickBot="1" x14ac:dyDescent="0.3">
      <c r="A7" s="488"/>
      <c r="B7" s="491"/>
      <c r="C7" s="493"/>
      <c r="D7" s="508"/>
      <c r="E7" s="509"/>
      <c r="F7" s="513"/>
      <c r="G7" s="476" t="s">
        <v>80</v>
      </c>
      <c r="H7" s="478" t="s">
        <v>85</v>
      </c>
      <c r="I7" s="476" t="s">
        <v>82</v>
      </c>
      <c r="J7" s="500"/>
      <c r="K7" s="476" t="s">
        <v>90</v>
      </c>
      <c r="L7" s="478" t="s">
        <v>91</v>
      </c>
      <c r="M7" s="476" t="s">
        <v>92</v>
      </c>
      <c r="N7" s="480" t="s">
        <v>145</v>
      </c>
      <c r="O7" s="476" t="s">
        <v>90</v>
      </c>
      <c r="P7" s="478" t="s">
        <v>91</v>
      </c>
      <c r="Q7" s="476" t="s">
        <v>92</v>
      </c>
      <c r="R7" s="480" t="s">
        <v>145</v>
      </c>
      <c r="S7" s="476" t="s">
        <v>90</v>
      </c>
      <c r="T7" s="478" t="s">
        <v>91</v>
      </c>
      <c r="U7" s="476" t="s">
        <v>92</v>
      </c>
      <c r="V7" s="480" t="s">
        <v>145</v>
      </c>
      <c r="W7" s="476" t="s">
        <v>90</v>
      </c>
      <c r="X7" s="478" t="s">
        <v>91</v>
      </c>
      <c r="Y7" s="476" t="s">
        <v>92</v>
      </c>
      <c r="Z7" s="480" t="s">
        <v>145</v>
      </c>
      <c r="AA7" s="476" t="s">
        <v>90</v>
      </c>
      <c r="AB7" s="478" t="s">
        <v>91</v>
      </c>
      <c r="AC7" s="476" t="s">
        <v>92</v>
      </c>
      <c r="AD7" s="480" t="s">
        <v>145</v>
      </c>
      <c r="AE7" s="492" t="s">
        <v>98</v>
      </c>
      <c r="AF7" s="492" t="s">
        <v>99</v>
      </c>
      <c r="AG7" s="492" t="s">
        <v>100</v>
      </c>
    </row>
    <row r="8" spans="1:35" s="14" customFormat="1" ht="136.5" customHeight="1" thickBot="1" x14ac:dyDescent="0.3">
      <c r="A8" s="489"/>
      <c r="B8" s="491"/>
      <c r="C8" s="493"/>
      <c r="D8" s="384" t="s">
        <v>144</v>
      </c>
      <c r="E8" s="384" t="s">
        <v>88</v>
      </c>
      <c r="F8" s="514"/>
      <c r="G8" s="477"/>
      <c r="H8" s="479"/>
      <c r="I8" s="477"/>
      <c r="J8" s="501"/>
      <c r="K8" s="477"/>
      <c r="L8" s="479"/>
      <c r="M8" s="477"/>
      <c r="N8" s="481"/>
      <c r="O8" s="477"/>
      <c r="P8" s="479"/>
      <c r="Q8" s="477"/>
      <c r="R8" s="481"/>
      <c r="S8" s="477"/>
      <c r="T8" s="479"/>
      <c r="U8" s="477"/>
      <c r="V8" s="481"/>
      <c r="W8" s="477"/>
      <c r="X8" s="479"/>
      <c r="Y8" s="477"/>
      <c r="Z8" s="481"/>
      <c r="AA8" s="477"/>
      <c r="AB8" s="479"/>
      <c r="AC8" s="477"/>
      <c r="AD8" s="481"/>
      <c r="AE8" s="523"/>
      <c r="AF8" s="523"/>
      <c r="AG8" s="523"/>
    </row>
    <row r="9" spans="1:35" s="7" customFormat="1" ht="23.25" customHeight="1" thickBot="1" x14ac:dyDescent="0.35">
      <c r="A9" s="11" t="s">
        <v>178</v>
      </c>
      <c r="B9" s="628" t="s">
        <v>120</v>
      </c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  <c r="AF9" s="630"/>
      <c r="AG9" s="631"/>
    </row>
    <row r="10" spans="1:35" s="5" customFormat="1" ht="19.5" customHeight="1" thickBot="1" x14ac:dyDescent="0.35">
      <c r="A10" s="617" t="s">
        <v>104</v>
      </c>
      <c r="B10" s="618"/>
      <c r="C10" s="44"/>
      <c r="D10" s="282">
        <f>D11+D14</f>
        <v>15</v>
      </c>
      <c r="E10" s="283">
        <f>E11+E14</f>
        <v>450</v>
      </c>
      <c r="F10" s="284">
        <f>F11+F14</f>
        <v>20</v>
      </c>
      <c r="G10" s="285"/>
      <c r="H10" s="285"/>
      <c r="I10" s="285"/>
      <c r="J10" s="286">
        <f>J11+J14</f>
        <v>280</v>
      </c>
      <c r="K10" s="578">
        <f>K11+K14</f>
        <v>1.25</v>
      </c>
      <c r="L10" s="578"/>
      <c r="M10" s="578"/>
      <c r="N10" s="123">
        <f>N11+N14</f>
        <v>10</v>
      </c>
      <c r="O10" s="578">
        <f>O11+O14</f>
        <v>1.125</v>
      </c>
      <c r="P10" s="578"/>
      <c r="Q10" s="578"/>
      <c r="R10" s="135">
        <f>R11+R14</f>
        <v>5</v>
      </c>
      <c r="S10" s="578">
        <f>S11+S14</f>
        <v>0</v>
      </c>
      <c r="T10" s="578"/>
      <c r="U10" s="578"/>
      <c r="V10" s="65">
        <f>V11+V14</f>
        <v>0</v>
      </c>
      <c r="W10" s="578">
        <f>W11+W14</f>
        <v>0</v>
      </c>
      <c r="X10" s="578"/>
      <c r="Y10" s="578"/>
      <c r="Z10" s="65">
        <f>Z11+Z14</f>
        <v>0</v>
      </c>
      <c r="AA10" s="578">
        <f>AA11+AA14</f>
        <v>0</v>
      </c>
      <c r="AB10" s="578"/>
      <c r="AC10" s="578"/>
      <c r="AD10" s="65">
        <f>AD11+AD14</f>
        <v>0</v>
      </c>
      <c r="AE10" s="388"/>
      <c r="AF10" s="65"/>
      <c r="AG10" s="65"/>
    </row>
    <row r="11" spans="1:35" s="2" customFormat="1" ht="20.25" customHeight="1" thickBot="1" x14ac:dyDescent="0.35">
      <c r="A11" s="77"/>
      <c r="B11" s="399" t="s">
        <v>43</v>
      </c>
      <c r="C11" s="44"/>
      <c r="D11" s="65">
        <f>SUM(D12:D13)</f>
        <v>10</v>
      </c>
      <c r="E11" s="392">
        <f t="shared" ref="E11:J11" si="0">SUM(E12:E13)</f>
        <v>300</v>
      </c>
      <c r="F11" s="389">
        <f t="shared" si="0"/>
        <v>20</v>
      </c>
      <c r="G11" s="390"/>
      <c r="H11" s="390"/>
      <c r="I11" s="390"/>
      <c r="J11" s="291">
        <f t="shared" si="0"/>
        <v>280</v>
      </c>
      <c r="K11" s="474">
        <f>SUM(K12:M13)</f>
        <v>1.25</v>
      </c>
      <c r="L11" s="474"/>
      <c r="M11" s="474"/>
      <c r="N11" s="122">
        <f>SUM(N12:N13)</f>
        <v>10</v>
      </c>
      <c r="O11" s="474">
        <v>0</v>
      </c>
      <c r="P11" s="474"/>
      <c r="Q11" s="474"/>
      <c r="R11" s="292">
        <v>0</v>
      </c>
      <c r="S11" s="578">
        <v>0</v>
      </c>
      <c r="T11" s="578"/>
      <c r="U11" s="578"/>
      <c r="V11" s="65">
        <v>0</v>
      </c>
      <c r="W11" s="578">
        <v>0</v>
      </c>
      <c r="X11" s="578"/>
      <c r="Y11" s="578"/>
      <c r="Z11" s="65">
        <v>0</v>
      </c>
      <c r="AA11" s="578">
        <v>0</v>
      </c>
      <c r="AB11" s="578"/>
      <c r="AC11" s="578"/>
      <c r="AD11" s="65">
        <v>0</v>
      </c>
      <c r="AE11" s="383"/>
      <c r="AF11" s="65"/>
      <c r="AG11" s="65"/>
    </row>
    <row r="12" spans="1:35" s="2" customFormat="1" ht="24.75" customHeight="1" x14ac:dyDescent="0.3">
      <c r="A12" s="279" t="s">
        <v>187</v>
      </c>
      <c r="B12" s="429" t="s">
        <v>177</v>
      </c>
      <c r="C12" s="369" t="s">
        <v>202</v>
      </c>
      <c r="D12" s="293">
        <v>5</v>
      </c>
      <c r="E12" s="294">
        <f>D12*30</f>
        <v>150</v>
      </c>
      <c r="F12" s="295">
        <f>G12+H12+I12</f>
        <v>4</v>
      </c>
      <c r="G12" s="296"/>
      <c r="H12" s="296"/>
      <c r="I12" s="296">
        <v>4</v>
      </c>
      <c r="J12" s="297">
        <f>E12-F12</f>
        <v>146</v>
      </c>
      <c r="K12" s="298"/>
      <c r="L12" s="299"/>
      <c r="M12" s="378">
        <v>0.25</v>
      </c>
      <c r="N12" s="86">
        <v>5</v>
      </c>
      <c r="O12" s="301"/>
      <c r="P12" s="302"/>
      <c r="Q12" s="303"/>
      <c r="R12" s="304"/>
      <c r="S12" s="305"/>
      <c r="T12" s="306"/>
      <c r="U12" s="307"/>
      <c r="V12" s="308"/>
      <c r="W12" s="305"/>
      <c r="X12" s="306"/>
      <c r="Y12" s="307"/>
      <c r="Z12" s="308"/>
      <c r="AA12" s="305"/>
      <c r="AB12" s="306"/>
      <c r="AC12" s="307"/>
      <c r="AD12" s="308"/>
      <c r="AE12" s="309">
        <v>1</v>
      </c>
      <c r="AF12" s="293"/>
      <c r="AG12" s="293"/>
    </row>
    <row r="13" spans="1:35" s="2" customFormat="1" ht="39.75" customHeight="1" thickBot="1" x14ac:dyDescent="0.35">
      <c r="A13" s="279" t="s">
        <v>188</v>
      </c>
      <c r="B13" s="430" t="s">
        <v>200</v>
      </c>
      <c r="C13" s="370" t="s">
        <v>202</v>
      </c>
      <c r="D13" s="310">
        <v>5</v>
      </c>
      <c r="E13" s="311">
        <f>D13*30</f>
        <v>150</v>
      </c>
      <c r="F13" s="295">
        <f>G13+H13+I13</f>
        <v>16</v>
      </c>
      <c r="G13" s="312">
        <v>8</v>
      </c>
      <c r="H13" s="312"/>
      <c r="I13" s="312">
        <v>8</v>
      </c>
      <c r="J13" s="297">
        <f>E13-F13</f>
        <v>134</v>
      </c>
      <c r="K13" s="379">
        <v>0.5</v>
      </c>
      <c r="L13" s="299"/>
      <c r="M13" s="300">
        <v>0.5</v>
      </c>
      <c r="N13" s="86">
        <v>5</v>
      </c>
      <c r="O13" s="313"/>
      <c r="P13" s="314"/>
      <c r="Q13" s="315"/>
      <c r="R13" s="316"/>
      <c r="S13" s="317"/>
      <c r="T13" s="318"/>
      <c r="U13" s="319"/>
      <c r="V13" s="320"/>
      <c r="W13" s="317"/>
      <c r="X13" s="318"/>
      <c r="Y13" s="319"/>
      <c r="Z13" s="320"/>
      <c r="AA13" s="317"/>
      <c r="AB13" s="318"/>
      <c r="AC13" s="319"/>
      <c r="AD13" s="320"/>
      <c r="AE13" s="321">
        <v>1</v>
      </c>
      <c r="AF13" s="322"/>
      <c r="AG13" s="322"/>
    </row>
    <row r="14" spans="1:35" s="2" customFormat="1" ht="19.5" customHeight="1" thickBot="1" x14ac:dyDescent="0.35">
      <c r="A14" s="280"/>
      <c r="B14" s="398" t="s">
        <v>111</v>
      </c>
      <c r="C14" s="47"/>
      <c r="D14" s="131">
        <v>5</v>
      </c>
      <c r="E14" s="388">
        <f>SUM(E15:E17)</f>
        <v>150</v>
      </c>
      <c r="F14" s="323"/>
      <c r="G14" s="390"/>
      <c r="H14" s="390"/>
      <c r="I14" s="390"/>
      <c r="J14" s="291"/>
      <c r="K14" s="607">
        <f>SUM(K15:M17)</f>
        <v>0</v>
      </c>
      <c r="L14" s="608"/>
      <c r="M14" s="609"/>
      <c r="N14" s="122">
        <f>SUM(N15:N17)</f>
        <v>0</v>
      </c>
      <c r="O14" s="607">
        <f>SUM(O15:Q17)</f>
        <v>1.125</v>
      </c>
      <c r="P14" s="608"/>
      <c r="Q14" s="609"/>
      <c r="R14" s="292">
        <f>SUM(R15:R17)</f>
        <v>5</v>
      </c>
      <c r="S14" s="579">
        <f>SUM(S15:U17)</f>
        <v>0</v>
      </c>
      <c r="T14" s="580"/>
      <c r="U14" s="581"/>
      <c r="V14" s="131">
        <f>SUM(V15:V17)</f>
        <v>0</v>
      </c>
      <c r="W14" s="579">
        <f>SUM(W15:Y17)</f>
        <v>0</v>
      </c>
      <c r="X14" s="580"/>
      <c r="Y14" s="581"/>
      <c r="Z14" s="131">
        <f>SUM(Z15:Z17)</f>
        <v>0</v>
      </c>
      <c r="AA14" s="579">
        <f>SUM(AA15:AC17)</f>
        <v>0</v>
      </c>
      <c r="AB14" s="580"/>
      <c r="AC14" s="581"/>
      <c r="AD14" s="131">
        <f>SUM(AD15:AD17)</f>
        <v>0</v>
      </c>
      <c r="AE14" s="324"/>
      <c r="AF14" s="72"/>
      <c r="AG14" s="72"/>
    </row>
    <row r="15" spans="1:35" s="2" customFormat="1" ht="58.5" customHeight="1" x14ac:dyDescent="0.3">
      <c r="A15" s="281" t="s">
        <v>189</v>
      </c>
      <c r="B15" s="416" t="s">
        <v>235</v>
      </c>
      <c r="C15" s="432" t="s">
        <v>217</v>
      </c>
      <c r="D15" s="616">
        <v>5</v>
      </c>
      <c r="E15" s="635">
        <f t="shared" ref="E15" si="1">D15*30</f>
        <v>150</v>
      </c>
      <c r="F15" s="574">
        <f>SUM(G15:I17)</f>
        <v>18</v>
      </c>
      <c r="G15" s="623">
        <v>8</v>
      </c>
      <c r="H15" s="623"/>
      <c r="I15" s="623">
        <v>10</v>
      </c>
      <c r="J15" s="576">
        <f>E15-F15</f>
        <v>132</v>
      </c>
      <c r="K15" s="610"/>
      <c r="L15" s="566"/>
      <c r="M15" s="582"/>
      <c r="N15" s="638"/>
      <c r="O15" s="610">
        <v>0.5</v>
      </c>
      <c r="P15" s="566"/>
      <c r="Q15" s="582">
        <v>0.625</v>
      </c>
      <c r="R15" s="638">
        <v>5</v>
      </c>
      <c r="S15" s="564"/>
      <c r="T15" s="566"/>
      <c r="U15" s="582"/>
      <c r="V15" s="614"/>
      <c r="W15" s="564"/>
      <c r="X15" s="566"/>
      <c r="Y15" s="582"/>
      <c r="Z15" s="584"/>
      <c r="AA15" s="564"/>
      <c r="AB15" s="566"/>
      <c r="AC15" s="582"/>
      <c r="AD15" s="584"/>
      <c r="AE15" s="599">
        <v>2</v>
      </c>
      <c r="AF15" s="624"/>
      <c r="AG15" s="325"/>
    </row>
    <row r="16" spans="1:35" s="2" customFormat="1" ht="78.75" customHeight="1" x14ac:dyDescent="0.3">
      <c r="A16" s="281" t="s">
        <v>190</v>
      </c>
      <c r="B16" s="417" t="s">
        <v>236</v>
      </c>
      <c r="C16" s="427" t="s">
        <v>217</v>
      </c>
      <c r="D16" s="616"/>
      <c r="E16" s="635"/>
      <c r="F16" s="574"/>
      <c r="G16" s="623"/>
      <c r="H16" s="623"/>
      <c r="I16" s="623"/>
      <c r="J16" s="576"/>
      <c r="K16" s="610"/>
      <c r="L16" s="566"/>
      <c r="M16" s="582"/>
      <c r="N16" s="638"/>
      <c r="O16" s="610"/>
      <c r="P16" s="566"/>
      <c r="Q16" s="582"/>
      <c r="R16" s="638"/>
      <c r="S16" s="564"/>
      <c r="T16" s="566"/>
      <c r="U16" s="582"/>
      <c r="V16" s="614"/>
      <c r="W16" s="564"/>
      <c r="X16" s="566"/>
      <c r="Y16" s="582"/>
      <c r="Z16" s="584"/>
      <c r="AA16" s="564"/>
      <c r="AB16" s="566"/>
      <c r="AC16" s="582"/>
      <c r="AD16" s="584"/>
      <c r="AE16" s="616"/>
      <c r="AF16" s="637"/>
      <c r="AG16" s="326"/>
    </row>
    <row r="17" spans="1:37" s="2" customFormat="1" ht="47.25" customHeight="1" thickBot="1" x14ac:dyDescent="0.35">
      <c r="A17" s="281" t="s">
        <v>191</v>
      </c>
      <c r="B17" s="431" t="s">
        <v>203</v>
      </c>
      <c r="C17" s="433" t="s">
        <v>204</v>
      </c>
      <c r="D17" s="613"/>
      <c r="E17" s="636"/>
      <c r="F17" s="575"/>
      <c r="G17" s="603"/>
      <c r="H17" s="603"/>
      <c r="I17" s="603"/>
      <c r="J17" s="577"/>
      <c r="K17" s="611"/>
      <c r="L17" s="567"/>
      <c r="M17" s="583"/>
      <c r="N17" s="639"/>
      <c r="O17" s="611"/>
      <c r="P17" s="567"/>
      <c r="Q17" s="583"/>
      <c r="R17" s="639"/>
      <c r="S17" s="565"/>
      <c r="T17" s="567"/>
      <c r="U17" s="583"/>
      <c r="V17" s="615"/>
      <c r="W17" s="565"/>
      <c r="X17" s="567"/>
      <c r="Y17" s="583"/>
      <c r="Z17" s="585"/>
      <c r="AA17" s="565"/>
      <c r="AB17" s="567"/>
      <c r="AC17" s="583"/>
      <c r="AD17" s="585"/>
      <c r="AE17" s="613"/>
      <c r="AF17" s="627"/>
      <c r="AG17" s="327"/>
    </row>
    <row r="18" spans="1:37" s="7" customFormat="1" ht="23.25" customHeight="1" thickBot="1" x14ac:dyDescent="0.35">
      <c r="A18" s="55" t="s">
        <v>108</v>
      </c>
      <c r="B18" s="621" t="s">
        <v>48</v>
      </c>
      <c r="C18" s="621"/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1"/>
      <c r="AE18" s="621"/>
      <c r="AF18" s="621"/>
      <c r="AG18" s="622"/>
    </row>
    <row r="19" spans="1:37" s="5" customFormat="1" ht="19.5" customHeight="1" thickBot="1" x14ac:dyDescent="0.35">
      <c r="A19" s="619" t="s">
        <v>104</v>
      </c>
      <c r="B19" s="620"/>
      <c r="C19" s="54"/>
      <c r="D19" s="397">
        <f t="shared" ref="D19:K19" si="2">D20+D25</f>
        <v>30</v>
      </c>
      <c r="E19" s="329">
        <f t="shared" si="2"/>
        <v>900</v>
      </c>
      <c r="F19" s="330"/>
      <c r="G19" s="331"/>
      <c r="H19" s="331"/>
      <c r="I19" s="331"/>
      <c r="J19" s="332"/>
      <c r="K19" s="586">
        <f t="shared" si="2"/>
        <v>0</v>
      </c>
      <c r="L19" s="587"/>
      <c r="M19" s="588"/>
      <c r="N19" s="329">
        <f>N20+N25</f>
        <v>0</v>
      </c>
      <c r="O19" s="586">
        <f>O20+O25</f>
        <v>0</v>
      </c>
      <c r="P19" s="587"/>
      <c r="Q19" s="588"/>
      <c r="R19" s="333">
        <f>R20+R25</f>
        <v>0</v>
      </c>
      <c r="S19" s="586">
        <f>S20+S25</f>
        <v>3.375</v>
      </c>
      <c r="T19" s="587"/>
      <c r="U19" s="588"/>
      <c r="V19" s="329">
        <f>V20+V25</f>
        <v>15</v>
      </c>
      <c r="W19" s="586">
        <f>W20+W25</f>
        <v>3.75</v>
      </c>
      <c r="X19" s="587"/>
      <c r="Y19" s="588"/>
      <c r="Z19" s="329">
        <f>Z20+Z25</f>
        <v>15</v>
      </c>
      <c r="AA19" s="586">
        <f>AA20+AA25</f>
        <v>0</v>
      </c>
      <c r="AB19" s="587"/>
      <c r="AC19" s="588"/>
      <c r="AD19" s="329">
        <f>AD20+AD25</f>
        <v>0</v>
      </c>
      <c r="AE19" s="402"/>
      <c r="AF19" s="402"/>
      <c r="AG19" s="402"/>
    </row>
    <row r="20" spans="1:37" s="2" customFormat="1" ht="20.25" customHeight="1" thickBot="1" x14ac:dyDescent="0.35">
      <c r="A20" s="45"/>
      <c r="B20" s="398" t="s">
        <v>43</v>
      </c>
      <c r="C20" s="134"/>
      <c r="D20" s="391">
        <f t="shared" ref="D20:E20" si="3">SUM(D21:D24)</f>
        <v>20</v>
      </c>
      <c r="E20" s="65">
        <f t="shared" si="3"/>
        <v>600</v>
      </c>
      <c r="F20" s="323"/>
      <c r="G20" s="390"/>
      <c r="H20" s="390"/>
      <c r="I20" s="390"/>
      <c r="J20" s="291"/>
      <c r="K20" s="589">
        <f>SUM(K21:M24)</f>
        <v>0</v>
      </c>
      <c r="L20" s="578"/>
      <c r="M20" s="590"/>
      <c r="N20" s="65">
        <f>SUM(N21:N24)</f>
        <v>0</v>
      </c>
      <c r="O20" s="589">
        <f>SUM(O21:Q24)</f>
        <v>0</v>
      </c>
      <c r="P20" s="578"/>
      <c r="Q20" s="590"/>
      <c r="R20" s="135">
        <f>SUM(R21:R24)</f>
        <v>0</v>
      </c>
      <c r="S20" s="589">
        <f>SUM(S21:U24)</f>
        <v>3.375</v>
      </c>
      <c r="T20" s="578"/>
      <c r="U20" s="590"/>
      <c r="V20" s="65">
        <f>SUM(V21:V24)</f>
        <v>15</v>
      </c>
      <c r="W20" s="589">
        <f>SUM(W21:Y24)</f>
        <v>1.25</v>
      </c>
      <c r="X20" s="578"/>
      <c r="Y20" s="590"/>
      <c r="Z20" s="65">
        <f>SUM(Z21:Z24)</f>
        <v>5</v>
      </c>
      <c r="AA20" s="589">
        <f>SUM(AA21:AC24)</f>
        <v>0</v>
      </c>
      <c r="AB20" s="578"/>
      <c r="AC20" s="590"/>
      <c r="AD20" s="65">
        <f>SUM(AD21:AD24)</f>
        <v>0</v>
      </c>
      <c r="AE20" s="129"/>
      <c r="AF20" s="72"/>
      <c r="AG20" s="72"/>
    </row>
    <row r="21" spans="1:37" s="2" customFormat="1" ht="63" customHeight="1" x14ac:dyDescent="0.3">
      <c r="A21" s="78" t="s">
        <v>192</v>
      </c>
      <c r="B21" s="420" t="s">
        <v>237</v>
      </c>
      <c r="C21" s="426" t="s">
        <v>217</v>
      </c>
      <c r="D21" s="90">
        <v>5</v>
      </c>
      <c r="E21" s="401">
        <f>D21*30</f>
        <v>150</v>
      </c>
      <c r="F21" s="96">
        <f>G21+H21+I21</f>
        <v>18</v>
      </c>
      <c r="G21" s="396">
        <v>8</v>
      </c>
      <c r="H21" s="396"/>
      <c r="I21" s="396">
        <v>10</v>
      </c>
      <c r="J21" s="98">
        <f>E21-F21</f>
        <v>132</v>
      </c>
      <c r="K21" s="394"/>
      <c r="L21" s="386"/>
      <c r="M21" s="387"/>
      <c r="N21" s="86"/>
      <c r="O21" s="99"/>
      <c r="P21" s="386"/>
      <c r="Q21" s="98"/>
      <c r="R21" s="385"/>
      <c r="S21" s="96">
        <v>0.5</v>
      </c>
      <c r="T21" s="386"/>
      <c r="U21" s="98">
        <v>0.625</v>
      </c>
      <c r="V21" s="339">
        <v>5</v>
      </c>
      <c r="W21" s="96"/>
      <c r="X21" s="386"/>
      <c r="Y21" s="98"/>
      <c r="Z21" s="339"/>
      <c r="AA21" s="96"/>
      <c r="AB21" s="386"/>
      <c r="AC21" s="98"/>
      <c r="AD21" s="339"/>
      <c r="AE21" s="395">
        <v>3</v>
      </c>
      <c r="AF21" s="401"/>
      <c r="AG21" s="401"/>
    </row>
    <row r="22" spans="1:37" s="2" customFormat="1" ht="61.5" customHeight="1" x14ac:dyDescent="0.3">
      <c r="A22" s="78" t="s">
        <v>193</v>
      </c>
      <c r="B22" s="416" t="s">
        <v>238</v>
      </c>
      <c r="C22" s="427" t="s">
        <v>217</v>
      </c>
      <c r="D22" s="340">
        <v>5</v>
      </c>
      <c r="E22" s="60">
        <f t="shared" ref="E22:E24" si="4">D22*30</f>
        <v>150</v>
      </c>
      <c r="F22" s="101">
        <f t="shared" ref="F22:F24" si="5">G22+H22+I22</f>
        <v>18</v>
      </c>
      <c r="G22" s="102">
        <v>8</v>
      </c>
      <c r="H22" s="102"/>
      <c r="I22" s="102">
        <v>10</v>
      </c>
      <c r="J22" s="103">
        <f t="shared" ref="J22:J24" si="6">E22-F22</f>
        <v>132</v>
      </c>
      <c r="K22" s="111"/>
      <c r="L22" s="341"/>
      <c r="M22" s="342"/>
      <c r="N22" s="95"/>
      <c r="O22" s="343"/>
      <c r="P22" s="341"/>
      <c r="Q22" s="103"/>
      <c r="R22" s="113"/>
      <c r="S22" s="101">
        <v>0.5</v>
      </c>
      <c r="T22" s="341"/>
      <c r="U22" s="103">
        <v>0.625</v>
      </c>
      <c r="V22" s="108">
        <v>5</v>
      </c>
      <c r="W22" s="101"/>
      <c r="X22" s="341"/>
      <c r="Y22" s="103"/>
      <c r="Z22" s="108"/>
      <c r="AA22" s="101"/>
      <c r="AB22" s="341"/>
      <c r="AC22" s="103"/>
      <c r="AD22" s="108"/>
      <c r="AE22" s="395">
        <v>3</v>
      </c>
      <c r="AF22" s="60"/>
      <c r="AG22" s="60"/>
    </row>
    <row r="23" spans="1:37" s="2" customFormat="1" ht="42.75" customHeight="1" x14ac:dyDescent="0.3">
      <c r="A23" s="78" t="s">
        <v>194</v>
      </c>
      <c r="B23" s="434" t="s">
        <v>239</v>
      </c>
      <c r="C23" s="427" t="s">
        <v>217</v>
      </c>
      <c r="D23" s="344">
        <v>5</v>
      </c>
      <c r="E23" s="60">
        <f t="shared" si="4"/>
        <v>150</v>
      </c>
      <c r="F23" s="101">
        <f t="shared" si="5"/>
        <v>18</v>
      </c>
      <c r="G23" s="102">
        <v>8</v>
      </c>
      <c r="H23" s="102">
        <v>10</v>
      </c>
      <c r="I23" s="102"/>
      <c r="J23" s="103">
        <f t="shared" si="6"/>
        <v>132</v>
      </c>
      <c r="K23" s="111"/>
      <c r="L23" s="341"/>
      <c r="M23" s="342"/>
      <c r="N23" s="95"/>
      <c r="O23" s="343"/>
      <c r="P23" s="341"/>
      <c r="Q23" s="103"/>
      <c r="R23" s="113"/>
      <c r="S23" s="101">
        <v>0.5</v>
      </c>
      <c r="T23" s="341">
        <v>0.625</v>
      </c>
      <c r="U23" s="103"/>
      <c r="V23" s="108">
        <v>5</v>
      </c>
      <c r="W23" s="101"/>
      <c r="X23" s="341"/>
      <c r="Y23" s="103"/>
      <c r="Z23" s="108"/>
      <c r="AA23" s="101"/>
      <c r="AB23" s="341"/>
      <c r="AC23" s="103"/>
      <c r="AD23" s="108"/>
      <c r="AE23" s="395">
        <v>3</v>
      </c>
      <c r="AF23" s="60"/>
      <c r="AG23" s="60"/>
    </row>
    <row r="24" spans="1:37" s="2" customFormat="1" ht="47.25" customHeight="1" thickBot="1" x14ac:dyDescent="0.35">
      <c r="A24" s="78" t="s">
        <v>195</v>
      </c>
      <c r="B24" s="420" t="s">
        <v>240</v>
      </c>
      <c r="C24" s="428" t="s">
        <v>217</v>
      </c>
      <c r="D24" s="344">
        <v>5</v>
      </c>
      <c r="E24" s="60">
        <f t="shared" si="4"/>
        <v>150</v>
      </c>
      <c r="F24" s="101">
        <f t="shared" si="5"/>
        <v>20</v>
      </c>
      <c r="G24" s="102">
        <v>8</v>
      </c>
      <c r="H24" s="102">
        <v>12</v>
      </c>
      <c r="I24" s="102"/>
      <c r="J24" s="103">
        <f t="shared" si="6"/>
        <v>130</v>
      </c>
      <c r="K24" s="111"/>
      <c r="L24" s="341"/>
      <c r="M24" s="342"/>
      <c r="N24" s="95"/>
      <c r="O24" s="343"/>
      <c r="P24" s="341"/>
      <c r="Q24" s="103"/>
      <c r="R24" s="113"/>
      <c r="S24" s="101"/>
      <c r="T24" s="341"/>
      <c r="U24" s="103"/>
      <c r="V24" s="108"/>
      <c r="W24" s="101">
        <v>0.5</v>
      </c>
      <c r="X24" s="341">
        <v>0.75</v>
      </c>
      <c r="Y24" s="103"/>
      <c r="Z24" s="108">
        <v>5</v>
      </c>
      <c r="AA24" s="101"/>
      <c r="AB24" s="341"/>
      <c r="AC24" s="103"/>
      <c r="AD24" s="108"/>
      <c r="AE24" s="395">
        <v>4</v>
      </c>
      <c r="AF24" s="60"/>
      <c r="AG24" s="60"/>
    </row>
    <row r="25" spans="1:37" s="43" customFormat="1" ht="19.5" customHeight="1" thickBot="1" x14ac:dyDescent="0.35">
      <c r="A25" s="380"/>
      <c r="B25" s="79" t="s">
        <v>111</v>
      </c>
      <c r="C25" s="80"/>
      <c r="D25" s="403">
        <f t="shared" ref="D25:E25" si="7">SUM(D26:D29)</f>
        <v>10</v>
      </c>
      <c r="E25" s="266">
        <f t="shared" si="7"/>
        <v>300</v>
      </c>
      <c r="F25" s="345"/>
      <c r="G25" s="346"/>
      <c r="H25" s="346"/>
      <c r="I25" s="346"/>
      <c r="J25" s="347"/>
      <c r="K25" s="632">
        <f>SUM(K26:M29)</f>
        <v>0</v>
      </c>
      <c r="L25" s="633"/>
      <c r="M25" s="634"/>
      <c r="N25" s="348">
        <f>SUM(N26:N29)</f>
        <v>0</v>
      </c>
      <c r="O25" s="632">
        <f>SUM(O26:Q29)</f>
        <v>0</v>
      </c>
      <c r="P25" s="633"/>
      <c r="Q25" s="634"/>
      <c r="R25" s="349">
        <f>SUM(R26:R29)</f>
        <v>0</v>
      </c>
      <c r="S25" s="557">
        <f>SUM(S26:U29)</f>
        <v>0</v>
      </c>
      <c r="T25" s="558"/>
      <c r="U25" s="559"/>
      <c r="V25" s="268">
        <f>SUM(V26:V29)</f>
        <v>0</v>
      </c>
      <c r="W25" s="557">
        <f>SUM(W26:Y29)</f>
        <v>2.5</v>
      </c>
      <c r="X25" s="558"/>
      <c r="Y25" s="559"/>
      <c r="Z25" s="268">
        <f>SUM(Z26:Z29)</f>
        <v>10</v>
      </c>
      <c r="AA25" s="557">
        <f>SUM(AA26:AC29)</f>
        <v>0</v>
      </c>
      <c r="AB25" s="558"/>
      <c r="AC25" s="559"/>
      <c r="AD25" s="268">
        <f>SUM(AD26:AD29)</f>
        <v>0</v>
      </c>
      <c r="AE25" s="268"/>
      <c r="AF25" s="266"/>
      <c r="AG25" s="266"/>
    </row>
    <row r="26" spans="1:37" s="2" customFormat="1" ht="44.25" customHeight="1" x14ac:dyDescent="0.3">
      <c r="A26" s="374" t="s">
        <v>196</v>
      </c>
      <c r="B26" s="423" t="s">
        <v>230</v>
      </c>
      <c r="C26" s="426" t="s">
        <v>217</v>
      </c>
      <c r="D26" s="599">
        <v>5</v>
      </c>
      <c r="E26" s="624">
        <f>D26*30</f>
        <v>150</v>
      </c>
      <c r="F26" s="568">
        <f>G26+H26+I26</f>
        <v>20</v>
      </c>
      <c r="G26" s="605">
        <v>8</v>
      </c>
      <c r="H26" s="605"/>
      <c r="I26" s="605">
        <v>12</v>
      </c>
      <c r="J26" s="572">
        <f>E26-F26</f>
        <v>130</v>
      </c>
      <c r="K26" s="595"/>
      <c r="L26" s="570"/>
      <c r="M26" s="572"/>
      <c r="N26" s="597"/>
      <c r="O26" s="595"/>
      <c r="P26" s="570"/>
      <c r="Q26" s="572"/>
      <c r="R26" s="593"/>
      <c r="S26" s="568"/>
      <c r="T26" s="570"/>
      <c r="U26" s="572"/>
      <c r="V26" s="560"/>
      <c r="W26" s="568">
        <v>0.5</v>
      </c>
      <c r="X26" s="570"/>
      <c r="Y26" s="572">
        <v>0.75</v>
      </c>
      <c r="Z26" s="560">
        <v>5</v>
      </c>
      <c r="AA26" s="568"/>
      <c r="AB26" s="570"/>
      <c r="AC26" s="572"/>
      <c r="AD26" s="560"/>
      <c r="AE26" s="599">
        <v>4</v>
      </c>
      <c r="AF26" s="624"/>
      <c r="AG26" s="624"/>
    </row>
    <row r="27" spans="1:37" s="2" customFormat="1" ht="24" customHeight="1" x14ac:dyDescent="0.3">
      <c r="A27" s="78" t="s">
        <v>197</v>
      </c>
      <c r="B27" s="419" t="s">
        <v>241</v>
      </c>
      <c r="C27" s="427" t="s">
        <v>217</v>
      </c>
      <c r="D27" s="600"/>
      <c r="E27" s="625"/>
      <c r="F27" s="569"/>
      <c r="G27" s="606"/>
      <c r="H27" s="606"/>
      <c r="I27" s="606"/>
      <c r="J27" s="573"/>
      <c r="K27" s="596"/>
      <c r="L27" s="571"/>
      <c r="M27" s="573"/>
      <c r="N27" s="598"/>
      <c r="O27" s="596"/>
      <c r="P27" s="571"/>
      <c r="Q27" s="573"/>
      <c r="R27" s="594"/>
      <c r="S27" s="569"/>
      <c r="T27" s="571"/>
      <c r="U27" s="573"/>
      <c r="V27" s="561"/>
      <c r="W27" s="569"/>
      <c r="X27" s="571"/>
      <c r="Y27" s="573"/>
      <c r="Z27" s="561"/>
      <c r="AA27" s="569"/>
      <c r="AB27" s="571"/>
      <c r="AC27" s="573"/>
      <c r="AD27" s="561"/>
      <c r="AE27" s="600"/>
      <c r="AF27" s="625"/>
      <c r="AG27" s="625"/>
    </row>
    <row r="28" spans="1:37" s="2" customFormat="1" ht="40.5" customHeight="1" x14ac:dyDescent="0.3">
      <c r="A28" s="78" t="s">
        <v>198</v>
      </c>
      <c r="B28" s="421" t="s">
        <v>242</v>
      </c>
      <c r="C28" s="427" t="s">
        <v>217</v>
      </c>
      <c r="D28" s="612">
        <v>5</v>
      </c>
      <c r="E28" s="626">
        <f t="shared" ref="E28" si="8">D28*30</f>
        <v>150</v>
      </c>
      <c r="F28" s="601">
        <f t="shared" ref="F28" si="9">G28+H28+I28</f>
        <v>20</v>
      </c>
      <c r="G28" s="602">
        <v>8</v>
      </c>
      <c r="H28" s="602">
        <v>12</v>
      </c>
      <c r="I28" s="602"/>
      <c r="J28" s="604">
        <f t="shared" ref="J28" si="10">E28-F28</f>
        <v>130</v>
      </c>
      <c r="K28" s="640"/>
      <c r="L28" s="566"/>
      <c r="M28" s="576"/>
      <c r="N28" s="642"/>
      <c r="O28" s="640"/>
      <c r="P28" s="566"/>
      <c r="Q28" s="576"/>
      <c r="R28" s="644"/>
      <c r="S28" s="574"/>
      <c r="T28" s="566"/>
      <c r="U28" s="576"/>
      <c r="V28" s="562"/>
      <c r="W28" s="574">
        <v>0.5</v>
      </c>
      <c r="X28" s="566">
        <v>0.75</v>
      </c>
      <c r="Y28" s="576"/>
      <c r="Z28" s="562">
        <v>5</v>
      </c>
      <c r="AA28" s="574"/>
      <c r="AB28" s="566"/>
      <c r="AC28" s="576"/>
      <c r="AD28" s="562"/>
      <c r="AE28" s="612">
        <v>4</v>
      </c>
      <c r="AF28" s="626"/>
      <c r="AG28" s="626"/>
    </row>
    <row r="29" spans="1:37" s="2" customFormat="1" ht="22.5" customHeight="1" thickBot="1" x14ac:dyDescent="0.35">
      <c r="A29" s="381" t="s">
        <v>199</v>
      </c>
      <c r="B29" s="422" t="s">
        <v>243</v>
      </c>
      <c r="C29" s="428" t="s">
        <v>217</v>
      </c>
      <c r="D29" s="613"/>
      <c r="E29" s="627"/>
      <c r="F29" s="575"/>
      <c r="G29" s="603"/>
      <c r="H29" s="603"/>
      <c r="I29" s="603"/>
      <c r="J29" s="577"/>
      <c r="K29" s="641"/>
      <c r="L29" s="567"/>
      <c r="M29" s="577"/>
      <c r="N29" s="643"/>
      <c r="O29" s="641"/>
      <c r="P29" s="567"/>
      <c r="Q29" s="577"/>
      <c r="R29" s="645"/>
      <c r="S29" s="575"/>
      <c r="T29" s="567"/>
      <c r="U29" s="577"/>
      <c r="V29" s="563"/>
      <c r="W29" s="575"/>
      <c r="X29" s="567"/>
      <c r="Y29" s="577"/>
      <c r="Z29" s="563"/>
      <c r="AA29" s="575"/>
      <c r="AB29" s="567"/>
      <c r="AC29" s="577"/>
      <c r="AD29" s="563"/>
      <c r="AE29" s="613"/>
      <c r="AF29" s="627"/>
      <c r="AG29" s="627"/>
    </row>
    <row r="30" spans="1:37" ht="8.25" customHeight="1" x14ac:dyDescent="0.2"/>
    <row r="31" spans="1:37" ht="15.75" customHeight="1" x14ac:dyDescent="0.3">
      <c r="A31" s="393"/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</row>
    <row r="32" spans="1:37" s="3" customFormat="1" ht="20.25" x14ac:dyDescent="0.3">
      <c r="A32" s="351"/>
      <c r="B32" s="409" t="s">
        <v>208</v>
      </c>
      <c r="C32" s="351" t="s">
        <v>209</v>
      </c>
      <c r="D32" s="410"/>
      <c r="E32" s="410"/>
      <c r="G32" s="410"/>
      <c r="H32" s="410"/>
      <c r="I32" s="410"/>
      <c r="J32" s="410"/>
      <c r="L32" s="410"/>
      <c r="M32" s="411"/>
      <c r="N32" s="351"/>
      <c r="P32" s="351" t="s">
        <v>210</v>
      </c>
      <c r="AK32" s="351"/>
    </row>
    <row r="33" spans="1:37" s="3" customFormat="1" ht="20.25" x14ac:dyDescent="0.3">
      <c r="A33" s="351"/>
      <c r="B33" s="351" t="s">
        <v>211</v>
      </c>
      <c r="C33" s="351" t="s">
        <v>212</v>
      </c>
      <c r="D33" s="410"/>
      <c r="E33" s="410"/>
      <c r="G33" s="410"/>
      <c r="H33" s="410"/>
      <c r="I33" s="410"/>
      <c r="J33" s="410"/>
      <c r="L33" s="410"/>
      <c r="M33" s="411"/>
      <c r="N33" s="351"/>
      <c r="P33" s="351" t="s">
        <v>213</v>
      </c>
      <c r="AK33" s="351"/>
    </row>
    <row r="34" spans="1:37" s="3" customFormat="1" ht="20.25" x14ac:dyDescent="0.3">
      <c r="A34" s="351"/>
      <c r="B34" s="351" t="s">
        <v>214</v>
      </c>
      <c r="C34" s="351" t="s">
        <v>215</v>
      </c>
      <c r="D34" s="410"/>
      <c r="E34" s="410"/>
      <c r="G34" s="410"/>
      <c r="H34" s="410"/>
      <c r="I34" s="410"/>
      <c r="J34" s="410"/>
      <c r="L34" s="410"/>
      <c r="M34" s="411"/>
      <c r="N34" s="351"/>
      <c r="P34" s="351" t="s">
        <v>216</v>
      </c>
      <c r="AK34" s="351"/>
    </row>
  </sheetData>
  <dataConsolidate/>
  <mergeCells count="168">
    <mergeCell ref="U1:AI1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F6:F8"/>
    <mergeCell ref="G6:I6"/>
    <mergeCell ref="J6:J8"/>
    <mergeCell ref="K6:N6"/>
    <mergeCell ref="O6:R6"/>
    <mergeCell ref="S6:V6"/>
    <mergeCell ref="W6:Z6"/>
    <mergeCell ref="AA6:AD6"/>
    <mergeCell ref="G7:G8"/>
    <mergeCell ref="S7:S8"/>
    <mergeCell ref="T7:T8"/>
    <mergeCell ref="H7:H8"/>
    <mergeCell ref="I7:I8"/>
    <mergeCell ref="K7:K8"/>
    <mergeCell ref="L7:L8"/>
    <mergeCell ref="M7:M8"/>
    <mergeCell ref="N7:N8"/>
    <mergeCell ref="AE5:AG6"/>
    <mergeCell ref="AG7:AG8"/>
    <mergeCell ref="B9:AG9"/>
    <mergeCell ref="A10:B10"/>
    <mergeCell ref="K10:M10"/>
    <mergeCell ref="O10:Q10"/>
    <mergeCell ref="S10:U10"/>
    <mergeCell ref="W10:Y10"/>
    <mergeCell ref="AA10:AC10"/>
    <mergeCell ref="AA7:AA8"/>
    <mergeCell ref="AB7:AB8"/>
    <mergeCell ref="AC7:AC8"/>
    <mergeCell ref="AD7:AD8"/>
    <mergeCell ref="AE7:AE8"/>
    <mergeCell ref="AF7:AF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G15:G17"/>
    <mergeCell ref="H15:H17"/>
    <mergeCell ref="I15:I17"/>
    <mergeCell ref="G26:G27"/>
    <mergeCell ref="H26:H27"/>
    <mergeCell ref="I26:I27"/>
    <mergeCell ref="K20:M20"/>
    <mergeCell ref="O20:Q20"/>
    <mergeCell ref="S20:U20"/>
    <mergeCell ref="W20:Y20"/>
    <mergeCell ref="AA20:AC20"/>
    <mergeCell ref="K25:M25"/>
    <mergeCell ref="O25:Q25"/>
    <mergeCell ref="S25:U25"/>
    <mergeCell ref="W25:Y25"/>
    <mergeCell ref="AA25:AC25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D28:D29"/>
    <mergeCell ref="E28:E29"/>
    <mergeCell ref="F28:F29"/>
    <mergeCell ref="G28:G29"/>
    <mergeCell ref="H28:H29"/>
    <mergeCell ref="I28:I29"/>
    <mergeCell ref="AB26:AB27"/>
    <mergeCell ref="AC26:AC27"/>
    <mergeCell ref="AD26:AD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D26:D27"/>
    <mergeCell ref="E26:E27"/>
    <mergeCell ref="F26:F27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B28:AB29"/>
    <mergeCell ref="AC28:AC29"/>
    <mergeCell ref="AD28:AD29"/>
    <mergeCell ref="AE28:AE29"/>
    <mergeCell ref="AF28:AF29"/>
    <mergeCell ref="AG28:AG29"/>
    <mergeCell ref="V28:V29"/>
    <mergeCell ref="W28:W29"/>
    <mergeCell ref="X28:X29"/>
    <mergeCell ref="Y28:Y29"/>
    <mergeCell ref="Z28:Z29"/>
    <mergeCell ref="AA28:AA29"/>
  </mergeCells>
  <printOptions horizontalCentered="1" verticalCentered="1" gridLinesSet="0"/>
  <pageMargins left="0" right="0" top="0.59055118110236227" bottom="0" header="0.19685039370078741" footer="0"/>
  <pageSetup paperSize="9" scale="42" fitToWidth="420" fitToHeight="297" orientation="landscape" blackAndWhite="1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Базовая часть РУП маг</vt:lpstr>
      <vt:lpstr>Вариат. часть РУП маг. ГЭЭ</vt:lpstr>
      <vt:lpstr>Вариат. часть РУП маг. АИЭ</vt:lpstr>
      <vt:lpstr>'Базовая часть РУП маг'!Область_печати</vt:lpstr>
      <vt:lpstr>'Вариат. часть РУП маг. АИЭ'!Область_печати</vt:lpstr>
      <vt:lpstr>'Вариат. часть РУП маг. ГЭЭ'!Область_печати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ВИЭ</cp:lastModifiedBy>
  <cp:lastPrinted>2023-04-11T13:04:43Z</cp:lastPrinted>
  <dcterms:created xsi:type="dcterms:W3CDTF">1999-08-17T06:17:32Z</dcterms:created>
  <dcterms:modified xsi:type="dcterms:W3CDTF">2024-09-13T10:56:59Z</dcterms:modified>
  <cp:category>Curriculum of Software Engineering department</cp:category>
</cp:coreProperties>
</file>