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редит ВИЭ\РУП 2023 бакалавр и Магистр\"/>
    </mc:Choice>
  </mc:AlternateContent>
  <bookViews>
    <workbookView xWindow="0" yWindow="0" windowWidth="23040" windowHeight="9408" tabRatio="878" activeTab="2"/>
  </bookViews>
  <sheets>
    <sheet name="Титул " sheetId="23" r:id="rId1"/>
    <sheet name="Базовая часть РУП маг" sheetId="7" r:id="rId2"/>
    <sheet name="Вариативная часть РУП ГЭЭ" sheetId="20" r:id="rId3"/>
    <sheet name="Вариативная часть РУП АИЭ" sheetId="21" r:id="rId4"/>
    <sheet name="РЗиА" sheetId="22" r:id="rId5"/>
  </sheets>
  <definedNames>
    <definedName name="_xlnm.Print_Area" localSheetId="1">'Базовая часть РУП маг'!$A$1:$AG$47</definedName>
    <definedName name="_xlnm.Print_Area" localSheetId="3">'Вариативная часть РУП АИЭ'!$A$1:$AG$35</definedName>
    <definedName name="_xlnm.Print_Area" localSheetId="2">'Вариативная часть РУП ГЭЭ'!$A$1:$AG$35</definedName>
    <definedName name="_xlnm.Print_Area" localSheetId="4">РЗиА!$A$1:$AG$35</definedName>
    <definedName name="_xlnm.Print_Area" localSheetId="0">'Титул '!$A$1:$BH$33</definedName>
  </definedNames>
  <calcPr calcId="152511"/>
</workbook>
</file>

<file path=xl/calcChain.xml><?xml version="1.0" encoding="utf-8"?>
<calcChain xmlns="http://schemas.openxmlformats.org/spreadsheetml/2006/main">
  <c r="BH25" i="23" l="1"/>
  <c r="BG25" i="23"/>
  <c r="BF25" i="23"/>
  <c r="BE25" i="23"/>
  <c r="BD25" i="23"/>
  <c r="BC25" i="23"/>
  <c r="BB24" i="23"/>
  <c r="BB23" i="23"/>
  <c r="BB22" i="23"/>
  <c r="BB25" i="23" l="1"/>
  <c r="F28" i="22"/>
  <c r="E28" i="22"/>
  <c r="F26" i="22"/>
  <c r="E26" i="22"/>
  <c r="AD25" i="22"/>
  <c r="AA25" i="22"/>
  <c r="Z25" i="22"/>
  <c r="W25" i="22"/>
  <c r="V25" i="22"/>
  <c r="S25" i="22"/>
  <c r="R25" i="22"/>
  <c r="R19" i="22" s="1"/>
  <c r="O25" i="22"/>
  <c r="N25" i="22"/>
  <c r="K25" i="22"/>
  <c r="K19" i="22" s="1"/>
  <c r="D25" i="22"/>
  <c r="F24" i="22"/>
  <c r="E24" i="22"/>
  <c r="F23" i="22"/>
  <c r="E23" i="22"/>
  <c r="F22" i="22"/>
  <c r="E22" i="22"/>
  <c r="F21" i="22"/>
  <c r="E21" i="22"/>
  <c r="J21" i="22" s="1"/>
  <c r="AD20" i="22"/>
  <c r="AD19" i="22" s="1"/>
  <c r="AA20" i="22"/>
  <c r="Z20" i="22"/>
  <c r="Z19" i="22" s="1"/>
  <c r="W20" i="22"/>
  <c r="V20" i="22"/>
  <c r="V19" i="22" s="1"/>
  <c r="S20" i="22"/>
  <c r="R20" i="22"/>
  <c r="O20" i="22"/>
  <c r="N20" i="22"/>
  <c r="K20" i="22"/>
  <c r="D20" i="22"/>
  <c r="AA19" i="22"/>
  <c r="N19" i="22"/>
  <c r="F15" i="22"/>
  <c r="E15" i="22"/>
  <c r="J15" i="22" s="1"/>
  <c r="AD14" i="22"/>
  <c r="AD10" i="22" s="1"/>
  <c r="AA14" i="22"/>
  <c r="AA10" i="22" s="1"/>
  <c r="Z14" i="22"/>
  <c r="Z10" i="22" s="1"/>
  <c r="W14" i="22"/>
  <c r="W10" i="22" s="1"/>
  <c r="V14" i="22"/>
  <c r="V10" i="22" s="1"/>
  <c r="S14" i="22"/>
  <c r="S10" i="22" s="1"/>
  <c r="R14" i="22"/>
  <c r="O14" i="22"/>
  <c r="O10" i="22" s="1"/>
  <c r="N14" i="22"/>
  <c r="K14" i="22"/>
  <c r="F13" i="22"/>
  <c r="E13" i="22"/>
  <c r="J13" i="22" s="1"/>
  <c r="F12" i="22"/>
  <c r="E12" i="22"/>
  <c r="N11" i="22"/>
  <c r="N10" i="22" s="1"/>
  <c r="K11" i="22"/>
  <c r="K10" i="22" s="1"/>
  <c r="D11" i="22"/>
  <c r="D10" i="22" s="1"/>
  <c r="R10" i="22"/>
  <c r="F28" i="21"/>
  <c r="E28" i="21"/>
  <c r="F26" i="21"/>
  <c r="E26" i="21"/>
  <c r="AD25" i="21"/>
  <c r="AA25" i="21"/>
  <c r="Z25" i="21"/>
  <c r="W25" i="21"/>
  <c r="V25" i="21"/>
  <c r="V19" i="21" s="1"/>
  <c r="S25" i="21"/>
  <c r="R25" i="21"/>
  <c r="O25" i="21"/>
  <c r="N25" i="21"/>
  <c r="K25" i="21"/>
  <c r="D25" i="21"/>
  <c r="F24" i="21"/>
  <c r="E24" i="21"/>
  <c r="F23" i="21"/>
  <c r="E23" i="21"/>
  <c r="F22" i="21"/>
  <c r="E22" i="21"/>
  <c r="F21" i="21"/>
  <c r="E21" i="21"/>
  <c r="AD20" i="21"/>
  <c r="AD19" i="21" s="1"/>
  <c r="AA20" i="21"/>
  <c r="Z20" i="21"/>
  <c r="W20" i="21"/>
  <c r="V20" i="21"/>
  <c r="S20" i="21"/>
  <c r="R20" i="21"/>
  <c r="O20" i="21"/>
  <c r="N20" i="21"/>
  <c r="K20" i="21"/>
  <c r="K19" i="21" s="1"/>
  <c r="D20" i="21"/>
  <c r="D19" i="21" s="1"/>
  <c r="F15" i="21"/>
  <c r="E15" i="21"/>
  <c r="E14" i="21" s="1"/>
  <c r="AD14" i="21"/>
  <c r="AA14" i="21"/>
  <c r="AA10" i="21" s="1"/>
  <c r="Z14" i="21"/>
  <c r="Z10" i="21" s="1"/>
  <c r="W14" i="21"/>
  <c r="W10" i="21" s="1"/>
  <c r="V14" i="21"/>
  <c r="S14" i="21"/>
  <c r="S10" i="21" s="1"/>
  <c r="R14" i="21"/>
  <c r="R10" i="21" s="1"/>
  <c r="O14" i="21"/>
  <c r="N14" i="21"/>
  <c r="K14" i="21"/>
  <c r="F13" i="21"/>
  <c r="E13" i="21"/>
  <c r="F12" i="21"/>
  <c r="E12" i="21"/>
  <c r="J12" i="21" s="1"/>
  <c r="N11" i="21"/>
  <c r="N10" i="21" s="1"/>
  <c r="K11" i="21"/>
  <c r="K10" i="21" s="1"/>
  <c r="D11" i="21"/>
  <c r="D10" i="21" s="1"/>
  <c r="AD10" i="21"/>
  <c r="V10" i="21"/>
  <c r="O10" i="21"/>
  <c r="F17" i="7"/>
  <c r="F18" i="7"/>
  <c r="F16" i="7"/>
  <c r="F15" i="7"/>
  <c r="O19" i="21" l="1"/>
  <c r="J26" i="21"/>
  <c r="S19" i="22"/>
  <c r="N19" i="21"/>
  <c r="D19" i="22"/>
  <c r="J28" i="21"/>
  <c r="F11" i="22"/>
  <c r="F10" i="22" s="1"/>
  <c r="O19" i="22"/>
  <c r="AA19" i="21"/>
  <c r="J24" i="22"/>
  <c r="Z19" i="21"/>
  <c r="J26" i="22"/>
  <c r="W19" i="22"/>
  <c r="E11" i="21"/>
  <c r="E10" i="21" s="1"/>
  <c r="F11" i="21"/>
  <c r="F10" i="21" s="1"/>
  <c r="J15" i="21"/>
  <c r="R19" i="21"/>
  <c r="J21" i="21"/>
  <c r="E20" i="22"/>
  <c r="J23" i="22"/>
  <c r="E25" i="22"/>
  <c r="S19" i="21"/>
  <c r="J13" i="21"/>
  <c r="J11" i="21" s="1"/>
  <c r="J10" i="21" s="1"/>
  <c r="J24" i="21"/>
  <c r="W19" i="21"/>
  <c r="E11" i="22"/>
  <c r="J22" i="22"/>
  <c r="J28" i="22"/>
  <c r="J23" i="21"/>
  <c r="J22" i="21"/>
  <c r="J12" i="22"/>
  <c r="J11" i="22" s="1"/>
  <c r="J10" i="22" s="1"/>
  <c r="E14" i="22"/>
  <c r="E10" i="22" s="1"/>
  <c r="E20" i="21"/>
  <c r="E25" i="21"/>
  <c r="E19" i="22" l="1"/>
  <c r="E19" i="21"/>
  <c r="AD25" i="20" l="1"/>
  <c r="AA25" i="20"/>
  <c r="AD20" i="20"/>
  <c r="AD19" i="20" s="1"/>
  <c r="AD19" i="7" s="1"/>
  <c r="AD20" i="7" s="1"/>
  <c r="AA20" i="20"/>
  <c r="AA19" i="20" s="1"/>
  <c r="AA19" i="7" s="1"/>
  <c r="AA20" i="7" s="1"/>
  <c r="AD14" i="20"/>
  <c r="AD10" i="20" s="1"/>
  <c r="AA14" i="20"/>
  <c r="AA10" i="20" s="1"/>
  <c r="AA11" i="7" s="1"/>
  <c r="AA12" i="7" s="1"/>
  <c r="AD14" i="7"/>
  <c r="AA14" i="7"/>
  <c r="AD11" i="7"/>
  <c r="AD12" i="7" s="1"/>
  <c r="AD7" i="7"/>
  <c r="AA7" i="7"/>
  <c r="AA24" i="7" l="1"/>
  <c r="AD24" i="7"/>
  <c r="N11" i="20" l="1"/>
  <c r="K11" i="20"/>
  <c r="W25" i="20" l="1"/>
  <c r="D11" i="20"/>
  <c r="F13" i="20"/>
  <c r="F12" i="20"/>
  <c r="D7" i="7"/>
  <c r="D12" i="7" s="1"/>
  <c r="D23" i="7" s="1"/>
  <c r="D24" i="7" s="1"/>
  <c r="E13" i="20"/>
  <c r="E12" i="20"/>
  <c r="E11" i="20" l="1"/>
  <c r="J12" i="20"/>
  <c r="J13" i="20"/>
  <c r="F11" i="20"/>
  <c r="F22" i="20"/>
  <c r="E22" i="20"/>
  <c r="J11" i="20" l="1"/>
  <c r="J22" i="20"/>
  <c r="Z25" i="20"/>
  <c r="F23" i="20" l="1"/>
  <c r="E23" i="20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F15" i="20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F28" i="20"/>
  <c r="F26" i="20"/>
  <c r="F24" i="20"/>
  <c r="F21" i="20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F9" i="7" l="1"/>
  <c r="F10" i="7"/>
  <c r="E9" i="7"/>
  <c r="E10" i="7"/>
  <c r="E8" i="7"/>
  <c r="F8" i="7" l="1"/>
  <c r="E7" i="7"/>
  <c r="J10" i="7"/>
  <c r="J9" i="7"/>
  <c r="E11" i="7"/>
  <c r="J8" i="7" l="1"/>
  <c r="E12" i="7"/>
  <c r="E24" i="7" l="1"/>
  <c r="E23" i="7"/>
</calcChain>
</file>

<file path=xl/sharedStrings.xml><?xml version="1.0" encoding="utf-8"?>
<sst xmlns="http://schemas.openxmlformats.org/spreadsheetml/2006/main" count="655" uniqueCount="256">
  <si>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</si>
  <si>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</si>
  <si>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</si>
  <si>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</si>
  <si>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</si>
  <si>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</si>
  <si>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</si>
  <si>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</si>
  <si>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</si>
  <si>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</si>
  <si>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</si>
  <si>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</si>
  <si>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</si>
  <si>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</si>
  <si>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</si>
  <si>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</si>
  <si>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</si>
  <si>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</si>
  <si>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</si>
  <si>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</si>
  <si>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</si>
  <si>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</si>
  <si>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</si>
  <si>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</si>
  <si>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</si>
  <si>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</si>
  <si>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</si>
  <si>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</si>
  <si>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</si>
  <si>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</si>
  <si>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</si>
  <si>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</si>
  <si>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</si>
  <si>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</si>
  <si>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</si>
  <si>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>ГА</t>
  </si>
  <si>
    <t xml:space="preserve">// </t>
  </si>
  <si>
    <t>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</si>
  <si>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</si>
  <si>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</si>
  <si>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</si>
  <si>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</si>
  <si>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</si>
  <si>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</si>
  <si>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</si>
  <si>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</si>
  <si>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</si>
  <si>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</si>
  <si>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</si>
  <si>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</si>
  <si>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</si>
  <si>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</si>
  <si>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</si>
  <si>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</si>
  <si>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</si>
  <si>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</si>
  <si>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</si>
  <si>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</si>
  <si>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</si>
  <si>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</si>
  <si>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</si>
  <si>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</si>
  <si>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</si>
  <si>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</si>
  <si>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</si>
  <si>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</si>
  <si>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</si>
  <si>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</si>
  <si>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</si>
  <si>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</si>
  <si>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</si>
  <si>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</si>
  <si>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</si>
  <si>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</si>
  <si>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</si>
  <si>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</si>
  <si>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</si>
  <si>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</si>
  <si>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</si>
  <si>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</si>
  <si>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</si>
  <si>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</si>
  <si>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</si>
  <si>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</si>
  <si>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</si>
  <si>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</si>
  <si>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</si>
  <si>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</si>
  <si>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</si>
  <si>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</si>
  <si>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</si>
  <si>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</si>
  <si>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</si>
  <si>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</si>
  <si>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</si>
  <si>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</si>
  <si>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</si>
  <si>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</si>
  <si>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</si>
  <si>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</si>
  <si>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</si>
  <si>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</si>
  <si>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</si>
  <si>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</si>
  <si>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</si>
  <si>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</si>
  <si>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</si>
  <si>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</si>
  <si>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</si>
  <si>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Б1.1.1</t>
  </si>
  <si>
    <t>Б1.1.2</t>
  </si>
  <si>
    <t>Б1.1.3</t>
  </si>
  <si>
    <t>Цикл Б1.1 боюнча жыйынтыгы /Итого по циклу Б1.1/Total cycle Б1.1</t>
  </si>
  <si>
    <t>Б1.2.</t>
  </si>
  <si>
    <t>Б1.2.1</t>
  </si>
  <si>
    <t>Б1.2.2</t>
  </si>
  <si>
    <t>Б1.2.3</t>
  </si>
  <si>
    <t>Блок 2.</t>
  </si>
  <si>
    <t>Блок 3.</t>
  </si>
  <si>
    <t>Б1.1.В1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</si>
  <si>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</si>
  <si>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</si>
  <si>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</si>
  <si>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</si>
  <si>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</si>
  <si>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</si>
  <si>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</si>
  <si>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</si>
  <si>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</si>
  <si>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Б1.1.В2</t>
  </si>
  <si>
    <t>Блок 1.</t>
  </si>
  <si>
    <t>Б1.2.4</t>
  </si>
  <si>
    <t>Б1.1.В3</t>
  </si>
  <si>
    <t>Б1.1.П1</t>
  </si>
  <si>
    <t>Б1.1.П2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</si>
  <si>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</si>
  <si>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</si>
  <si>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</si>
  <si>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Магистрдик диссертацияны даярдоо жана жактоо / Подготовка и защита магистерской диссертации / Preparation and defense of a master's dissertation</t>
  </si>
  <si>
    <t>Магистрдик диссертацияны жактоо / Защита магистерской диссертации / Defense of a master's dissertation</t>
  </si>
  <si>
    <t>2,3,4</t>
  </si>
  <si>
    <t xml:space="preserve">ПРОГРАММА / ПРОГРАММА / PROGRAMM: 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</si>
  <si>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</si>
  <si>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</si>
  <si>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</si>
  <si>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</si>
  <si>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r>
      <t>Обзордук лекциялар, консультациялар/</t>
    </r>
    <r>
      <rPr>
        <b/>
        <sz val="9"/>
        <rFont val="Times New Roman"/>
        <family val="1"/>
        <charset val="204"/>
      </rPr>
      <t xml:space="preserve">Обзорные лекции, </t>
    </r>
  </si>
  <si>
    <r>
      <rPr>
        <b/>
        <sz val="9"/>
        <rFont val="Times New Roman"/>
        <family val="1"/>
        <charset val="204"/>
      </rPr>
      <t>консультации</t>
    </r>
    <r>
      <rPr>
        <sz val="9"/>
        <rFont val="Times New Roman"/>
        <family val="1"/>
        <charset val="204"/>
      </rPr>
      <t>/Overview lectures, consultations</t>
    </r>
  </si>
  <si>
    <r>
      <t>Даярдоо багыты боюнча мамлекеттик сынак/</t>
    </r>
    <r>
      <rPr>
        <b/>
        <sz val="9"/>
        <rFont val="Times New Roman"/>
        <family val="1"/>
        <charset val="204"/>
      </rPr>
      <t xml:space="preserve">Гос.экзамен по </t>
    </r>
  </si>
  <si>
    <r>
      <rPr>
        <b/>
        <sz val="9"/>
        <rFont val="Times New Roman"/>
        <family val="1"/>
        <charset val="204"/>
      </rPr>
      <t>направлению подготовки</t>
    </r>
    <r>
      <rPr>
        <sz val="9"/>
        <rFont val="Times New Roman"/>
        <family val="1"/>
        <charset val="204"/>
      </rPr>
      <t>/State examination in the major of training</t>
    </r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</si>
  <si>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</si>
  <si>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</si>
  <si>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</si>
  <si>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>Планирование, организация эксперимента и обработка экспериментальных данных</t>
    </r>
    <r>
      <rPr>
        <sz val="14"/>
        <rFont val="Times New Roman"/>
        <family val="1"/>
        <charset val="204"/>
      </rPr>
      <t xml:space="preserve"> / Planning, organization of the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</si>
  <si>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psychology of higher education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</si>
  <si>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</si>
  <si>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t>Техникалык чет тили / Технический иностранный язык / Technical foreign language</t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</si>
  <si>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</si>
  <si>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</si>
  <si>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</si>
  <si>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</si>
  <si>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</si>
  <si>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</si>
  <si>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</si>
  <si>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</si>
  <si>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</si>
  <si>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ОП</t>
  </si>
  <si>
    <t>ИЯ</t>
  </si>
  <si>
    <t>Б1.2.П1</t>
  </si>
  <si>
    <t>Б1.2.П2</t>
  </si>
  <si>
    <t>Б1.2.П3</t>
  </si>
  <si>
    <t>Б1.2.П4</t>
  </si>
  <si>
    <t>Б1.2.В1</t>
  </si>
  <si>
    <t>Б1.2.В2</t>
  </si>
  <si>
    <t>Б1.2.В3</t>
  </si>
  <si>
    <t>Б1.2.В4</t>
  </si>
  <si>
    <t xml:space="preserve">"       " кафедрасынын башчысы / Заведующий кафедрой "       "/ The head of Department "        "  ________ </t>
  </si>
  <si>
    <t>ОБ башчысы / Начальник УУ / Head of ED_____________Дыканалиев К.М./Дыканалиев К.М./Dykanaliev K. M.</t>
  </si>
  <si>
    <t xml:space="preserve">ОУКтун төрайымы / Председатель УМК / The chairman of the ECM_________ 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</si>
  <si>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</si>
  <si>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</si>
  <si>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r>
      <t xml:space="preserve">Академиялык кат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</si>
  <si>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Илимдеги жана билимдеги маалыматтык технологиялар / </t>
    </r>
    <r>
      <rPr>
        <b/>
        <sz val="14"/>
        <rFont val="Times New Roman"/>
        <family val="1"/>
        <charset val="204"/>
      </rPr>
      <t xml:space="preserve">Информационные технологии в науке и образовании </t>
    </r>
    <r>
      <rPr>
        <sz val="14"/>
        <rFont val="Times New Roman"/>
        <family val="1"/>
        <charset val="204"/>
      </rPr>
      <t>/ Information technologies in science and education</t>
    </r>
  </si>
  <si>
    <t>2,5 жыл / 2,5 года / 2,5 years</t>
  </si>
  <si>
    <t>Сырттан окуу  / Заочная / distance learning</t>
  </si>
  <si>
    <r>
      <t>Өз алдынча окутуу /</t>
    </r>
    <r>
      <rPr>
        <b/>
        <sz val="9"/>
        <rFont val="Times New Roman"/>
        <family val="1"/>
        <charset val="204"/>
      </rPr>
      <t>Самостоят. обуч.</t>
    </r>
  </si>
  <si>
    <t>/ Independent education</t>
  </si>
  <si>
    <r>
      <t xml:space="preserve">Pedagogical practice </t>
    </r>
    <r>
      <rPr>
        <i/>
        <sz val="9"/>
        <rFont val="Times New Roman"/>
        <family val="1"/>
        <charset val="204"/>
      </rPr>
      <t>(совмещена с самостоятельным обучением)</t>
    </r>
  </si>
  <si>
    <r>
      <t>Өндүрүштүк практика /</t>
    </r>
    <r>
      <rPr>
        <b/>
        <sz val="9"/>
        <rFont val="Times New Roman"/>
        <family val="1"/>
        <charset val="204"/>
      </rPr>
      <t>Производственная практика</t>
    </r>
  </si>
  <si>
    <r>
      <t xml:space="preserve">Педагогикалык практика / </t>
    </r>
    <r>
      <rPr>
        <b/>
        <sz val="9"/>
        <rFont val="Times New Roman"/>
        <family val="1"/>
        <charset val="204"/>
      </rPr>
      <t>Педагогическая практика</t>
    </r>
    <r>
      <rPr>
        <sz val="9"/>
        <rFont val="Times New Roman"/>
        <family val="1"/>
        <charset val="204"/>
      </rPr>
      <t xml:space="preserve"> / </t>
    </r>
  </si>
  <si>
    <r>
      <t xml:space="preserve">Илимий изилдөө практикасы / </t>
    </r>
    <r>
      <rPr>
        <b/>
        <sz val="9"/>
        <rFont val="Times New Roman"/>
        <family val="1"/>
        <charset val="204"/>
      </rPr>
      <t xml:space="preserve">Научно-исследовательская </t>
    </r>
  </si>
  <si>
    <r>
      <rPr>
        <b/>
        <sz val="9"/>
        <rFont val="Times New Roman"/>
        <family val="1"/>
        <charset val="204"/>
      </rPr>
      <t>практика</t>
    </r>
    <r>
      <rPr>
        <sz val="9"/>
        <rFont val="Times New Roman"/>
        <family val="1"/>
        <charset val="204"/>
      </rPr>
      <t xml:space="preserve"> / Research practice</t>
    </r>
    <r>
      <rPr>
        <i/>
        <sz val="9"/>
        <rFont val="Times New Roman"/>
        <family val="1"/>
        <charset val="204"/>
      </rPr>
      <t xml:space="preserve"> (совмещена с самостоятельным обучением)</t>
    </r>
  </si>
  <si>
    <r>
      <t xml:space="preserve">МД аткаруу / </t>
    </r>
    <r>
      <rPr>
        <b/>
        <sz val="9"/>
        <rFont val="Times New Roman"/>
        <family val="1"/>
        <charset val="204"/>
      </rPr>
      <t>Выполнение МД</t>
    </r>
    <r>
      <rPr>
        <sz val="9"/>
        <rFont val="Times New Roman"/>
        <family val="1"/>
        <charset val="204"/>
      </rPr>
      <t xml:space="preserve"> / Execution of MD</t>
    </r>
  </si>
  <si>
    <r>
      <t xml:space="preserve">МД коргоо / </t>
    </r>
    <r>
      <rPr>
        <b/>
        <sz val="9"/>
        <rFont val="Times New Roman"/>
        <family val="1"/>
        <charset val="204"/>
      </rPr>
      <t>Защита МД</t>
    </r>
    <r>
      <rPr>
        <sz val="9"/>
        <rFont val="Times New Roman"/>
        <family val="1"/>
        <charset val="204"/>
      </rPr>
      <t xml:space="preserve"> / Рrotection of MD</t>
    </r>
  </si>
  <si>
    <t>өз алдынча окутуу /самостоят. обуч./ independent education</t>
  </si>
  <si>
    <t>Для Кампуса 1 - во 2 сем.</t>
  </si>
  <si>
    <t>Окутуунун 3-ж./  3-й г. обуч./  3nd year of study</t>
  </si>
  <si>
    <t xml:space="preserve">1 сем/sem (КС/ОС/AS) </t>
  </si>
  <si>
    <t>2 сем/sem (ЖС/ВС/SS)</t>
  </si>
  <si>
    <t xml:space="preserve">3 сем/sem (КС/ОС/AS) </t>
  </si>
  <si>
    <t>4 сем/sem (ЖС/ВС/SS)</t>
  </si>
  <si>
    <t xml:space="preserve">5 сем/sem (КС/ОС/AS) </t>
  </si>
  <si>
    <t>640200   Электроэнергетика жана электротехника/Электроэнергетика и электротехника/Electric power and electrical engineering</t>
  </si>
  <si>
    <t>ЭЭ</t>
  </si>
  <si>
    <r>
      <t xml:space="preserve">Энергетикада жана электротехникада колдонмо маселелерди чечүүнүн математикалык ыкмалары / </t>
    </r>
    <r>
      <rPr>
        <b/>
        <sz val="14"/>
        <rFont val="Times New Roman"/>
        <family val="1"/>
        <charset val="204"/>
      </rPr>
      <t>Математические методы решения прикладных задач электроэнергетики и электротехники</t>
    </r>
    <r>
      <rPr>
        <sz val="14"/>
        <rFont val="Times New Roman"/>
        <family val="1"/>
        <charset val="204"/>
      </rPr>
      <t xml:space="preserve"> / Mathematical methods for solving applied problems in power engineering and electrical engineering</t>
    </r>
  </si>
  <si>
    <r>
      <t>Электр энергетикалык системалардын электр жабдууларын заманбап диагностикалоочу каражаттар  / С</t>
    </r>
    <r>
      <rPr>
        <b/>
        <sz val="14"/>
        <rFont val="Times New Roman"/>
        <family val="1"/>
        <charset val="204"/>
      </rPr>
      <t>овременные средства диагностики электрооборудования  электроэнергетических систем</t>
    </r>
    <r>
      <rPr>
        <sz val="14"/>
        <rFont val="Times New Roman"/>
        <family val="1"/>
        <charset val="204"/>
      </rPr>
      <t xml:space="preserve"> / Modern diagnostic tools for electrical equipment of electrical power systems</t>
    </r>
  </si>
  <si>
    <r>
      <t xml:space="preserve">Электр энергетикалык системалардын электр жабдууларын диагностикалоо/ </t>
    </r>
    <r>
      <rPr>
        <b/>
        <sz val="14"/>
        <rFont val="Times New Roman"/>
        <family val="1"/>
        <charset val="204"/>
      </rPr>
      <t>Диагностика электрооборудования электроэнергетических систем</t>
    </r>
    <r>
      <rPr>
        <sz val="14"/>
        <rFont val="Times New Roman"/>
        <family val="1"/>
        <charset val="204"/>
      </rPr>
      <t xml:space="preserve"> / Diagnostics of electrical equipment of electric power systems</t>
    </r>
  </si>
  <si>
    <r>
      <t xml:space="preserve">Илимдин тарыхы жана философиясы*/ </t>
    </r>
    <r>
      <rPr>
        <b/>
        <sz val="14"/>
        <rFont val="Times New Roman"/>
        <family val="1"/>
        <charset val="204"/>
      </rPr>
      <t>История и философия науки</t>
    </r>
    <r>
      <rPr>
        <sz val="14"/>
        <rFont val="Times New Roman"/>
        <family val="1"/>
        <charset val="204"/>
      </rPr>
      <t>*/ History and philosophy of science*</t>
    </r>
  </si>
  <si>
    <t>ФСиН</t>
  </si>
  <si>
    <r>
      <t xml:space="preserve">Диспетчердик жана технологиялык башкаруу системаларын автоматташтыруу/ </t>
    </r>
    <r>
      <rPr>
        <b/>
        <sz val="14"/>
        <rFont val="Times New Roman"/>
        <family val="1"/>
        <charset val="204"/>
      </rPr>
      <t xml:space="preserve">Автоматизация систем диспетчерского и технологического управления </t>
    </r>
    <r>
      <rPr>
        <sz val="14"/>
        <rFont val="Times New Roman"/>
        <family val="1"/>
        <charset val="204"/>
      </rPr>
      <t>/ Automation of dispatch and process control systems</t>
    </r>
  </si>
  <si>
    <r>
      <t>Релелик коргоо жана автоматика түзмөктөктөрүн эксплуатациалоо /</t>
    </r>
    <r>
      <rPr>
        <b/>
        <sz val="14"/>
        <rFont val="Times New Roman"/>
        <family val="1"/>
        <charset val="204"/>
      </rPr>
      <t xml:space="preserve"> Эксплуатация устройств релейной защиты  и автоматики </t>
    </r>
    <r>
      <rPr>
        <sz val="14"/>
        <rFont val="Times New Roman"/>
        <family val="1"/>
        <charset val="204"/>
      </rPr>
      <t>/ Operation of relay protection and automation devices</t>
    </r>
  </si>
  <si>
    <r>
      <t xml:space="preserve">Диспетчердик жана технологиялык башкаруунун маалыматтык негиздери / </t>
    </r>
    <r>
      <rPr>
        <b/>
        <sz val="14"/>
        <rFont val="Times New Roman"/>
        <family val="1"/>
        <charset val="204"/>
      </rPr>
      <t xml:space="preserve">Информационные основы диспетчерского и технологического управления </t>
    </r>
    <r>
      <rPr>
        <sz val="14"/>
        <rFont val="Times New Roman"/>
        <family val="1"/>
        <charset val="204"/>
      </rPr>
      <t>/ Information bases of dispatching and technological management</t>
    </r>
  </si>
  <si>
    <r>
      <t xml:space="preserve">Электр энергетика тармагындагы автоматташтырылган маалымат жана башкаруу системалары / </t>
    </r>
    <r>
      <rPr>
        <b/>
        <sz val="14"/>
        <rFont val="Times New Roman"/>
        <family val="1"/>
        <charset val="204"/>
      </rPr>
      <t>Автоматизированные информационно-управляющие системы в электроэнергетике</t>
    </r>
    <r>
      <rPr>
        <sz val="14"/>
        <rFont val="Times New Roman"/>
        <family val="1"/>
        <charset val="204"/>
      </rPr>
      <t xml:space="preserve"> / Automated information and control systems in the electric power industry</t>
    </r>
  </si>
  <si>
    <r>
      <t xml:space="preserve">Электр станциялардын жана подстанциялардын шарттамдарын автоматташтыруу / </t>
    </r>
    <r>
      <rPr>
        <b/>
        <sz val="14"/>
        <rFont val="Times New Roman"/>
        <family val="1"/>
        <charset val="204"/>
      </rPr>
      <t>Автоматизация  режимов  электрических станций и подстанций</t>
    </r>
    <r>
      <rPr>
        <sz val="14"/>
        <rFont val="Times New Roman"/>
        <family val="1"/>
        <charset val="204"/>
      </rPr>
      <t xml:space="preserve"> / Automation of power stations and substations</t>
    </r>
  </si>
  <si>
    <r>
      <t xml:space="preserve">Авариянын алдын алуу автоматташтыруусунун өзгөчө маселелери / </t>
    </r>
    <r>
      <rPr>
        <b/>
        <sz val="14"/>
        <rFont val="Times New Roman"/>
        <family val="1"/>
        <charset val="204"/>
      </rPr>
      <t xml:space="preserve">Спецвопросы противоаварийной автоматики </t>
    </r>
    <r>
      <rPr>
        <sz val="14"/>
        <rFont val="Times New Roman"/>
        <family val="1"/>
        <charset val="204"/>
      </rPr>
      <t>/ Special issues of emergency automation</t>
    </r>
  </si>
  <si>
    <r>
      <t xml:space="preserve">Диспетчердик жана технологиялык башкаруунун техникалык каражаттары / </t>
    </r>
    <r>
      <rPr>
        <b/>
        <sz val="14"/>
        <rFont val="Times New Roman"/>
        <family val="1"/>
        <charset val="204"/>
      </rPr>
      <t>Технические средства диспетчерского и технологического управления</t>
    </r>
    <r>
      <rPr>
        <sz val="14"/>
        <rFont val="Times New Roman"/>
        <family val="1"/>
        <charset val="204"/>
      </rPr>
      <t xml:space="preserve"> / Technical tools of dispatching and technological control</t>
    </r>
  </si>
  <si>
    <r>
      <t xml:space="preserve">Электр тармактарындагы бузулуу жерлерин аныктоо / </t>
    </r>
    <r>
      <rPr>
        <b/>
        <sz val="14"/>
        <rFont val="Times New Roman"/>
        <family val="1"/>
        <charset val="204"/>
      </rPr>
      <t xml:space="preserve">Определение мест повреждения в электрических сетях </t>
    </r>
    <r>
      <rPr>
        <sz val="14"/>
        <rFont val="Times New Roman"/>
        <family val="1"/>
        <charset val="204"/>
      </rPr>
      <t>/ Determination of fault locations in electrical networks</t>
    </r>
  </si>
  <si>
    <t>ПРОГРАММА / ПРОГРАММА / PROGRAMM:  Электр энергетикалык  системдерди релелик коргоо жана автоматташтыруу/ Релейная защита и автоматизация электроэнергетических систем/ Relay protection and automation of electric power systems</t>
  </si>
  <si>
    <t>ЭКБ/ВИЭ/RE</t>
  </si>
  <si>
    <r>
      <t xml:space="preserve">Салттуу эмес жана кайра жаралуучу энергиянын орнотмолорун долбоорлоо жана эксплуатациялоо / </t>
    </r>
    <r>
      <rPr>
        <b/>
        <sz val="14"/>
        <rFont val="Times New Roman"/>
        <family val="1"/>
        <charset val="204"/>
      </rPr>
      <t xml:space="preserve">Проектирование и эксплуатация установок нетрадиционной  и возобновляемой  энергетики </t>
    </r>
    <r>
      <rPr>
        <sz val="14"/>
        <rFont val="Times New Roman"/>
        <family val="1"/>
        <charset val="204"/>
      </rPr>
      <t>/ Design and operation of non-traditional and renewable energy installations</t>
    </r>
  </si>
  <si>
    <t>ЭЭ/ЭЭ/РI</t>
  </si>
  <si>
    <r>
      <t xml:space="preserve">Электр энергетика тармагында башкаруу/ </t>
    </r>
    <r>
      <rPr>
        <b/>
        <sz val="14"/>
        <rFont val="Times New Roman"/>
        <family val="1"/>
        <charset val="204"/>
      </rPr>
      <t>Менеджмент в электроэнергетике</t>
    </r>
    <r>
      <rPr>
        <sz val="14"/>
        <rFont val="Times New Roman"/>
        <family val="1"/>
        <charset val="204"/>
      </rPr>
      <t xml:space="preserve"> / Management in the electric power industry</t>
    </r>
  </si>
  <si>
    <r>
      <t xml:space="preserve">Энергиянын калыптанма булактарынын орнотмолорунун негизги энергетикалык жана көмөкчү жабдуулары </t>
    </r>
    <r>
      <rPr>
        <b/>
        <sz val="14"/>
        <rFont val="Times New Roman"/>
        <family val="1"/>
        <charset val="204"/>
      </rPr>
      <t>Основное энергетическое и вспомогательное оборудование установок возобновляемой энергетики</t>
    </r>
    <r>
      <rPr>
        <sz val="14"/>
        <rFont val="Times New Roman"/>
        <family val="1"/>
        <charset val="204"/>
      </rPr>
      <t xml:space="preserve"> /Main power and auxiliary equipment of renewable energy installations</t>
    </r>
  </si>
  <si>
    <t>МВШЛ</t>
  </si>
  <si>
    <r>
      <t xml:space="preserve">Автономдуу керектөөчүлөрдү электр менен камсыздоо/ </t>
    </r>
    <r>
      <rPr>
        <b/>
        <sz val="14"/>
        <rFont val="Times New Roman"/>
        <family val="1"/>
        <charset val="204"/>
      </rPr>
      <t>Электроснабжение автономных потребителей</t>
    </r>
    <r>
      <rPr>
        <sz val="14"/>
        <rFont val="Times New Roman"/>
        <family val="1"/>
        <charset val="204"/>
      </rPr>
      <t xml:space="preserve"> / Power supply to autonomous consumers</t>
    </r>
  </si>
  <si>
    <r>
      <t xml:space="preserve">Гидроэнергетикалык орнотмолорду долбоорлоо/ </t>
    </r>
    <r>
      <rPr>
        <b/>
        <sz val="14"/>
        <rFont val="Times New Roman"/>
        <family val="1"/>
        <charset val="204"/>
      </rPr>
      <t>Проектирование гидроэнергетических установок</t>
    </r>
    <r>
      <rPr>
        <sz val="14"/>
        <rFont val="Times New Roman"/>
        <family val="1"/>
        <charset val="204"/>
      </rPr>
      <t xml:space="preserve"> / Design of hydropower plants</t>
    </r>
  </si>
  <si>
    <r>
      <t xml:space="preserve">Гидроэнергетикалык орнотмолорду башкаруу жана эксплуатациялоо / </t>
    </r>
    <r>
      <rPr>
        <b/>
        <sz val="14"/>
        <rFont val="Times New Roman"/>
        <family val="1"/>
        <charset val="204"/>
      </rPr>
      <t>Управление и эксплуатация гидроэнергетических установок</t>
    </r>
    <r>
      <rPr>
        <sz val="14"/>
        <rFont val="Times New Roman"/>
        <family val="1"/>
        <charset val="204"/>
      </rPr>
      <t>/ Management and operation of hydropower installations</t>
    </r>
  </si>
  <si>
    <r>
      <t xml:space="preserve">Гидроэлектр станцияларды башкаруунун автоматташтырылган системасы/ </t>
    </r>
    <r>
      <rPr>
        <b/>
        <sz val="14"/>
        <rFont val="Times New Roman"/>
        <family val="1"/>
        <charset val="204"/>
      </rPr>
      <t>Автоматизированная система  управления гидроэлектростанций</t>
    </r>
    <r>
      <rPr>
        <sz val="14"/>
        <rFont val="Times New Roman"/>
        <family val="1"/>
        <charset val="204"/>
      </rPr>
      <t>/ Automated control system for hydroelectric power plants</t>
    </r>
  </si>
  <si>
    <r>
      <t xml:space="preserve">Гидроэнергетикалык орнотмолорду эксплуатациялоо/ </t>
    </r>
    <r>
      <rPr>
        <b/>
        <sz val="14"/>
        <rFont val="Times New Roman"/>
        <family val="1"/>
        <charset val="204"/>
      </rPr>
      <t>Эксплуатация гидроэнергетических установок</t>
    </r>
    <r>
      <rPr>
        <sz val="14"/>
        <rFont val="Times New Roman"/>
        <family val="1"/>
        <charset val="204"/>
      </rPr>
      <t>/ Operation of hydropower installations</t>
    </r>
  </si>
  <si>
    <r>
      <t xml:space="preserve">Гидроэлектр станциялардын каскаддары / </t>
    </r>
    <r>
      <rPr>
        <b/>
        <sz val="14"/>
        <rFont val="Times New Roman"/>
        <family val="1"/>
        <charset val="204"/>
      </rPr>
      <t>Каскады гидроэлектростанций</t>
    </r>
    <r>
      <rPr>
        <sz val="14"/>
        <rFont val="Times New Roman"/>
        <family val="1"/>
        <charset val="204"/>
      </rPr>
      <t>/ Methods of analysis and optimization of power plant modes</t>
    </r>
  </si>
  <si>
    <r>
      <t xml:space="preserve">Гидроэнергетикалык орнотмолордун өз муктаждыктарын долбоорлоо/ </t>
    </r>
    <r>
      <rPr>
        <b/>
        <sz val="14"/>
        <rFont val="Times New Roman"/>
        <family val="1"/>
        <charset val="204"/>
      </rPr>
      <t>Проектирование собственных нужд гидроэнергетических установок</t>
    </r>
    <r>
      <rPr>
        <sz val="14"/>
        <rFont val="Times New Roman"/>
        <family val="1"/>
        <charset val="204"/>
      </rPr>
      <t xml:space="preserve"> /Design of own needs of hydropower plants</t>
    </r>
  </si>
  <si>
    <r>
      <t xml:space="preserve">Гидроэнергетикалык орнотмолордун электр энергиясынын сапатын башкаруу / </t>
    </r>
    <r>
      <rPr>
        <b/>
        <sz val="14"/>
        <rFont val="Times New Roman"/>
        <family val="1"/>
        <charset val="204"/>
      </rPr>
      <t>Управление качеством электроэнергии гидроэнергетических установок</t>
    </r>
    <r>
      <rPr>
        <sz val="14"/>
        <rFont val="Times New Roman"/>
        <family val="1"/>
        <charset val="204"/>
      </rPr>
      <t xml:space="preserve"> / Automated monitoring and control systems for power plants</t>
    </r>
  </si>
  <si>
    <r>
      <t xml:space="preserve">Айкалышкан күн жана жылуулук насос орнотмолору/ </t>
    </r>
    <r>
      <rPr>
        <b/>
        <sz val="14"/>
        <rFont val="Times New Roman"/>
        <family val="1"/>
        <charset val="204"/>
      </rPr>
      <t>Комбинированные солнечно-теплонасосные установки</t>
    </r>
    <r>
      <rPr>
        <sz val="14"/>
        <rFont val="Times New Roman"/>
        <family val="1"/>
        <charset val="204"/>
      </rPr>
      <t>/ Combined solar heat pump systems</t>
    </r>
  </si>
  <si>
    <r>
      <t xml:space="preserve">Жылуулук насосу / </t>
    </r>
    <r>
      <rPr>
        <b/>
        <sz val="14"/>
        <rFont val="Times New Roman"/>
        <family val="1"/>
        <charset val="204"/>
      </rPr>
      <t>Тепловые насосы/</t>
    </r>
    <r>
      <rPr>
        <sz val="14"/>
        <rFont val="Times New Roman"/>
        <family val="1"/>
        <charset val="204"/>
      </rPr>
      <t xml:space="preserve"> Heat pumps</t>
    </r>
  </si>
  <si>
    <r>
      <t xml:space="preserve">Күн технологиялык орнотмолору/ </t>
    </r>
    <r>
      <rPr>
        <b/>
        <sz val="14"/>
        <rFont val="Times New Roman"/>
        <family val="1"/>
        <charset val="204"/>
      </rPr>
      <t>Солнечные технологические установки</t>
    </r>
    <r>
      <rPr>
        <sz val="14"/>
        <rFont val="Times New Roman"/>
        <family val="1"/>
        <charset val="204"/>
      </rPr>
      <t>/ Solar process plants</t>
    </r>
  </si>
  <si>
    <t>ЭКБ кафедрасынын башчысы                                    Жабудаев Т.Ж.</t>
  </si>
  <si>
    <t>ЭИ ОУК  төрайымы                                            Гунина М.Г.</t>
  </si>
  <si>
    <t>ОБ башчысы                                   Дыканалиев К.М.</t>
  </si>
  <si>
    <t>Зав.кафедрой ВИЭ                   ___________________</t>
  </si>
  <si>
    <t>Председатель УМК ЭИ       _______________</t>
  </si>
  <si>
    <t>Начальник УУ   ___________</t>
  </si>
  <si>
    <t>The head of Department RE                                            Zhabudaev T.Zh.</t>
  </si>
  <si>
    <t>The chairman of the ECM EI                               Gunina M.G.</t>
  </si>
  <si>
    <t>Head of ED                                       Dykanaliev K.M.</t>
  </si>
  <si>
    <r>
      <t xml:space="preserve">ПРОГРАММА / ПРОГРАММА / PROGRAMM:  </t>
    </r>
    <r>
      <rPr>
        <b/>
        <sz val="22"/>
        <rFont val="Times New Roman"/>
        <family val="1"/>
        <charset val="204"/>
      </rPr>
      <t>Гидроэлектр энергетикасы / Гидроэлектроэнергетика / Hydro electric power engineering</t>
    </r>
  </si>
  <si>
    <r>
      <t xml:space="preserve">ПРОГРАММА / ПРОГРАММА / PROGRAMM:  </t>
    </r>
    <r>
      <rPr>
        <b/>
        <sz val="22"/>
        <rFont val="Times New Roman"/>
        <family val="1"/>
        <charset val="204"/>
      </rPr>
      <t xml:space="preserve">Энергиянын альтернативалык булактары / Альтернативные итсточники энергии / Alternative energy sources </t>
    </r>
  </si>
  <si>
    <r>
      <t xml:space="preserve">Суу ресурстарын комплекстүү пайдалануу / </t>
    </r>
    <r>
      <rPr>
        <b/>
        <sz val="14"/>
        <rFont val="Times New Roman"/>
        <family val="1"/>
        <charset val="204"/>
      </rPr>
      <t>Комплексное использование водных ресурсов</t>
    </r>
    <r>
      <rPr>
        <sz val="14"/>
        <rFont val="Times New Roman"/>
        <family val="1"/>
        <charset val="204"/>
      </rPr>
      <t xml:space="preserve"> / Integrated use of water resources</t>
    </r>
  </si>
  <si>
    <r>
      <t xml:space="preserve">Кайра жаралуучу энергиянын орнотмолорунун энергетикалык курулмалары / </t>
    </r>
    <r>
      <rPr>
        <b/>
        <sz val="14"/>
        <rFont val="Times New Roman"/>
        <family val="1"/>
        <charset val="204"/>
      </rPr>
      <t>Энергетические сооружения установок возобновляемой энергетики</t>
    </r>
    <r>
      <rPr>
        <sz val="14"/>
        <rFont val="Times New Roman"/>
        <family val="1"/>
        <charset val="204"/>
      </rPr>
      <t>/ Energy structures of renewable energy installations</t>
    </r>
  </si>
  <si>
    <r>
      <t xml:space="preserve">Салттуу эмес жана энергиянын калыптанма булактарынын энергетикалык активдүү курулмалары/ </t>
    </r>
    <r>
      <rPr>
        <b/>
        <sz val="14"/>
        <rFont val="Times New Roman"/>
        <family val="1"/>
        <charset val="204"/>
      </rPr>
      <t>Энергоактивные сооружения  нетрадиционных  и возобновляемых источников энергии</t>
    </r>
    <r>
      <rPr>
        <sz val="14"/>
        <rFont val="Times New Roman"/>
        <family val="1"/>
        <charset val="204"/>
      </rPr>
      <t xml:space="preserve"> / Energy-active structures of non-traditional and renewable energy sources</t>
    </r>
  </si>
  <si>
    <r>
      <t xml:space="preserve">Күн орнотмолору / </t>
    </r>
    <r>
      <rPr>
        <b/>
        <sz val="14"/>
        <rFont val="Times New Roman"/>
        <family val="1"/>
        <charset val="204"/>
      </rPr>
      <t>Гелиоустановки</t>
    </r>
    <r>
      <rPr>
        <sz val="14"/>
        <rFont val="Times New Roman"/>
        <family val="1"/>
        <charset val="204"/>
      </rPr>
      <t>/Solar installations</t>
    </r>
  </si>
  <si>
    <t xml:space="preserve"> 4-тиркеме/Прил.4/Annex 4- ЭИ / ЭИ /EI    </t>
  </si>
  <si>
    <t xml:space="preserve"> 5-тиркеме/Прил.5/Annex 5- ЭИ / ЭИ /EI    </t>
  </si>
  <si>
    <t>Гидроэлектр энергетикасы, Энергиянын альтернативалык булактары/Гидроэлектроэнергетика  (4 -тиркеме / Прил.4 / Annex 4 - ЭИ / ЭИ /EI), Альтернативные источники энергии/ Hydro electric power engineering, Alternative energy sources  (5 -тиркеме / Прил.5 / Annex 5 - ЭИ / ЭИ /EI)</t>
  </si>
  <si>
    <r>
      <t xml:space="preserve">Өндүрүштүк практикасы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</si>
  <si>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 xml:space="preserve">Педагогикалык практикасы / </t>
    </r>
    <r>
      <rPr>
        <b/>
        <sz val="14"/>
        <rFont val="Times New Roman"/>
        <family val="1"/>
        <charset val="204"/>
      </rPr>
      <t>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</si>
  <si>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Гидроэнергетикалык объекттерди сейсмикалык көзөмөлдөө/ </t>
    </r>
    <r>
      <rPr>
        <b/>
        <sz val="14"/>
        <rFont val="Times New Roman"/>
        <family val="1"/>
        <charset val="204"/>
      </rPr>
      <t>Сейсмоконтроль объектов гидроэнергетики</t>
    </r>
    <r>
      <rPr>
        <sz val="14"/>
        <rFont val="Times New Roman"/>
        <family val="1"/>
        <charset val="204"/>
      </rPr>
      <t>/ Seismic monitoring of hydropower facilities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</si>
</sst>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4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b/>
      <vertAlign val="superscript"/>
      <sz val="7"/>
      <name val="Times New Roman"/>
      <family val="1"/>
      <charset val="204"/>
    </font>
    <font>
      <i/>
      <sz val="9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ont="0" applyFill="0" applyBorder="0" applyAlignment="0" applyProtection="0">
      <alignment vertical="top"/>
    </xf>
  </cellStyleXfs>
  <cellXfs count="647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4" fillId="24" borderId="0" xfId="38" applyFont="1" applyFill="1" applyBorder="1"/>
    <xf numFmtId="0" fontId="25" fillId="24" borderId="0" xfId="0" applyFont="1" applyFill="1" applyBorder="1"/>
    <xf numFmtId="0" fontId="3" fillId="24" borderId="0" xfId="0" applyFont="1" applyFill="1"/>
    <xf numFmtId="0" fontId="6" fillId="24" borderId="0" xfId="0" applyFont="1" applyFill="1" applyBorder="1"/>
    <xf numFmtId="0" fontId="25" fillId="24" borderId="0" xfId="0" applyNumberFormat="1" applyFont="1" applyFill="1" applyBorder="1" applyAlignment="1" applyProtection="1">
      <alignment horizontal="center" vertical="center"/>
    </xf>
    <xf numFmtId="0" fontId="25" fillId="24" borderId="0" xfId="38" applyFont="1" applyFill="1" applyBorder="1"/>
    <xf numFmtId="0" fontId="25" fillId="24" borderId="28" xfId="0" applyFont="1" applyFill="1" applyBorder="1"/>
    <xf numFmtId="16" fontId="6" fillId="24" borderId="18" xfId="0" applyNumberFormat="1" applyFont="1" applyFill="1" applyBorder="1" applyAlignment="1">
      <alignment horizontal="left"/>
    </xf>
    <xf numFmtId="0" fontId="25" fillId="24" borderId="0" xfId="38" applyFont="1" applyFill="1"/>
    <xf numFmtId="0" fontId="25" fillId="24" borderId="0" xfId="38" quotePrefix="1" applyFont="1" applyFill="1" applyBorder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25" fillId="24" borderId="41" xfId="38" applyFont="1" applyFill="1" applyBorder="1" applyAlignment="1">
      <alignment horizontal="left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25" fillId="24" borderId="18" xfId="0" applyFont="1" applyFill="1" applyBorder="1"/>
    <xf numFmtId="0" fontId="25" fillId="24" borderId="45" xfId="0" quotePrefix="1" applyFont="1" applyFill="1" applyBorder="1" applyAlignment="1">
      <alignment horizontal="center"/>
    </xf>
    <xf numFmtId="0" fontId="25" fillId="24" borderId="38" xfId="0" applyFont="1" applyFill="1" applyBorder="1" applyAlignment="1">
      <alignment horizontal="center"/>
    </xf>
    <xf numFmtId="0" fontId="25" fillId="24" borderId="62" xfId="0" applyFont="1" applyFill="1" applyBorder="1" applyAlignment="1">
      <alignment horizontal="center"/>
    </xf>
    <xf numFmtId="0" fontId="25" fillId="24" borderId="6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25" fillId="24" borderId="62" xfId="0" quotePrefix="1" applyFont="1" applyFill="1" applyBorder="1" applyAlignment="1">
      <alignment horizontal="center"/>
    </xf>
    <xf numFmtId="0" fontId="28" fillId="24" borderId="46" xfId="0" applyNumberFormat="1" applyFont="1" applyFill="1" applyBorder="1" applyAlignment="1">
      <alignment horizontal="center"/>
    </xf>
    <xf numFmtId="1" fontId="28" fillId="24" borderId="46" xfId="0" applyNumberFormat="1" applyFont="1" applyFill="1" applyBorder="1" applyAlignment="1">
      <alignment horizontal="center"/>
    </xf>
    <xf numFmtId="0" fontId="28" fillId="24" borderId="46" xfId="0" applyFont="1" applyFill="1" applyBorder="1" applyAlignment="1">
      <alignment horizontal="center"/>
    </xf>
    <xf numFmtId="0" fontId="25" fillId="24" borderId="46" xfId="0" applyFont="1" applyFill="1" applyBorder="1" applyAlignment="1">
      <alignment horizontal="center"/>
    </xf>
    <xf numFmtId="2" fontId="25" fillId="24" borderId="39" xfId="0" quotePrefix="1" applyNumberFormat="1" applyFont="1" applyFill="1" applyBorder="1" applyAlignment="1">
      <alignment horizontal="center"/>
    </xf>
    <xf numFmtId="2" fontId="25" fillId="24" borderId="18" xfId="0" quotePrefix="1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 applyBorder="1"/>
    <xf numFmtId="0" fontId="25" fillId="24" borderId="0" xfId="0" applyFont="1" applyFill="1" applyBorder="1" applyAlignment="1"/>
    <xf numFmtId="0" fontId="6" fillId="24" borderId="0" xfId="0" applyFont="1" applyFill="1" applyBorder="1" applyAlignment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16" fontId="25" fillId="25" borderId="27" xfId="0" applyNumberFormat="1" applyFont="1" applyFill="1" applyBorder="1" applyAlignment="1">
      <alignment horizontal="left"/>
    </xf>
    <xf numFmtId="0" fontId="29" fillId="24" borderId="55" xfId="0" applyFont="1" applyFill="1" applyBorder="1" applyAlignment="1">
      <alignment horizontal="center" vertical="center" textRotation="90" wrapText="1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vertical="center"/>
    </xf>
    <xf numFmtId="0" fontId="33" fillId="24" borderId="0" xfId="0" quotePrefix="1" applyFont="1" applyFill="1" applyBorder="1" applyAlignment="1">
      <alignment horizontal="left"/>
    </xf>
    <xf numFmtId="0" fontId="34" fillId="24" borderId="0" xfId="0" applyFont="1" applyFill="1" applyBorder="1"/>
    <xf numFmtId="0" fontId="34" fillId="24" borderId="0" xfId="0" applyFont="1" applyFill="1" applyAlignment="1">
      <alignment wrapText="1"/>
    </xf>
    <xf numFmtId="0" fontId="34" fillId="24" borderId="0" xfId="0" applyFont="1" applyFill="1"/>
    <xf numFmtId="0" fontId="34" fillId="24" borderId="0" xfId="0" applyFont="1" applyFill="1" applyBorder="1" applyAlignment="1">
      <alignment horizontal="center" vertical="center"/>
    </xf>
    <xf numFmtId="0" fontId="34" fillId="25" borderId="23" xfId="0" applyFont="1" applyFill="1" applyBorder="1" applyAlignment="1">
      <alignment horizontal="center"/>
    </xf>
    <xf numFmtId="16" fontId="6" fillId="24" borderId="39" xfId="0" applyNumberFormat="1" applyFont="1" applyFill="1" applyBorder="1" applyAlignment="1">
      <alignment horizontal="left"/>
    </xf>
    <xf numFmtId="0" fontId="25" fillId="24" borderId="0" xfId="0" applyFont="1" applyFill="1" applyAlignment="1"/>
    <xf numFmtId="16" fontId="25" fillId="24" borderId="27" xfId="0" applyNumberFormat="1" applyFont="1" applyFill="1" applyBorder="1" applyAlignment="1">
      <alignment horizontal="left" vertical="center"/>
    </xf>
    <xf numFmtId="16" fontId="25" fillId="24" borderId="14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 wrapText="1"/>
    </xf>
    <xf numFmtId="0" fontId="6" fillId="24" borderId="37" xfId="0" applyFont="1" applyFill="1" applyBorder="1" applyAlignment="1">
      <alignment horizontal="left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vertical="center"/>
    </xf>
    <xf numFmtId="0" fontId="6" fillId="24" borderId="59" xfId="0" applyFont="1" applyFill="1" applyBorder="1" applyAlignment="1">
      <alignment horizontal="left" wrapText="1"/>
    </xf>
    <xf numFmtId="0" fontId="6" fillId="25" borderId="18" xfId="0" applyFont="1" applyFill="1" applyBorder="1" applyAlignment="1">
      <alignment horizontal="center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16" fontId="25" fillId="24" borderId="27" xfId="0" applyNumberFormat="1" applyFont="1" applyFill="1" applyBorder="1" applyAlignment="1">
      <alignment horizontal="left" vertical="top"/>
    </xf>
    <xf numFmtId="0" fontId="25" fillId="24" borderId="34" xfId="0" applyFont="1" applyFill="1" applyBorder="1" applyAlignment="1">
      <alignment horizontal="left" wrapText="1"/>
    </xf>
    <xf numFmtId="16" fontId="25" fillId="24" borderId="14" xfId="0" applyNumberFormat="1" applyFont="1" applyFill="1" applyBorder="1" applyAlignment="1">
      <alignment horizontal="left" vertical="top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45" xfId="0" applyFont="1" applyFill="1" applyBorder="1" applyAlignment="1">
      <alignment horizontal="center" vertical="center" textRotation="90" wrapText="1"/>
    </xf>
    <xf numFmtId="0" fontId="30" fillId="24" borderId="45" xfId="0" applyFont="1" applyFill="1" applyBorder="1" applyAlignment="1">
      <alignment horizontal="center" vertical="center" textRotation="90" wrapText="1"/>
    </xf>
    <xf numFmtId="0" fontId="29" fillId="24" borderId="46" xfId="0" applyFont="1" applyFill="1" applyBorder="1" applyAlignment="1">
      <alignment horizontal="center" vertical="center" textRotation="90" wrapText="1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wrapText="1"/>
    </xf>
    <xf numFmtId="0" fontId="25" fillId="0" borderId="26" xfId="0" applyFont="1" applyFill="1" applyBorder="1" applyAlignment="1">
      <alignment vertical="center" wrapText="1"/>
    </xf>
    <xf numFmtId="16" fontId="25" fillId="25" borderId="18" xfId="0" applyNumberFormat="1" applyFont="1" applyFill="1" applyBorder="1" applyAlignment="1">
      <alignment horizontal="left"/>
    </xf>
    <xf numFmtId="16" fontId="25" fillId="24" borderId="27" xfId="0" applyNumberFormat="1" applyFont="1" applyFill="1" applyBorder="1" applyAlignment="1">
      <alignment horizontal="center" vertical="center"/>
    </xf>
    <xf numFmtId="16" fontId="25" fillId="24" borderId="14" xfId="0" applyNumberFormat="1" applyFont="1" applyFill="1" applyBorder="1" applyAlignment="1">
      <alignment horizontal="center" vertical="center"/>
    </xf>
    <xf numFmtId="16" fontId="25" fillId="26" borderId="18" xfId="0" applyNumberFormat="1" applyFont="1" applyFill="1" applyBorder="1" applyAlignment="1">
      <alignment horizontal="left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NumberFormat="1" applyFont="1" applyFill="1" applyBorder="1" applyAlignment="1">
      <alignment horizontal="center" vertical="center"/>
    </xf>
    <xf numFmtId="0" fontId="6" fillId="24" borderId="19" xfId="0" applyNumberFormat="1" applyFont="1" applyFill="1" applyBorder="1" applyAlignment="1">
      <alignment horizontal="center" vertical="center"/>
    </xf>
    <xf numFmtId="0" fontId="6" fillId="24" borderId="20" xfId="0" quotePrefix="1" applyNumberFormat="1" applyFont="1" applyFill="1" applyBorder="1" applyAlignment="1">
      <alignment horizontal="center" vertical="center"/>
    </xf>
    <xf numFmtId="0" fontId="6" fillId="25" borderId="27" xfId="0" quotePrefix="1" applyNumberFormat="1" applyFont="1" applyFill="1" applyBorder="1" applyAlignment="1">
      <alignment horizontal="center" vertical="center"/>
    </xf>
    <xf numFmtId="0" fontId="6" fillId="24" borderId="40" xfId="0" quotePrefix="1" applyNumberFormat="1" applyFont="1" applyFill="1" applyBorder="1" applyAlignment="1">
      <alignment horizontal="center" vertical="center"/>
    </xf>
    <xf numFmtId="0" fontId="6" fillId="24" borderId="25" xfId="0" applyNumberFormat="1" applyFont="1" applyFill="1" applyBorder="1" applyAlignment="1">
      <alignment horizontal="center" vertical="center"/>
    </xf>
    <xf numFmtId="0" fontId="6" fillId="24" borderId="40" xfId="0" applyNumberFormat="1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NumberFormat="1" applyFont="1" applyFill="1" applyBorder="1" applyAlignment="1">
      <alignment horizontal="center" vertical="center"/>
    </xf>
    <xf numFmtId="0" fontId="6" fillId="24" borderId="13" xfId="0" applyNumberFormat="1" applyFont="1" applyFill="1" applyBorder="1" applyAlignment="1">
      <alignment horizontal="center" vertical="center"/>
    </xf>
    <xf numFmtId="0" fontId="6" fillId="24" borderId="17" xfId="0" quotePrefix="1" applyNumberFormat="1" applyFont="1" applyFill="1" applyBorder="1" applyAlignment="1">
      <alignment horizontal="center" vertical="center"/>
    </xf>
    <xf numFmtId="0" fontId="6" fillId="25" borderId="14" xfId="0" quotePrefix="1" applyNumberFormat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16" fontId="6" fillId="24" borderId="14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37" xfId="0" applyNumberFormat="1" applyFont="1" applyFill="1" applyBorder="1" applyAlignment="1">
      <alignment horizontal="center" vertical="center"/>
    </xf>
    <xf numFmtId="0" fontId="6" fillId="24" borderId="14" xfId="0" applyNumberFormat="1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NumberFormat="1" applyFont="1" applyFill="1" applyBorder="1" applyAlignment="1">
      <alignment horizontal="center" vertical="center"/>
    </xf>
    <xf numFmtId="0" fontId="6" fillId="24" borderId="58" xfId="0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vertical="center" wrapText="1"/>
    </xf>
    <xf numFmtId="0" fontId="6" fillId="25" borderId="18" xfId="0" quotePrefix="1" applyNumberFormat="1" applyFont="1" applyFill="1" applyBorder="1" applyAlignment="1">
      <alignment horizontal="center" vertical="center"/>
    </xf>
    <xf numFmtId="0" fontId="6" fillId="25" borderId="18" xfId="0" applyNumberFormat="1" applyFont="1" applyFill="1" applyBorder="1" applyAlignment="1">
      <alignment horizontal="center" vertical="center"/>
    </xf>
    <xf numFmtId="0" fontId="6" fillId="24" borderId="31" xfId="0" applyNumberFormat="1" applyFont="1" applyFill="1" applyBorder="1" applyAlignment="1">
      <alignment horizontal="center" vertical="center"/>
    </xf>
    <xf numFmtId="0" fontId="6" fillId="24" borderId="30" xfId="0" applyNumberFormat="1" applyFont="1" applyFill="1" applyBorder="1" applyAlignment="1">
      <alignment horizontal="center" vertical="center"/>
    </xf>
    <xf numFmtId="0" fontId="6" fillId="24" borderId="28" xfId="0" applyNumberFormat="1" applyFont="1" applyFill="1" applyBorder="1" applyAlignment="1">
      <alignment horizontal="center" vertical="center"/>
    </xf>
    <xf numFmtId="0" fontId="6" fillId="24" borderId="16" xfId="0" applyNumberFormat="1" applyFont="1" applyFill="1" applyBorder="1" applyAlignment="1">
      <alignment horizontal="center" vertical="center"/>
    </xf>
    <xf numFmtId="0" fontId="6" fillId="24" borderId="17" xfId="0" applyNumberFormat="1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5" borderId="18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 applyProtection="1">
      <alignment horizontal="center" vertical="center"/>
    </xf>
    <xf numFmtId="0" fontId="6" fillId="24" borderId="18" xfId="0" applyNumberFormat="1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>
      <alignment wrapText="1"/>
    </xf>
    <xf numFmtId="0" fontId="25" fillId="24" borderId="0" xfId="0" applyFont="1" applyFill="1" applyAlignment="1">
      <alignment horizontal="left" wrapText="1"/>
    </xf>
    <xf numFmtId="0" fontId="6" fillId="24" borderId="37" xfId="0" applyNumberFormat="1" applyFont="1" applyFill="1" applyBorder="1" applyAlignment="1">
      <alignment horizontal="center"/>
    </xf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 applyBorder="1"/>
    <xf numFmtId="0" fontId="38" fillId="24" borderId="0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Border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0" xfId="0" applyFont="1" applyFill="1" applyAlignment="1">
      <alignment horizontal="left" wrapText="1"/>
    </xf>
    <xf numFmtId="0" fontId="25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55" fillId="27" borderId="13" xfId="39" applyNumberFormat="1" applyFont="1" applyFill="1" applyBorder="1" applyAlignment="1">
      <alignment horizontal="center"/>
    </xf>
    <xf numFmtId="0" fontId="6" fillId="24" borderId="18" xfId="0" quotePrefix="1" applyNumberFormat="1" applyFont="1" applyFill="1" applyBorder="1" applyAlignment="1">
      <alignment horizontal="center" vertical="center"/>
    </xf>
    <xf numFmtId="0" fontId="6" fillId="24" borderId="18" xfId="0" applyNumberFormat="1" applyFont="1" applyFill="1" applyBorder="1" applyAlignment="1">
      <alignment horizontal="center" vertical="center"/>
    </xf>
    <xf numFmtId="0" fontId="6" fillId="24" borderId="27" xfId="0" quotePrefix="1" applyNumberFormat="1" applyFont="1" applyFill="1" applyBorder="1" applyAlignment="1">
      <alignment horizontal="center" vertical="center"/>
    </xf>
    <xf numFmtId="0" fontId="6" fillId="24" borderId="27" xfId="0" applyNumberFormat="1" applyFont="1" applyFill="1" applyBorder="1" applyAlignment="1">
      <alignment horizontal="center" vertical="center"/>
    </xf>
    <xf numFmtId="0" fontId="6" fillId="24" borderId="14" xfId="0" quotePrefix="1" applyNumberFormat="1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1" fontId="6" fillId="24" borderId="14" xfId="0" applyNumberFormat="1" applyFont="1" applyFill="1" applyBorder="1" applyAlignment="1">
      <alignment horizontal="center" vertical="center"/>
    </xf>
    <xf numFmtId="0" fontId="6" fillId="24" borderId="34" xfId="0" quotePrefix="1" applyNumberFormat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NumberFormat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NumberFormat="1" applyFont="1" applyFill="1" applyBorder="1" applyAlignment="1" applyProtection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0" fontId="25" fillId="0" borderId="77" xfId="0" applyFont="1" applyFill="1" applyBorder="1" applyAlignment="1">
      <alignment horizontal="center" vertical="center" wrapText="1"/>
    </xf>
    <xf numFmtId="16" fontId="25" fillId="0" borderId="27" xfId="0" applyNumberFormat="1" applyFont="1" applyFill="1" applyBorder="1" applyAlignment="1">
      <alignment vertical="center"/>
    </xf>
    <xf numFmtId="16" fontId="25" fillId="0" borderId="49" xfId="0" applyNumberFormat="1" applyFont="1" applyFill="1" applyBorder="1" applyAlignment="1">
      <alignment vertical="center"/>
    </xf>
    <xf numFmtId="16" fontId="25" fillId="25" borderId="39" xfId="0" applyNumberFormat="1" applyFont="1" applyFill="1" applyBorder="1" applyAlignment="1"/>
    <xf numFmtId="16" fontId="25" fillId="24" borderId="27" xfId="0" applyNumberFormat="1" applyFont="1" applyFill="1" applyBorder="1" applyAlignment="1">
      <alignment vertical="center"/>
    </xf>
    <xf numFmtId="16" fontId="25" fillId="24" borderId="14" xfId="0" applyNumberFormat="1" applyFont="1" applyFill="1" applyBorder="1" applyAlignment="1">
      <alignment vertical="center"/>
    </xf>
    <xf numFmtId="16" fontId="25" fillId="24" borderId="58" xfId="0" applyNumberFormat="1" applyFont="1" applyFill="1" applyBorder="1" applyAlignment="1">
      <alignment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6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0" fontId="33" fillId="0" borderId="25" xfId="0" quotePrefix="1" applyFont="1" applyFill="1" applyBorder="1" applyAlignment="1">
      <alignment horizontal="center" vertical="center"/>
    </xf>
    <xf numFmtId="0" fontId="33" fillId="0" borderId="19" xfId="0" quotePrefix="1" applyFont="1" applyFill="1" applyBorder="1" applyAlignment="1">
      <alignment horizontal="center" vertical="center"/>
    </xf>
    <xf numFmtId="0" fontId="33" fillId="0" borderId="40" xfId="0" quotePrefix="1" applyFont="1" applyFill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3" fillId="0" borderId="65" xfId="0" quotePrefix="1" applyFont="1" applyFill="1" applyBorder="1" applyAlignment="1">
      <alignment horizontal="center" vertical="center"/>
    </xf>
    <xf numFmtId="0" fontId="33" fillId="0" borderId="33" xfId="0" quotePrefix="1" applyFont="1" applyFill="1" applyBorder="1" applyAlignment="1">
      <alignment horizontal="center" vertical="center"/>
    </xf>
    <xf numFmtId="0" fontId="33" fillId="0" borderId="42" xfId="0" quotePrefix="1" applyFont="1" applyFill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0" fontId="6" fillId="24" borderId="77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0" borderId="37" xfId="0" quotePrefix="1" applyFont="1" applyFill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0" fontId="6" fillId="26" borderId="18" xfId="0" quotePrefix="1" applyNumberFormat="1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6" fillId="24" borderId="0" xfId="38" applyFont="1" applyFill="1"/>
    <xf numFmtId="0" fontId="5" fillId="24" borderId="0" xfId="38" applyFont="1" applyFill="1"/>
    <xf numFmtId="0" fontId="5" fillId="24" borderId="0" xfId="38" applyFont="1" applyFill="1" applyBorder="1"/>
    <xf numFmtId="0" fontId="25" fillId="0" borderId="59" xfId="0" applyFont="1" applyFill="1" applyBorder="1" applyAlignment="1">
      <alignment vertical="center" wrapText="1"/>
    </xf>
    <xf numFmtId="0" fontId="6" fillId="24" borderId="46" xfId="0" quotePrefix="1" applyNumberFormat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wrapText="1"/>
    </xf>
    <xf numFmtId="0" fontId="6" fillId="24" borderId="45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25" fillId="24" borderId="76" xfId="0" applyFont="1" applyFill="1" applyBorder="1" applyAlignment="1">
      <alignment horizontal="center" vertical="center" wrapText="1"/>
    </xf>
    <xf numFmtId="0" fontId="25" fillId="24" borderId="49" xfId="0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0" fillId="24" borderId="78" xfId="39" applyFont="1" applyFill="1" applyBorder="1" applyAlignment="1">
      <alignment horizontal="left" vertical="top"/>
    </xf>
    <xf numFmtId="0" fontId="36" fillId="24" borderId="0" xfId="39" applyNumberFormat="1" applyFont="1" applyFill="1" applyBorder="1" applyAlignment="1"/>
    <xf numFmtId="0" fontId="6" fillId="29" borderId="0" xfId="0" applyFont="1" applyFill="1" applyBorder="1"/>
    <xf numFmtId="16" fontId="25" fillId="24" borderId="76" xfId="0" applyNumberFormat="1" applyFont="1" applyFill="1" applyBorder="1" applyAlignment="1">
      <alignment horizontal="center" vertical="center"/>
    </xf>
    <xf numFmtId="0" fontId="25" fillId="0" borderId="76" xfId="0" applyFont="1" applyFill="1" applyBorder="1" applyAlignment="1">
      <alignment horizontal="center" vertical="center" wrapText="1"/>
    </xf>
    <xf numFmtId="16" fontId="25" fillId="24" borderId="23" xfId="0" applyNumberFormat="1" applyFont="1" applyFill="1" applyBorder="1" applyAlignment="1">
      <alignment horizontal="center" vertical="center"/>
    </xf>
    <xf numFmtId="0" fontId="25" fillId="0" borderId="37" xfId="0" applyFont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24" borderId="77" xfId="0" applyFont="1" applyFill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vertical="center" wrapText="1"/>
    </xf>
    <xf numFmtId="0" fontId="25" fillId="0" borderId="77" xfId="0" applyFont="1" applyBorder="1" applyAlignment="1">
      <alignment vertical="center" wrapText="1"/>
    </xf>
    <xf numFmtId="0" fontId="25" fillId="0" borderId="76" xfId="0" applyFont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43" fillId="24" borderId="0" xfId="39" applyNumberFormat="1" applyFont="1" applyFill="1" applyBorder="1" applyAlignment="1">
      <alignment horizontal="left"/>
    </xf>
    <xf numFmtId="0" fontId="24" fillId="24" borderId="0" xfId="46" applyNumberFormat="1" applyFont="1" applyFill="1" applyBorder="1" applyAlignment="1" applyProtection="1">
      <alignment vertical="top" wrapText="1"/>
    </xf>
    <xf numFmtId="0" fontId="24" fillId="24" borderId="0" xfId="46" applyNumberFormat="1" applyFont="1" applyFill="1" applyBorder="1" applyAlignment="1" applyProtection="1">
      <alignment vertical="top"/>
    </xf>
    <xf numFmtId="0" fontId="56" fillId="24" borderId="0" xfId="46" applyNumberFormat="1" applyFont="1" applyFill="1" applyBorder="1" applyAlignment="1" applyProtection="1"/>
    <xf numFmtId="0" fontId="24" fillId="24" borderId="0" xfId="46" applyNumberFormat="1" applyFont="1" applyFill="1" applyAlignment="1"/>
    <xf numFmtId="0" fontId="57" fillId="24" borderId="0" xfId="46" applyNumberFormat="1" applyFont="1" applyFill="1" applyBorder="1" applyAlignment="1"/>
    <xf numFmtId="0" fontId="57" fillId="24" borderId="0" xfId="46" applyNumberFormat="1" applyFont="1" applyFill="1" applyBorder="1" applyAlignment="1">
      <alignment vertical="center"/>
    </xf>
    <xf numFmtId="0" fontId="58" fillId="24" borderId="0" xfId="46" applyNumberFormat="1" applyFont="1" applyFill="1" applyBorder="1" applyAlignment="1">
      <alignment horizontal="center" vertical="center" wrapText="1"/>
    </xf>
    <xf numFmtId="0" fontId="24" fillId="24" borderId="0" xfId="46" applyFont="1" applyFill="1" applyAlignment="1">
      <alignment horizontal="center" vertical="center" wrapText="1"/>
    </xf>
    <xf numFmtId="0" fontId="54" fillId="24" borderId="0" xfId="46" applyNumberFormat="1" applyFont="1" applyFill="1" applyBorder="1" applyAlignment="1" applyProtection="1">
      <alignment horizontal="left"/>
    </xf>
    <xf numFmtId="0" fontId="42" fillId="24" borderId="0" xfId="46" applyFont="1" applyFill="1" applyAlignment="1">
      <alignment horizontal="center" vertical="center" wrapText="1"/>
    </xf>
    <xf numFmtId="0" fontId="59" fillId="24" borderId="0" xfId="46" applyNumberFormat="1" applyFont="1" applyFill="1" applyBorder="1" applyAlignment="1"/>
    <xf numFmtId="0" fontId="24" fillId="24" borderId="0" xfId="46" applyFont="1" applyFill="1" applyAlignment="1"/>
    <xf numFmtId="0" fontId="43" fillId="24" borderId="0" xfId="46" applyNumberFormat="1" applyFont="1" applyFill="1" applyBorder="1" applyAlignment="1" applyProtection="1">
      <alignment horizontal="right"/>
    </xf>
    <xf numFmtId="0" fontId="37" fillId="24" borderId="0" xfId="46" applyNumberFormat="1" applyFont="1" applyFill="1" applyBorder="1" applyAlignment="1" applyProtection="1">
      <alignment horizontal="left" vertical="top" wrapText="1"/>
    </xf>
    <xf numFmtId="0" fontId="24" fillId="24" borderId="0" xfId="46" applyNumberFormat="1" applyFont="1" applyFill="1" applyBorder="1" applyAlignment="1"/>
    <xf numFmtId="0" fontId="43" fillId="24" borderId="0" xfId="46" applyNumberFormat="1" applyFont="1" applyFill="1" applyBorder="1" applyAlignment="1" applyProtection="1">
      <alignment horizontal="right" vertical="top"/>
    </xf>
    <xf numFmtId="0" fontId="43" fillId="24" borderId="0" xfId="46" applyNumberFormat="1" applyFont="1" applyFill="1" applyBorder="1" applyAlignment="1">
      <alignment horizontal="right"/>
    </xf>
    <xf numFmtId="0" fontId="44" fillId="24" borderId="0" xfId="46" applyNumberFormat="1" applyFont="1" applyFill="1" applyBorder="1" applyAlignment="1" applyProtection="1">
      <alignment horizontal="right" vertical="top"/>
    </xf>
    <xf numFmtId="0" fontId="36" fillId="24" borderId="0" xfId="46" applyNumberFormat="1" applyFont="1" applyFill="1" applyBorder="1" applyAlignment="1" applyProtection="1">
      <alignment horizontal="right" vertical="top"/>
    </xf>
    <xf numFmtId="0" fontId="37" fillId="24" borderId="28" xfId="46" applyNumberFormat="1" applyFont="1" applyFill="1" applyBorder="1" applyAlignment="1" applyProtection="1">
      <alignment vertical="top"/>
    </xf>
    <xf numFmtId="0" fontId="24" fillId="24" borderId="28" xfId="46" applyNumberFormat="1" applyFont="1" applyFill="1" applyBorder="1" applyAlignment="1" applyProtection="1">
      <alignment vertical="top"/>
    </xf>
    <xf numFmtId="0" fontId="37" fillId="24" borderId="28" xfId="46" applyNumberFormat="1" applyFont="1" applyFill="1" applyBorder="1" applyAlignment="1" applyProtection="1">
      <alignment horizontal="center"/>
    </xf>
    <xf numFmtId="0" fontId="41" fillId="24" borderId="28" xfId="46" applyNumberFormat="1" applyFont="1" applyFill="1" applyBorder="1" applyAlignment="1" applyProtection="1">
      <alignment horizontal="center"/>
    </xf>
    <xf numFmtId="0" fontId="45" fillId="24" borderId="28" xfId="46" applyNumberFormat="1" applyFont="1" applyFill="1" applyBorder="1" applyAlignment="1" applyProtection="1">
      <alignment horizontal="center"/>
    </xf>
    <xf numFmtId="0" fontId="45" fillId="24" borderId="28" xfId="46" applyNumberFormat="1" applyFont="1" applyFill="1" applyBorder="1" applyAlignment="1" applyProtection="1">
      <alignment vertical="top"/>
    </xf>
    <xf numFmtId="0" fontId="37" fillId="24" borderId="29" xfId="46" applyNumberFormat="1" applyFont="1" applyFill="1" applyBorder="1" applyAlignment="1" applyProtection="1">
      <alignment horizontal="left"/>
    </xf>
    <xf numFmtId="0" fontId="24" fillId="24" borderId="29" xfId="46" applyNumberFormat="1" applyFont="1" applyFill="1" applyBorder="1" applyAlignment="1" applyProtection="1">
      <alignment vertical="top"/>
    </xf>
    <xf numFmtId="0" fontId="37" fillId="24" borderId="29" xfId="46" applyNumberFormat="1" applyFont="1" applyFill="1" applyBorder="1" applyAlignment="1" applyProtection="1">
      <alignment horizontal="center"/>
    </xf>
    <xf numFmtId="0" fontId="42" fillId="24" borderId="28" xfId="46" applyNumberFormat="1" applyFont="1" applyFill="1" applyBorder="1" applyAlignment="1" applyProtection="1">
      <alignment horizontal="center"/>
    </xf>
    <xf numFmtId="0" fontId="42" fillId="24" borderId="28" xfId="46" applyNumberFormat="1" applyFont="1" applyFill="1" applyBorder="1" applyAlignment="1" applyProtection="1">
      <alignment vertical="top"/>
    </xf>
    <xf numFmtId="0" fontId="42" fillId="24" borderId="29" xfId="46" applyNumberFormat="1" applyFont="1" applyFill="1" applyBorder="1" applyAlignment="1" applyProtection="1">
      <alignment vertical="top"/>
    </xf>
    <xf numFmtId="0" fontId="37" fillId="24" borderId="29" xfId="46" applyNumberFormat="1" applyFont="1" applyFill="1" applyBorder="1" applyAlignment="1"/>
    <xf numFmtId="0" fontId="24" fillId="24" borderId="29" xfId="46" applyNumberFormat="1" applyFont="1" applyFill="1" applyBorder="1" applyAlignment="1"/>
    <xf numFmtId="0" fontId="4" fillId="0" borderId="14" xfId="0" applyFont="1" applyBorder="1" applyAlignment="1">
      <alignment horizontal="center" vertical="center" wrapText="1"/>
    </xf>
    <xf numFmtId="0" fontId="25" fillId="24" borderId="14" xfId="0" applyFont="1" applyFill="1" applyBorder="1" applyAlignment="1">
      <alignment vertical="top" wrapText="1"/>
    </xf>
    <xf numFmtId="0" fontId="25" fillId="0" borderId="28" xfId="0" applyFont="1" applyBorder="1" applyAlignment="1">
      <alignment horizontal="left" vertical="top" wrapText="1"/>
    </xf>
    <xf numFmtId="0" fontId="4" fillId="24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59" xfId="0" applyFont="1" applyBorder="1" applyAlignment="1">
      <alignment vertical="top" wrapText="1"/>
    </xf>
    <xf numFmtId="0" fontId="25" fillId="24" borderId="77" xfId="0" applyFont="1" applyFill="1" applyBorder="1" applyAlignment="1">
      <alignment vertical="top" wrapText="1"/>
    </xf>
    <xf numFmtId="0" fontId="25" fillId="0" borderId="26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25" fillId="0" borderId="27" xfId="0" applyFont="1" applyBorder="1" applyAlignment="1">
      <alignment horizontal="left" vertical="top" wrapText="1" indent="1"/>
    </xf>
    <xf numFmtId="0" fontId="25" fillId="0" borderId="77" xfId="0" applyFont="1" applyBorder="1" applyAlignment="1">
      <alignment horizontal="left" vertical="top" wrapText="1"/>
    </xf>
    <xf numFmtId="0" fontId="5" fillId="24" borderId="0" xfId="38" applyFont="1" applyFill="1" applyAlignment="1">
      <alignment horizontal="left"/>
    </xf>
    <xf numFmtId="0" fontId="4" fillId="24" borderId="0" xfId="0" applyFont="1" applyFill="1"/>
    <xf numFmtId="0" fontId="5" fillId="24" borderId="0" xfId="0" applyFont="1" applyFill="1"/>
    <xf numFmtId="0" fontId="25" fillId="0" borderId="59" xfId="0" applyFont="1" applyFill="1" applyBorder="1" applyAlignment="1">
      <alignment vertical="top" wrapText="1"/>
    </xf>
    <xf numFmtId="0" fontId="38" fillId="24" borderId="0" xfId="46" applyNumberFormat="1" applyFont="1" applyFill="1" applyBorder="1" applyAlignment="1">
      <alignment horizontal="center" wrapText="1"/>
    </xf>
    <xf numFmtId="0" fontId="39" fillId="24" borderId="0" xfId="46" applyNumberFormat="1" applyFont="1" applyFill="1" applyBorder="1" applyAlignment="1">
      <alignment horizontal="center" wrapText="1"/>
    </xf>
    <xf numFmtId="0" fontId="40" fillId="24" borderId="0" xfId="46" applyNumberFormat="1" applyFont="1" applyFill="1" applyBorder="1" applyAlignment="1">
      <alignment horizontal="center" vertical="center" wrapText="1"/>
    </xf>
    <xf numFmtId="0" fontId="42" fillId="24" borderId="0" xfId="46" applyFont="1" applyFill="1" applyAlignment="1">
      <alignment horizontal="center" vertical="center" wrapText="1"/>
    </xf>
    <xf numFmtId="0" fontId="43" fillId="24" borderId="0" xfId="46" applyNumberFormat="1" applyFont="1" applyFill="1" applyBorder="1" applyAlignment="1" applyProtection="1">
      <alignment horizontal="right"/>
    </xf>
    <xf numFmtId="0" fontId="37" fillId="24" borderId="0" xfId="46" applyNumberFormat="1" applyFont="1" applyFill="1" applyBorder="1" applyAlignment="1" applyProtection="1">
      <alignment horizontal="left" vertical="top" wrapText="1"/>
    </xf>
    <xf numFmtId="0" fontId="37" fillId="24" borderId="28" xfId="46" applyNumberFormat="1" applyFont="1" applyFill="1" applyBorder="1" applyAlignment="1" applyProtection="1">
      <alignment horizontal="left" vertical="top" wrapText="1"/>
    </xf>
    <xf numFmtId="0" fontId="43" fillId="24" borderId="0" xfId="46" applyNumberFormat="1" applyFont="1" applyFill="1" applyBorder="1" applyAlignment="1" applyProtection="1">
      <alignment horizontal="right" vertical="top"/>
    </xf>
    <xf numFmtId="0" fontId="43" fillId="24" borderId="0" xfId="46" applyNumberFormat="1" applyFont="1" applyFill="1" applyBorder="1" applyAlignment="1" applyProtection="1">
      <alignment horizontal="right" wrapText="1"/>
    </xf>
    <xf numFmtId="0" fontId="3" fillId="24" borderId="0" xfId="0" applyFont="1" applyFill="1" applyBorder="1" applyAlignment="1">
      <alignment horizontal="left" vertical="top" wrapText="1"/>
    </xf>
    <xf numFmtId="0" fontId="50" fillId="24" borderId="13" xfId="39" applyNumberFormat="1" applyFont="1" applyFill="1" applyBorder="1" applyAlignment="1">
      <alignment horizontal="center" vertical="center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6" fillId="24" borderId="39" xfId="0" applyNumberFormat="1" applyFont="1" applyFill="1" applyBorder="1" applyAlignment="1">
      <alignment horizontal="center" vertical="center"/>
    </xf>
    <xf numFmtId="0" fontId="6" fillId="24" borderId="45" xfId="0" applyNumberFormat="1" applyFont="1" applyFill="1" applyBorder="1" applyAlignment="1">
      <alignment horizontal="center" vertical="center"/>
    </xf>
    <xf numFmtId="0" fontId="6" fillId="24" borderId="46" xfId="0" applyNumberFormat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6" fillId="24" borderId="39" xfId="0" quotePrefix="1" applyNumberFormat="1" applyFont="1" applyFill="1" applyBorder="1" applyAlignment="1">
      <alignment horizontal="center" vertical="center"/>
    </xf>
    <xf numFmtId="0" fontId="6" fillId="24" borderId="45" xfId="0" quotePrefix="1" applyNumberFormat="1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center"/>
    </xf>
    <xf numFmtId="0" fontId="6" fillId="24" borderId="45" xfId="0" applyFont="1" applyFill="1" applyBorder="1" applyAlignment="1">
      <alignment horizontal="center"/>
    </xf>
    <xf numFmtId="0" fontId="6" fillId="24" borderId="46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23" xfId="0" applyFont="1" applyFill="1" applyBorder="1" applyAlignment="1">
      <alignment horizontal="center" vertical="center" textRotation="90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66" xfId="0" applyFont="1" applyFill="1" applyBorder="1" applyAlignment="1">
      <alignment horizontal="center" vertical="center" wrapText="1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 wrapText="1"/>
    </xf>
    <xf numFmtId="0" fontId="6" fillId="24" borderId="46" xfId="0" applyFont="1" applyFill="1" applyBorder="1" applyAlignment="1">
      <alignment horizontal="center" vertical="center" wrapText="1"/>
    </xf>
    <xf numFmtId="0" fontId="5" fillId="24" borderId="39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left" vertical="top" wrapText="1"/>
    </xf>
    <xf numFmtId="0" fontId="25" fillId="24" borderId="45" xfId="0" applyFont="1" applyFill="1" applyBorder="1" applyAlignment="1">
      <alignment horizontal="left" vertical="top" wrapText="1"/>
    </xf>
    <xf numFmtId="0" fontId="25" fillId="24" borderId="46" xfId="0" applyFont="1" applyFill="1" applyBorder="1" applyAlignment="1">
      <alignment horizontal="left" vertical="top" wrapText="1"/>
    </xf>
    <xf numFmtId="0" fontId="6" fillId="24" borderId="0" xfId="0" applyFont="1" applyFill="1" applyBorder="1" applyAlignment="1">
      <alignment horizontal="left" wrapText="1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39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46" xfId="38" applyFont="1" applyFill="1" applyBorder="1" applyAlignment="1">
      <alignment horizont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right"/>
    </xf>
    <xf numFmtId="0" fontId="6" fillId="25" borderId="45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4" borderId="73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70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5" borderId="49" xfId="0" quotePrefix="1" applyNumberFormat="1" applyFont="1" applyFill="1" applyBorder="1" applyAlignment="1">
      <alignment horizontal="center" vertical="center"/>
    </xf>
    <xf numFmtId="0" fontId="6" fillId="25" borderId="23" xfId="0" quotePrefix="1" applyNumberFormat="1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67" xfId="0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2" fillId="24" borderId="0" xfId="0" applyFont="1" applyFill="1" applyAlignment="1">
      <alignment horizontal="left" vertical="top" wrapText="1"/>
    </xf>
    <xf numFmtId="0" fontId="32" fillId="24" borderId="0" xfId="0" applyFont="1" applyFill="1" applyAlignment="1">
      <alignment horizontal="left" vertical="top" wrapText="1"/>
    </xf>
    <xf numFmtId="0" fontId="32" fillId="24" borderId="22" xfId="0" applyFont="1" applyFill="1" applyBorder="1" applyAlignment="1">
      <alignment horizontal="left" vertical="top" wrapText="1"/>
    </xf>
    <xf numFmtId="1" fontId="28" fillId="25" borderId="55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8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55" xfId="0" quotePrefix="1" applyNumberFormat="1" applyFont="1" applyFill="1" applyBorder="1" applyAlignment="1">
      <alignment horizontal="center" vertical="center"/>
    </xf>
    <xf numFmtId="0" fontId="28" fillId="25" borderId="27" xfId="0" quotePrefix="1" applyNumberFormat="1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51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3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24" borderId="22" xfId="0" applyFont="1" applyFill="1" applyBorder="1" applyAlignment="1">
      <alignment horizontal="center"/>
    </xf>
    <xf numFmtId="0" fontId="5" fillId="24" borderId="24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5" fillId="24" borderId="39" xfId="0" applyFont="1" applyFill="1" applyBorder="1" applyAlignment="1">
      <alignment horizontal="center"/>
    </xf>
    <xf numFmtId="0" fontId="5" fillId="24" borderId="50" xfId="0" applyFont="1" applyFill="1" applyBorder="1" applyAlignment="1">
      <alignment horizontal="center"/>
    </xf>
    <xf numFmtId="0" fontId="5" fillId="24" borderId="45" xfId="0" applyFont="1" applyFill="1" applyBorder="1" applyAlignment="1">
      <alignment horizontal="center"/>
    </xf>
    <xf numFmtId="0" fontId="5" fillId="24" borderId="46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4" borderId="67" xfId="0" quotePrefix="1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28" fillId="25" borderId="49" xfId="0" quotePrefix="1" applyNumberFormat="1" applyFont="1" applyFill="1" applyBorder="1" applyAlignment="1">
      <alignment horizontal="center" vertical="center"/>
    </xf>
    <xf numFmtId="0" fontId="28" fillId="25" borderId="23" xfId="0" quotePrefix="1" applyNumberFormat="1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0" fontId="31" fillId="24" borderId="0" xfId="0" applyFont="1" applyFill="1" applyAlignment="1">
      <alignment horizontal="right" vertical="center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2 2" xfId="46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165100</xdr:colOff>
      <xdr:row>12</xdr:row>
      <xdr:rowOff>183696</xdr:rowOff>
    </xdr:from>
    <xdr:to>
      <xdr:col>59</xdr:col>
      <xdr:colOff>217244</xdr:colOff>
      <xdr:row>15</xdr:row>
      <xdr:rowOff>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29750" y="3492046"/>
          <a:ext cx="2312744" cy="603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- 2,5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14</xdr:col>
      <xdr:colOff>150201</xdr:colOff>
      <xdr:row>11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0" y="1377950"/>
          <a:ext cx="2671151" cy="179705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____________Элеманова Р.Ш.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Elemanova R. S.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"___"________2023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48</xdr:col>
      <xdr:colOff>114300</xdr:colOff>
      <xdr:row>3</xdr:row>
      <xdr:rowOff>9525</xdr:rowOff>
    </xdr:from>
    <xdr:to>
      <xdr:col>59</xdr:col>
      <xdr:colOff>235317</xdr:colOff>
      <xdr:row>5</xdr:row>
      <xdr:rowOff>120039</xdr:rowOff>
    </xdr:to>
    <xdr:sp macro="" textlink="">
      <xdr:nvSpPr>
        <xdr:cNvPr id="4" name="Text Box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004300" y="1349375"/>
          <a:ext cx="2756267" cy="612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2023-24-окуу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2023-24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3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4909" y="34636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0</xdr:col>
      <xdr:colOff>484909</xdr:colOff>
      <xdr:row>0</xdr:row>
      <xdr:rowOff>34637</xdr:rowOff>
    </xdr:from>
    <xdr:to>
      <xdr:col>1</xdr:col>
      <xdr:colOff>4918363</xdr:colOff>
      <xdr:row>3</xdr:row>
      <xdr:rowOff>1704110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F6DEF943-990B-47F8-80F9-A9A8132600B0}"/>
            </a:ext>
          </a:extLst>
        </xdr:cNvPr>
        <xdr:cNvSpPr txBox="1"/>
      </xdr:nvSpPr>
      <xdr:spPr>
        <a:xfrm>
          <a:off x="484909" y="34637"/>
          <a:ext cx="5237018" cy="257001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de-DE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22301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22301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31F20D76-68A0-44A2-AE6C-AC65B47F2D15}"/>
            </a:ext>
          </a:extLst>
        </xdr:cNvPr>
        <xdr:cNvSpPr txBox="1"/>
      </xdr:nvSpPr>
      <xdr:spPr>
        <a:xfrm>
          <a:off x="484909" y="34636"/>
          <a:ext cx="5834941" cy="114155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0</xdr:col>
      <xdr:colOff>484909</xdr:colOff>
      <xdr:row>0</xdr:row>
      <xdr:rowOff>34637</xdr:rowOff>
    </xdr:from>
    <xdr:to>
      <xdr:col>1</xdr:col>
      <xdr:colOff>4918363</xdr:colOff>
      <xdr:row>3</xdr:row>
      <xdr:rowOff>1704110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8AB67DA2-3ACF-43C5-AB4A-51740C6F701E}"/>
            </a:ext>
          </a:extLst>
        </xdr:cNvPr>
        <xdr:cNvSpPr txBox="1"/>
      </xdr:nvSpPr>
      <xdr:spPr>
        <a:xfrm>
          <a:off x="484909" y="34637"/>
          <a:ext cx="5241174" cy="256101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de-DE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22301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22301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1"/>
  <sheetViews>
    <sheetView view="pageBreakPreview" zoomScaleNormal="100" zoomScaleSheetLayoutView="100" workbookViewId="0">
      <selection activeCell="B19" sqref="B19"/>
    </sheetView>
  </sheetViews>
  <sheetFormatPr defaultColWidth="9.33203125" defaultRowHeight="13.2" x14ac:dyDescent="0.25"/>
  <cols>
    <col min="1" max="1" width="3" style="203" customWidth="1"/>
    <col min="2" max="3" width="2.6640625" style="203" bestFit="1" customWidth="1"/>
    <col min="4" max="14" width="2.5546875" style="203" customWidth="1"/>
    <col min="15" max="15" width="3.33203125" style="203" customWidth="1"/>
    <col min="16" max="21" width="2.5546875" style="203" customWidth="1"/>
    <col min="22" max="22" width="3" style="203" customWidth="1"/>
    <col min="23" max="23" width="2.6640625" style="203" customWidth="1"/>
    <col min="24" max="24" width="2.5546875" style="203" customWidth="1"/>
    <col min="25" max="25" width="3.33203125" style="203" customWidth="1"/>
    <col min="26" max="31" width="2.5546875" style="203" customWidth="1"/>
    <col min="32" max="32" width="3" style="203" customWidth="1"/>
    <col min="33" max="33" width="2.5546875" style="203" customWidth="1"/>
    <col min="34" max="35" width="3.33203125" style="203" customWidth="1"/>
    <col min="36" max="38" width="2.5546875" style="203" customWidth="1"/>
    <col min="39" max="39" width="2.44140625" style="203" customWidth="1"/>
    <col min="40" max="42" width="2.5546875" style="203" customWidth="1"/>
    <col min="43" max="43" width="3.33203125" style="203" customWidth="1"/>
    <col min="44" max="44" width="2.6640625" style="203" customWidth="1"/>
    <col min="45" max="49" width="2.5546875" style="203" customWidth="1"/>
    <col min="50" max="50" width="2.6640625" style="203" customWidth="1"/>
    <col min="51" max="53" width="2.5546875" style="203" customWidth="1"/>
    <col min="54" max="54" width="4" style="203" customWidth="1"/>
    <col min="55" max="55" width="5.33203125" style="203" customWidth="1"/>
    <col min="56" max="56" width="3.6640625" style="203" customWidth="1"/>
    <col min="57" max="57" width="3.33203125" style="203" customWidth="1"/>
    <col min="58" max="58" width="4.44140625" style="203" customWidth="1"/>
    <col min="59" max="59" width="4.33203125" style="203" customWidth="1"/>
    <col min="60" max="60" width="3.6640625" style="203" customWidth="1"/>
    <col min="61" max="16384" width="9.33203125" style="203"/>
  </cols>
  <sheetData>
    <row r="1" spans="1:62" s="394" customFormat="1" ht="33" customHeight="1" x14ac:dyDescent="0.25">
      <c r="A1" s="441" t="s">
        <v>50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  <c r="AO1" s="441"/>
      <c r="AP1" s="441"/>
      <c r="AQ1" s="441"/>
      <c r="AR1" s="441"/>
      <c r="AS1" s="441"/>
      <c r="AT1" s="441"/>
      <c r="AU1" s="441"/>
      <c r="AV1" s="441"/>
      <c r="AW1" s="441"/>
      <c r="AX1" s="441"/>
      <c r="AY1" s="441"/>
      <c r="AZ1" s="441"/>
      <c r="BA1" s="441"/>
      <c r="BB1" s="441"/>
      <c r="BC1" s="441"/>
      <c r="BD1" s="441"/>
      <c r="BE1" s="441"/>
      <c r="BF1" s="441"/>
      <c r="BG1" s="441"/>
      <c r="BH1" s="441"/>
      <c r="BI1" s="393"/>
    </row>
    <row r="2" spans="1:62" s="394" customFormat="1" ht="35.25" customHeight="1" x14ac:dyDescent="0.3">
      <c r="A2" s="442" t="s">
        <v>51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  <c r="AJ2" s="442"/>
      <c r="AK2" s="442"/>
      <c r="AL2" s="442"/>
      <c r="AM2" s="442"/>
      <c r="AN2" s="442"/>
      <c r="AO2" s="442"/>
      <c r="AP2" s="442"/>
      <c r="AQ2" s="442"/>
      <c r="AR2" s="442"/>
      <c r="AS2" s="442"/>
      <c r="AT2" s="442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395"/>
    </row>
    <row r="3" spans="1:62" s="394" customFormat="1" ht="37.5" customHeight="1" x14ac:dyDescent="0.25">
      <c r="A3" s="443" t="s">
        <v>52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443"/>
      <c r="AL3" s="443"/>
      <c r="AM3" s="443"/>
      <c r="AN3" s="443"/>
      <c r="AO3" s="443"/>
      <c r="AP3" s="443"/>
      <c r="AQ3" s="443"/>
      <c r="AR3" s="443"/>
      <c r="AS3" s="443"/>
      <c r="AT3" s="443"/>
      <c r="AU3" s="443"/>
      <c r="AV3" s="443"/>
      <c r="AW3" s="443"/>
      <c r="AX3" s="443"/>
      <c r="AY3" s="443"/>
      <c r="AZ3" s="443"/>
      <c r="BA3" s="443"/>
      <c r="BB3" s="443"/>
      <c r="BC3" s="443"/>
      <c r="BD3" s="443"/>
      <c r="BE3" s="443"/>
      <c r="BF3" s="443"/>
      <c r="BG3" s="443"/>
      <c r="BH3" s="443"/>
    </row>
    <row r="4" spans="1:62" s="394" customFormat="1" ht="25.5" customHeight="1" x14ac:dyDescent="0.25">
      <c r="A4" s="444" t="s">
        <v>142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  <c r="AU4" s="444"/>
      <c r="AV4" s="444"/>
      <c r="AW4" s="444"/>
      <c r="AX4" s="444"/>
      <c r="AY4" s="444"/>
      <c r="AZ4" s="444"/>
      <c r="BA4" s="444"/>
      <c r="BB4" s="444"/>
      <c r="BC4" s="444"/>
      <c r="BD4" s="444"/>
      <c r="BE4" s="444"/>
      <c r="BF4" s="444"/>
      <c r="BG4" s="444"/>
      <c r="BH4" s="444"/>
      <c r="BI4" s="396"/>
    </row>
    <row r="5" spans="1:62" s="394" customFormat="1" ht="14.25" customHeight="1" x14ac:dyDescent="0.25">
      <c r="A5" s="397"/>
      <c r="B5" s="397"/>
      <c r="C5" s="398"/>
      <c r="D5" s="397"/>
      <c r="E5" s="397"/>
      <c r="F5" s="397"/>
      <c r="G5" s="399"/>
      <c r="H5" s="400"/>
      <c r="I5" s="400"/>
      <c r="J5" s="400"/>
      <c r="K5" s="400"/>
      <c r="L5" s="400"/>
      <c r="M5" s="401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L5" s="402"/>
      <c r="AM5" s="402"/>
      <c r="AN5" s="402"/>
      <c r="AO5" s="402"/>
      <c r="AP5" s="402"/>
      <c r="AQ5" s="402"/>
      <c r="AR5" s="400"/>
      <c r="AS5" s="396"/>
      <c r="AT5" s="396"/>
      <c r="AU5" s="396"/>
      <c r="AV5" s="403"/>
      <c r="AW5" s="403"/>
      <c r="AX5" s="403"/>
      <c r="AY5" s="397"/>
      <c r="AZ5" s="397"/>
      <c r="BA5" s="397"/>
      <c r="BB5" s="404"/>
      <c r="BC5" s="404"/>
      <c r="BD5" s="404"/>
      <c r="BE5" s="404"/>
      <c r="BF5" s="404"/>
      <c r="BG5" s="404"/>
      <c r="BH5" s="404"/>
      <c r="BI5" s="396"/>
    </row>
    <row r="6" spans="1:62" s="394" customFormat="1" ht="16.5" customHeight="1" x14ac:dyDescent="0.25">
      <c r="A6" s="445"/>
      <c r="B6" s="445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6" t="s">
        <v>202</v>
      </c>
      <c r="AA6" s="446"/>
      <c r="AB6" s="446"/>
      <c r="AC6" s="446"/>
      <c r="AD6" s="446"/>
      <c r="AE6" s="446"/>
      <c r="AF6" s="446"/>
      <c r="AG6" s="446"/>
      <c r="AH6" s="446"/>
      <c r="AI6" s="446"/>
      <c r="AJ6" s="446"/>
      <c r="AK6" s="446"/>
      <c r="AL6" s="446"/>
      <c r="AM6" s="446"/>
      <c r="AN6" s="446"/>
      <c r="AO6" s="446"/>
      <c r="AP6" s="446"/>
      <c r="AQ6" s="446"/>
      <c r="AR6" s="446"/>
      <c r="AS6" s="446"/>
      <c r="AT6" s="446"/>
      <c r="AU6" s="446"/>
      <c r="AV6" s="446"/>
      <c r="AW6" s="446"/>
      <c r="AX6" s="446"/>
      <c r="AY6" s="446"/>
      <c r="BJ6" s="396"/>
    </row>
    <row r="7" spans="1:62" s="394" customFormat="1" ht="16.5" customHeight="1" x14ac:dyDescent="0.25">
      <c r="A7" s="405"/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 t="s">
        <v>157</v>
      </c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  <c r="AM7" s="447"/>
      <c r="AN7" s="447"/>
      <c r="AO7" s="447"/>
      <c r="AP7" s="447"/>
      <c r="AQ7" s="447"/>
      <c r="AR7" s="447"/>
      <c r="AS7" s="447"/>
      <c r="AT7" s="447"/>
      <c r="AU7" s="447"/>
      <c r="AV7" s="447"/>
      <c r="AW7" s="447"/>
      <c r="AX7" s="447"/>
      <c r="AY7" s="447"/>
      <c r="BJ7" s="396"/>
    </row>
    <row r="8" spans="1:62" s="394" customFormat="1" ht="16.5" customHeight="1" x14ac:dyDescent="0.25">
      <c r="A8" s="405"/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BJ8" s="396"/>
    </row>
    <row r="9" spans="1:62" s="394" customFormat="1" ht="16.5" customHeight="1" x14ac:dyDescent="0.25">
      <c r="A9" s="448" t="s">
        <v>141</v>
      </c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50" t="s">
        <v>252</v>
      </c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0"/>
      <c r="AN9" s="450"/>
      <c r="AO9" s="450"/>
      <c r="AP9" s="450"/>
      <c r="AQ9" s="450"/>
      <c r="AR9" s="450"/>
      <c r="AS9" s="450"/>
      <c r="AT9" s="450"/>
      <c r="AU9" s="450"/>
      <c r="AV9" s="450"/>
      <c r="AW9" s="450"/>
      <c r="AX9" s="450"/>
      <c r="AY9" s="450"/>
      <c r="AZ9" s="450"/>
      <c r="BA9" s="450"/>
      <c r="BB9" s="450"/>
      <c r="BC9" s="450"/>
      <c r="BD9" s="450"/>
      <c r="BE9" s="450"/>
      <c r="BF9" s="450"/>
      <c r="BG9" s="450"/>
      <c r="BH9" s="450"/>
      <c r="BJ9" s="407"/>
    </row>
    <row r="10" spans="1:62" s="394" customFormat="1" ht="16.5" customHeight="1" x14ac:dyDescent="0.25">
      <c r="A10" s="408"/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0"/>
      <c r="AK10" s="450"/>
      <c r="AL10" s="450"/>
      <c r="AM10" s="450"/>
      <c r="AN10" s="450"/>
      <c r="AO10" s="450"/>
      <c r="AP10" s="450"/>
      <c r="AQ10" s="450"/>
      <c r="AR10" s="450"/>
      <c r="AS10" s="450"/>
      <c r="AT10" s="450"/>
      <c r="AU10" s="450"/>
      <c r="AV10" s="450"/>
      <c r="AW10" s="450"/>
      <c r="AX10" s="450"/>
      <c r="AY10" s="450"/>
      <c r="AZ10" s="450"/>
      <c r="BA10" s="450"/>
      <c r="BB10" s="450"/>
      <c r="BC10" s="450"/>
      <c r="BD10" s="450"/>
      <c r="BE10" s="450"/>
      <c r="BF10" s="450"/>
      <c r="BG10" s="450"/>
      <c r="BH10" s="450"/>
      <c r="BJ10" s="407"/>
    </row>
    <row r="11" spans="1:62" s="394" customFormat="1" ht="16.5" customHeight="1" x14ac:dyDescent="0.25">
      <c r="A11" s="408"/>
      <c r="B11" s="408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0"/>
      <c r="AK11" s="450"/>
      <c r="AL11" s="450"/>
      <c r="AM11" s="450"/>
      <c r="AN11" s="450"/>
      <c r="AO11" s="450"/>
      <c r="AP11" s="450"/>
      <c r="AQ11" s="450"/>
      <c r="AR11" s="450"/>
      <c r="AS11" s="450"/>
      <c r="AT11" s="450"/>
      <c r="AU11" s="450"/>
      <c r="AV11" s="450"/>
      <c r="AW11" s="450"/>
      <c r="AX11" s="450"/>
      <c r="AY11" s="450"/>
      <c r="AZ11" s="450"/>
      <c r="BA11" s="450"/>
      <c r="BB11" s="450"/>
      <c r="BC11" s="450"/>
      <c r="BD11" s="450"/>
      <c r="BE11" s="450"/>
      <c r="BF11" s="450"/>
      <c r="BG11" s="450"/>
      <c r="BH11" s="450"/>
      <c r="BJ11" s="407"/>
    </row>
    <row r="12" spans="1:62" s="394" customFormat="1" ht="16.5" customHeight="1" x14ac:dyDescent="0.25">
      <c r="A12" s="409"/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1"/>
      <c r="N12" s="411"/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0"/>
      <c r="AK12" s="450"/>
      <c r="AL12" s="450"/>
      <c r="AM12" s="450"/>
      <c r="AN12" s="450"/>
      <c r="AO12" s="450"/>
      <c r="AP12" s="450"/>
      <c r="AQ12" s="450"/>
      <c r="AR12" s="450"/>
      <c r="AS12" s="450"/>
      <c r="AT12" s="450"/>
      <c r="AU12" s="450"/>
      <c r="AV12" s="450"/>
      <c r="AW12" s="450"/>
      <c r="AX12" s="450"/>
      <c r="AY12" s="450"/>
      <c r="AZ12" s="450"/>
      <c r="BA12" s="450"/>
      <c r="BB12" s="450"/>
      <c r="BC12" s="450"/>
      <c r="BD12" s="450"/>
      <c r="BE12" s="450"/>
      <c r="BF12" s="450"/>
      <c r="BG12" s="450"/>
      <c r="BH12" s="450"/>
      <c r="BJ12" s="396"/>
    </row>
    <row r="13" spans="1:62" s="394" customFormat="1" ht="18" customHeight="1" x14ac:dyDescent="0.3">
      <c r="A13" s="449" t="s">
        <v>107</v>
      </c>
      <c r="B13" s="445"/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5"/>
      <c r="S13" s="445"/>
      <c r="T13" s="445"/>
      <c r="U13" s="445"/>
      <c r="V13" s="445"/>
      <c r="W13" s="445"/>
      <c r="X13" s="445"/>
      <c r="Y13" s="445"/>
      <c r="Z13" s="412" t="s">
        <v>152</v>
      </c>
      <c r="AA13" s="413"/>
      <c r="AB13" s="413"/>
      <c r="AC13" s="414"/>
      <c r="AD13" s="414"/>
      <c r="AE13" s="415"/>
      <c r="AF13" s="415"/>
      <c r="AG13" s="415"/>
      <c r="AH13" s="415"/>
      <c r="AI13" s="415"/>
      <c r="AJ13" s="415"/>
      <c r="AK13" s="415"/>
      <c r="AL13" s="416"/>
      <c r="AM13" s="416"/>
      <c r="AN13" s="416"/>
      <c r="AO13" s="416"/>
      <c r="AP13" s="416"/>
      <c r="AQ13" s="416"/>
      <c r="AR13" s="416"/>
      <c r="AS13" s="416"/>
      <c r="AT13" s="416"/>
      <c r="AU13" s="417"/>
      <c r="AV13" s="417"/>
      <c r="AW13" s="413"/>
      <c r="AX13" s="413"/>
      <c r="AY13" s="413"/>
      <c r="BJ13" s="396"/>
    </row>
    <row r="14" spans="1:62" s="394" customFormat="1" ht="27.75" customHeight="1" x14ac:dyDescent="0.25">
      <c r="A14" s="449" t="s">
        <v>72</v>
      </c>
      <c r="B14" s="449"/>
      <c r="C14" s="449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X14" s="449"/>
      <c r="Y14" s="449"/>
      <c r="Z14" s="418" t="s">
        <v>183</v>
      </c>
      <c r="AA14" s="419"/>
      <c r="AB14" s="419"/>
      <c r="AC14" s="420"/>
      <c r="AD14" s="414"/>
      <c r="AE14" s="414"/>
      <c r="AF14" s="414"/>
      <c r="AG14" s="414"/>
      <c r="AH14" s="414"/>
      <c r="AI14" s="414"/>
      <c r="AJ14" s="414"/>
      <c r="AK14" s="414"/>
      <c r="AL14" s="421"/>
      <c r="AM14" s="421"/>
      <c r="AN14" s="421"/>
      <c r="AO14" s="421"/>
      <c r="AP14" s="421"/>
      <c r="AQ14" s="421"/>
      <c r="AR14" s="421"/>
      <c r="AS14" s="421"/>
      <c r="AT14" s="421"/>
      <c r="AU14" s="422"/>
      <c r="AV14" s="423"/>
      <c r="AW14" s="419"/>
      <c r="AX14" s="419"/>
      <c r="AY14" s="419"/>
      <c r="BJ14" s="396"/>
    </row>
    <row r="15" spans="1:62" s="394" customFormat="1" ht="16.5" customHeight="1" x14ac:dyDescent="0.25">
      <c r="A15" s="445" t="s">
        <v>66</v>
      </c>
      <c r="B15" s="445"/>
      <c r="C15" s="445"/>
      <c r="D15" s="445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24" t="s">
        <v>184</v>
      </c>
      <c r="AA15" s="419"/>
      <c r="AB15" s="425"/>
      <c r="AC15" s="425"/>
      <c r="AD15" s="425"/>
      <c r="AE15" s="425"/>
      <c r="AF15" s="425"/>
      <c r="AG15" s="425"/>
      <c r="AH15" s="425"/>
      <c r="AI15" s="425"/>
      <c r="AJ15" s="425"/>
      <c r="AK15" s="425"/>
      <c r="AL15" s="425"/>
      <c r="AM15" s="425"/>
      <c r="AN15" s="425"/>
      <c r="AO15" s="425"/>
      <c r="AP15" s="425"/>
      <c r="AQ15" s="425"/>
      <c r="AR15" s="425"/>
      <c r="AS15" s="425"/>
      <c r="AT15" s="425"/>
      <c r="AU15" s="425"/>
      <c r="AV15" s="425"/>
      <c r="AW15" s="425"/>
      <c r="AX15" s="425"/>
      <c r="AY15" s="425"/>
      <c r="AZ15" s="396"/>
      <c r="BA15" s="396"/>
      <c r="BB15" s="396"/>
      <c r="BC15" s="396"/>
      <c r="BD15" s="396"/>
      <c r="BE15" s="396"/>
      <c r="BF15" s="396"/>
      <c r="BG15" s="396"/>
      <c r="BH15" s="396"/>
      <c r="BI15" s="396"/>
    </row>
    <row r="16" spans="1:62" ht="12" customHeight="1" x14ac:dyDescent="0.4">
      <c r="A16" s="158"/>
      <c r="B16" s="158"/>
      <c r="C16" s="158"/>
      <c r="D16" s="158"/>
      <c r="E16" s="159"/>
      <c r="F16" s="160"/>
      <c r="G16" s="159"/>
      <c r="H16" s="158"/>
      <c r="I16" s="159"/>
      <c r="J16" s="159"/>
      <c r="K16" s="161"/>
      <c r="L16" s="162"/>
      <c r="M16" s="162"/>
      <c r="N16" s="162"/>
      <c r="O16" s="162"/>
      <c r="P16" s="158"/>
      <c r="Q16" s="158"/>
      <c r="R16" s="163"/>
      <c r="S16" s="158"/>
      <c r="T16" s="158"/>
      <c r="U16" s="158"/>
      <c r="V16" s="158"/>
      <c r="W16" s="158"/>
      <c r="X16" s="158"/>
      <c r="Y16" s="158"/>
      <c r="Z16" s="158"/>
      <c r="AA16" s="158"/>
      <c r="AB16" s="159"/>
      <c r="AC16" s="159"/>
      <c r="AD16" s="159"/>
      <c r="AE16" s="159"/>
      <c r="AF16" s="159"/>
      <c r="AG16" s="159"/>
      <c r="AH16" s="159"/>
      <c r="AI16" s="159"/>
      <c r="AJ16" s="159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</row>
    <row r="17" spans="1:60" s="204" customFormat="1" ht="37.5" customHeight="1" x14ac:dyDescent="0.25">
      <c r="A17" s="458" t="s">
        <v>73</v>
      </c>
      <c r="B17" s="459"/>
      <c r="C17" s="459"/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59"/>
      <c r="AO17" s="459"/>
      <c r="AP17" s="459"/>
      <c r="AQ17" s="459"/>
      <c r="AR17" s="459"/>
      <c r="AS17" s="459"/>
      <c r="AT17" s="459"/>
      <c r="AU17" s="459"/>
      <c r="AV17" s="459"/>
      <c r="AW17" s="459"/>
      <c r="AX17" s="459"/>
      <c r="AY17" s="459"/>
      <c r="AZ17" s="459"/>
      <c r="BA17" s="460"/>
      <c r="BB17" s="451" t="s">
        <v>75</v>
      </c>
      <c r="BC17" s="451"/>
      <c r="BD17" s="451"/>
      <c r="BE17" s="451"/>
      <c r="BF17" s="451"/>
      <c r="BG17" s="451"/>
      <c r="BH17" s="451"/>
    </row>
    <row r="18" spans="1:60" s="204" customFormat="1" ht="12.75" customHeight="1" x14ac:dyDescent="0.25">
      <c r="A18" s="452" t="s">
        <v>44</v>
      </c>
      <c r="B18" s="455" t="s">
        <v>53</v>
      </c>
      <c r="C18" s="456"/>
      <c r="D18" s="456"/>
      <c r="E18" s="456"/>
      <c r="F18" s="457"/>
      <c r="G18" s="455" t="s">
        <v>54</v>
      </c>
      <c r="H18" s="456"/>
      <c r="I18" s="456"/>
      <c r="J18" s="457"/>
      <c r="K18" s="455" t="s">
        <v>55</v>
      </c>
      <c r="L18" s="456"/>
      <c r="M18" s="456"/>
      <c r="N18" s="457"/>
      <c r="O18" s="455" t="s">
        <v>56</v>
      </c>
      <c r="P18" s="456"/>
      <c r="Q18" s="456"/>
      <c r="R18" s="456"/>
      <c r="S18" s="457"/>
      <c r="T18" s="455" t="s">
        <v>57</v>
      </c>
      <c r="U18" s="456"/>
      <c r="V18" s="456"/>
      <c r="W18" s="457"/>
      <c r="X18" s="455" t="s">
        <v>58</v>
      </c>
      <c r="Y18" s="456"/>
      <c r="Z18" s="456"/>
      <c r="AA18" s="457"/>
      <c r="AB18" s="455" t="s">
        <v>59</v>
      </c>
      <c r="AC18" s="456"/>
      <c r="AD18" s="456"/>
      <c r="AE18" s="456"/>
      <c r="AF18" s="457"/>
      <c r="AG18" s="455" t="s">
        <v>61</v>
      </c>
      <c r="AH18" s="456"/>
      <c r="AI18" s="456"/>
      <c r="AJ18" s="457"/>
      <c r="AK18" s="455" t="s">
        <v>60</v>
      </c>
      <c r="AL18" s="456"/>
      <c r="AM18" s="456"/>
      <c r="AN18" s="457"/>
      <c r="AO18" s="455" t="s">
        <v>62</v>
      </c>
      <c r="AP18" s="456"/>
      <c r="AQ18" s="456"/>
      <c r="AR18" s="457"/>
      <c r="AS18" s="455" t="s">
        <v>63</v>
      </c>
      <c r="AT18" s="456"/>
      <c r="AU18" s="456"/>
      <c r="AV18" s="456"/>
      <c r="AW18" s="457"/>
      <c r="AX18" s="455" t="s">
        <v>64</v>
      </c>
      <c r="AY18" s="456"/>
      <c r="AZ18" s="456"/>
      <c r="BA18" s="457"/>
      <c r="BB18" s="461" t="s">
        <v>68</v>
      </c>
      <c r="BC18" s="462" t="s">
        <v>194</v>
      </c>
      <c r="BD18" s="461" t="s">
        <v>69</v>
      </c>
      <c r="BE18" s="461" t="s">
        <v>70</v>
      </c>
      <c r="BF18" s="461" t="s">
        <v>150</v>
      </c>
      <c r="BG18" s="461" t="s">
        <v>76</v>
      </c>
      <c r="BH18" s="461" t="s">
        <v>71</v>
      </c>
    </row>
    <row r="19" spans="1:60" s="204" customFormat="1" x14ac:dyDescent="0.2">
      <c r="A19" s="453"/>
      <c r="B19" s="167" t="s">
        <v>0</v>
      </c>
      <c r="C19" s="167" t="s">
        <v>3</v>
      </c>
      <c r="D19" s="167" t="s">
        <v>4</v>
      </c>
      <c r="E19" s="167" t="s">
        <v>5</v>
      </c>
      <c r="F19" s="167" t="s">
        <v>6</v>
      </c>
      <c r="G19" s="167" t="s">
        <v>7</v>
      </c>
      <c r="H19" s="167" t="s">
        <v>8</v>
      </c>
      <c r="I19" s="167" t="s">
        <v>9</v>
      </c>
      <c r="J19" s="167" t="s">
        <v>10</v>
      </c>
      <c r="K19" s="167" t="s">
        <v>11</v>
      </c>
      <c r="L19" s="167" t="s">
        <v>12</v>
      </c>
      <c r="M19" s="167" t="s">
        <v>13</v>
      </c>
      <c r="N19" s="167" t="s">
        <v>14</v>
      </c>
      <c r="O19" s="167" t="s">
        <v>0</v>
      </c>
      <c r="P19" s="167" t="s">
        <v>3</v>
      </c>
      <c r="Q19" s="167" t="s">
        <v>4</v>
      </c>
      <c r="R19" s="167" t="s">
        <v>5</v>
      </c>
      <c r="S19" s="167" t="s">
        <v>6</v>
      </c>
      <c r="T19" s="167" t="s">
        <v>15</v>
      </c>
      <c r="U19" s="167" t="s">
        <v>16</v>
      </c>
      <c r="V19" s="167" t="s">
        <v>17</v>
      </c>
      <c r="W19" s="167" t="s">
        <v>18</v>
      </c>
      <c r="X19" s="167" t="s">
        <v>2</v>
      </c>
      <c r="Y19" s="167" t="s">
        <v>19</v>
      </c>
      <c r="Z19" s="167" t="s">
        <v>20</v>
      </c>
      <c r="AA19" s="167" t="s">
        <v>21</v>
      </c>
      <c r="AB19" s="167" t="s">
        <v>2</v>
      </c>
      <c r="AC19" s="167" t="s">
        <v>19</v>
      </c>
      <c r="AD19" s="167" t="s">
        <v>20</v>
      </c>
      <c r="AE19" s="167" t="s">
        <v>21</v>
      </c>
      <c r="AF19" s="167" t="s">
        <v>22</v>
      </c>
      <c r="AG19" s="167" t="s">
        <v>7</v>
      </c>
      <c r="AH19" s="167" t="s">
        <v>8</v>
      </c>
      <c r="AI19" s="167" t="s">
        <v>9</v>
      </c>
      <c r="AJ19" s="167" t="s">
        <v>10</v>
      </c>
      <c r="AK19" s="167" t="s">
        <v>2</v>
      </c>
      <c r="AL19" s="167" t="s">
        <v>23</v>
      </c>
      <c r="AM19" s="167" t="s">
        <v>24</v>
      </c>
      <c r="AN19" s="167" t="s">
        <v>25</v>
      </c>
      <c r="AO19" s="167" t="s">
        <v>0</v>
      </c>
      <c r="AP19" s="167" t="s">
        <v>3</v>
      </c>
      <c r="AQ19" s="167" t="s">
        <v>4</v>
      </c>
      <c r="AR19" s="167" t="s">
        <v>5</v>
      </c>
      <c r="AS19" s="167" t="s">
        <v>6</v>
      </c>
      <c r="AT19" s="167" t="s">
        <v>7</v>
      </c>
      <c r="AU19" s="167" t="s">
        <v>8</v>
      </c>
      <c r="AV19" s="167" t="s">
        <v>9</v>
      </c>
      <c r="AW19" s="167" t="s">
        <v>10</v>
      </c>
      <c r="AX19" s="167" t="s">
        <v>2</v>
      </c>
      <c r="AY19" s="167" t="s">
        <v>19</v>
      </c>
      <c r="AZ19" s="167" t="s">
        <v>20</v>
      </c>
      <c r="BA19" s="167" t="s">
        <v>21</v>
      </c>
      <c r="BB19" s="461"/>
      <c r="BC19" s="463"/>
      <c r="BD19" s="461"/>
      <c r="BE19" s="461"/>
      <c r="BF19" s="461"/>
      <c r="BG19" s="461"/>
      <c r="BH19" s="461"/>
    </row>
    <row r="20" spans="1:60" s="204" customFormat="1" x14ac:dyDescent="0.2">
      <c r="A20" s="453"/>
      <c r="B20" s="167" t="s">
        <v>26</v>
      </c>
      <c r="C20" s="167" t="s">
        <v>27</v>
      </c>
      <c r="D20" s="167" t="s">
        <v>28</v>
      </c>
      <c r="E20" s="167" t="s">
        <v>29</v>
      </c>
      <c r="F20" s="167" t="s">
        <v>15</v>
      </c>
      <c r="G20" s="167" t="s">
        <v>16</v>
      </c>
      <c r="H20" s="167" t="s">
        <v>17</v>
      </c>
      <c r="I20" s="167" t="s">
        <v>18</v>
      </c>
      <c r="J20" s="167" t="s">
        <v>2</v>
      </c>
      <c r="K20" s="167" t="s">
        <v>19</v>
      </c>
      <c r="L20" s="167" t="s">
        <v>20</v>
      </c>
      <c r="M20" s="167" t="s">
        <v>21</v>
      </c>
      <c r="N20" s="167" t="s">
        <v>22</v>
      </c>
      <c r="O20" s="167" t="s">
        <v>26</v>
      </c>
      <c r="P20" s="167" t="s">
        <v>27</v>
      </c>
      <c r="Q20" s="167" t="s">
        <v>28</v>
      </c>
      <c r="R20" s="167" t="s">
        <v>29</v>
      </c>
      <c r="S20" s="167" t="s">
        <v>30</v>
      </c>
      <c r="T20" s="167" t="s">
        <v>23</v>
      </c>
      <c r="U20" s="167" t="s">
        <v>24</v>
      </c>
      <c r="V20" s="167" t="s">
        <v>25</v>
      </c>
      <c r="W20" s="167" t="s">
        <v>0</v>
      </c>
      <c r="X20" s="167" t="s">
        <v>3</v>
      </c>
      <c r="Y20" s="167" t="s">
        <v>4</v>
      </c>
      <c r="Z20" s="167" t="s">
        <v>5</v>
      </c>
      <c r="AA20" s="167" t="s">
        <v>0</v>
      </c>
      <c r="AB20" s="167" t="s">
        <v>3</v>
      </c>
      <c r="AC20" s="167" t="s">
        <v>4</v>
      </c>
      <c r="AD20" s="167" t="s">
        <v>5</v>
      </c>
      <c r="AE20" s="167" t="s">
        <v>6</v>
      </c>
      <c r="AF20" s="167" t="s">
        <v>15</v>
      </c>
      <c r="AG20" s="167" t="s">
        <v>16</v>
      </c>
      <c r="AH20" s="167" t="s">
        <v>17</v>
      </c>
      <c r="AI20" s="167" t="s">
        <v>18</v>
      </c>
      <c r="AJ20" s="167" t="s">
        <v>11</v>
      </c>
      <c r="AK20" s="167" t="s">
        <v>12</v>
      </c>
      <c r="AL20" s="167" t="s">
        <v>13</v>
      </c>
      <c r="AM20" s="167" t="s">
        <v>14</v>
      </c>
      <c r="AN20" s="167" t="s">
        <v>31</v>
      </c>
      <c r="AO20" s="167" t="s">
        <v>26</v>
      </c>
      <c r="AP20" s="167" t="s">
        <v>27</v>
      </c>
      <c r="AQ20" s="167" t="s">
        <v>28</v>
      </c>
      <c r="AR20" s="167" t="s">
        <v>29</v>
      </c>
      <c r="AS20" s="167" t="s">
        <v>15</v>
      </c>
      <c r="AT20" s="167" t="s">
        <v>16</v>
      </c>
      <c r="AU20" s="167" t="s">
        <v>17</v>
      </c>
      <c r="AV20" s="167" t="s">
        <v>18</v>
      </c>
      <c r="AW20" s="167" t="s">
        <v>0</v>
      </c>
      <c r="AX20" s="167" t="s">
        <v>3</v>
      </c>
      <c r="AY20" s="167" t="s">
        <v>4</v>
      </c>
      <c r="AZ20" s="167" t="s">
        <v>5</v>
      </c>
      <c r="BA20" s="167" t="s">
        <v>31</v>
      </c>
      <c r="BB20" s="461"/>
      <c r="BC20" s="463"/>
      <c r="BD20" s="461"/>
      <c r="BE20" s="461"/>
      <c r="BF20" s="461"/>
      <c r="BG20" s="461"/>
      <c r="BH20" s="461"/>
    </row>
    <row r="21" spans="1:60" s="204" customFormat="1" ht="30.75" customHeight="1" x14ac:dyDescent="0.2">
      <c r="A21" s="454"/>
      <c r="B21" s="168">
        <v>49</v>
      </c>
      <c r="C21" s="168">
        <v>50</v>
      </c>
      <c r="D21" s="168">
        <v>51</v>
      </c>
      <c r="E21" s="168">
        <v>52</v>
      </c>
      <c r="F21" s="168">
        <v>1</v>
      </c>
      <c r="G21" s="168">
        <v>2</v>
      </c>
      <c r="H21" s="168">
        <v>3</v>
      </c>
      <c r="I21" s="168">
        <v>4</v>
      </c>
      <c r="J21" s="168">
        <v>5</v>
      </c>
      <c r="K21" s="168">
        <v>6</v>
      </c>
      <c r="L21" s="168">
        <v>7</v>
      </c>
      <c r="M21" s="168">
        <v>8</v>
      </c>
      <c r="N21" s="169">
        <v>9</v>
      </c>
      <c r="O21" s="168">
        <v>10</v>
      </c>
      <c r="P21" s="168">
        <v>11</v>
      </c>
      <c r="Q21" s="168">
        <v>12</v>
      </c>
      <c r="R21" s="168">
        <v>13</v>
      </c>
      <c r="S21" s="168">
        <v>14</v>
      </c>
      <c r="T21" s="168">
        <v>15</v>
      </c>
      <c r="U21" s="168">
        <v>16</v>
      </c>
      <c r="V21" s="168">
        <v>17</v>
      </c>
      <c r="W21" s="168">
        <v>18</v>
      </c>
      <c r="X21" s="168">
        <v>19</v>
      </c>
      <c r="Y21" s="168">
        <v>20</v>
      </c>
      <c r="Z21" s="168">
        <v>21</v>
      </c>
      <c r="AA21" s="168">
        <v>22</v>
      </c>
      <c r="AB21" s="168">
        <v>23</v>
      </c>
      <c r="AC21" s="168">
        <v>24</v>
      </c>
      <c r="AD21" s="168">
        <v>25</v>
      </c>
      <c r="AE21" s="168">
        <v>26</v>
      </c>
      <c r="AF21" s="168">
        <v>27</v>
      </c>
      <c r="AG21" s="168">
        <v>28</v>
      </c>
      <c r="AH21" s="168">
        <v>29</v>
      </c>
      <c r="AI21" s="168">
        <v>30</v>
      </c>
      <c r="AJ21" s="168">
        <v>31</v>
      </c>
      <c r="AK21" s="168">
        <v>32</v>
      </c>
      <c r="AL21" s="168">
        <v>33</v>
      </c>
      <c r="AM21" s="168">
        <v>34</v>
      </c>
      <c r="AN21" s="168">
        <v>35</v>
      </c>
      <c r="AO21" s="168">
        <v>36</v>
      </c>
      <c r="AP21" s="168">
        <v>37</v>
      </c>
      <c r="AQ21" s="168">
        <v>38</v>
      </c>
      <c r="AR21" s="168">
        <v>39</v>
      </c>
      <c r="AS21" s="168">
        <v>40</v>
      </c>
      <c r="AT21" s="168">
        <v>41</v>
      </c>
      <c r="AU21" s="168">
        <v>42</v>
      </c>
      <c r="AV21" s="168">
        <v>43</v>
      </c>
      <c r="AW21" s="168">
        <v>44</v>
      </c>
      <c r="AX21" s="168">
        <v>45</v>
      </c>
      <c r="AY21" s="168">
        <v>46</v>
      </c>
      <c r="AZ21" s="168">
        <v>47</v>
      </c>
      <c r="BA21" s="168">
        <v>48</v>
      </c>
      <c r="BB21" s="461"/>
      <c r="BC21" s="464"/>
      <c r="BD21" s="461"/>
      <c r="BE21" s="461"/>
      <c r="BF21" s="461"/>
      <c r="BG21" s="461"/>
      <c r="BH21" s="461"/>
    </row>
    <row r="22" spans="1:60" s="204" customFormat="1" x14ac:dyDescent="0.25">
      <c r="A22" s="170">
        <v>1</v>
      </c>
      <c r="B22" s="174"/>
      <c r="C22" s="174"/>
      <c r="D22" s="172"/>
      <c r="E22" s="172"/>
      <c r="F22" s="172"/>
      <c r="G22" s="172"/>
      <c r="H22" s="172"/>
      <c r="I22" s="173"/>
      <c r="J22" s="167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229"/>
      <c r="V22" s="229"/>
      <c r="W22" s="229"/>
      <c r="X22" s="174"/>
      <c r="Y22" s="174"/>
      <c r="Z22" s="174"/>
      <c r="AA22" s="172"/>
      <c r="AB22" s="172"/>
      <c r="AC22" s="173"/>
      <c r="AD22" s="173"/>
      <c r="AE22" s="167"/>
      <c r="AF22" s="172"/>
      <c r="AG22" s="167"/>
      <c r="AH22" s="167"/>
      <c r="AI22" s="167"/>
      <c r="AJ22" s="167"/>
      <c r="AK22" s="172"/>
      <c r="AL22" s="167"/>
      <c r="AM22" s="167"/>
      <c r="AN22" s="229"/>
      <c r="AO22" s="229"/>
      <c r="AP22" s="229"/>
      <c r="AQ22" s="171" t="s">
        <v>33</v>
      </c>
      <c r="AR22" s="171" t="s">
        <v>33</v>
      </c>
      <c r="AS22" s="171" t="s">
        <v>33</v>
      </c>
      <c r="AT22" s="171" t="s">
        <v>33</v>
      </c>
      <c r="AU22" s="171" t="s">
        <v>33</v>
      </c>
      <c r="AV22" s="174" t="s">
        <v>32</v>
      </c>
      <c r="AW22" s="174" t="s">
        <v>32</v>
      </c>
      <c r="AX22" s="174" t="s">
        <v>32</v>
      </c>
      <c r="AY22" s="174" t="s">
        <v>32</v>
      </c>
      <c r="AZ22" s="174" t="s">
        <v>32</v>
      </c>
      <c r="BA22" s="174" t="s">
        <v>32</v>
      </c>
      <c r="BB22" s="176">
        <f>SUM(BC22:BH22)</f>
        <v>48</v>
      </c>
      <c r="BC22" s="176">
        <v>31</v>
      </c>
      <c r="BD22" s="176">
        <v>6</v>
      </c>
      <c r="BE22" s="176">
        <v>5</v>
      </c>
      <c r="BF22" s="176"/>
      <c r="BG22" s="176"/>
      <c r="BH22" s="176">
        <v>6</v>
      </c>
    </row>
    <row r="23" spans="1:60" s="204" customFormat="1" x14ac:dyDescent="0.25">
      <c r="A23" s="170">
        <v>2</v>
      </c>
      <c r="B23" s="174" t="s">
        <v>32</v>
      </c>
      <c r="C23" s="174" t="s">
        <v>32</v>
      </c>
      <c r="D23" s="174" t="s">
        <v>32</v>
      </c>
      <c r="E23" s="174" t="s">
        <v>32</v>
      </c>
      <c r="F23" s="377" t="s">
        <v>158</v>
      </c>
      <c r="G23" s="377" t="s">
        <v>158</v>
      </c>
      <c r="H23" s="377" t="s">
        <v>158</v>
      </c>
      <c r="I23" s="377" t="s">
        <v>158</v>
      </c>
      <c r="J23" s="377" t="s">
        <v>158</v>
      </c>
      <c r="K23" s="167"/>
      <c r="L23" s="172"/>
      <c r="M23" s="172"/>
      <c r="N23" s="172"/>
      <c r="O23" s="175"/>
      <c r="P23" s="167"/>
      <c r="Q23" s="172"/>
      <c r="R23" s="172"/>
      <c r="S23" s="172"/>
      <c r="T23" s="172"/>
      <c r="U23" s="229"/>
      <c r="V23" s="229"/>
      <c r="W23" s="229"/>
      <c r="X23" s="377" t="s">
        <v>159</v>
      </c>
      <c r="Y23" s="377" t="s">
        <v>159</v>
      </c>
      <c r="Z23" s="377" t="s">
        <v>159</v>
      </c>
      <c r="AA23" s="377" t="s">
        <v>159</v>
      </c>
      <c r="AB23" s="377" t="s">
        <v>159</v>
      </c>
      <c r="AC23" s="377" t="s">
        <v>159</v>
      </c>
      <c r="AD23" s="377" t="s">
        <v>159</v>
      </c>
      <c r="AE23" s="377" t="s">
        <v>159</v>
      </c>
      <c r="AF23" s="377" t="s">
        <v>159</v>
      </c>
      <c r="AG23" s="377" t="s">
        <v>159</v>
      </c>
      <c r="AH23" s="167"/>
      <c r="AI23" s="167"/>
      <c r="AJ23" s="167"/>
      <c r="AK23" s="172"/>
      <c r="AL23" s="167"/>
      <c r="AM23" s="167"/>
      <c r="AN23" s="229"/>
      <c r="AO23" s="229"/>
      <c r="AP23" s="229"/>
      <c r="AQ23" s="174" t="s">
        <v>32</v>
      </c>
      <c r="AR23" s="174" t="s">
        <v>32</v>
      </c>
      <c r="AS23" s="174" t="s">
        <v>32</v>
      </c>
      <c r="AT23" s="174" t="s">
        <v>32</v>
      </c>
      <c r="AU23" s="174" t="s">
        <v>32</v>
      </c>
      <c r="AV23" s="174" t="s">
        <v>32</v>
      </c>
      <c r="AW23" s="174" t="s">
        <v>32</v>
      </c>
      <c r="AX23" s="174" t="s">
        <v>32</v>
      </c>
      <c r="AY23" s="174" t="s">
        <v>32</v>
      </c>
      <c r="AZ23" s="174" t="s">
        <v>32</v>
      </c>
      <c r="BA23" s="174" t="s">
        <v>32</v>
      </c>
      <c r="BB23" s="176">
        <f>SUM(BC23:BH23)</f>
        <v>52</v>
      </c>
      <c r="BC23" s="176">
        <v>31</v>
      </c>
      <c r="BD23" s="176">
        <v>6</v>
      </c>
      <c r="BE23" s="176"/>
      <c r="BF23" s="176"/>
      <c r="BG23" s="176"/>
      <c r="BH23" s="176">
        <v>15</v>
      </c>
    </row>
    <row r="24" spans="1:60" s="204" customFormat="1" x14ac:dyDescent="0.25">
      <c r="A24" s="170">
        <v>3</v>
      </c>
      <c r="B24" s="174" t="s">
        <v>32</v>
      </c>
      <c r="C24" s="174" t="s">
        <v>32</v>
      </c>
      <c r="D24" s="174" t="s">
        <v>32</v>
      </c>
      <c r="E24" s="174" t="s">
        <v>32</v>
      </c>
      <c r="F24" s="189" t="s">
        <v>34</v>
      </c>
      <c r="G24" s="189" t="s">
        <v>34</v>
      </c>
      <c r="H24" s="189" t="s">
        <v>34</v>
      </c>
      <c r="I24" s="189" t="s">
        <v>34</v>
      </c>
      <c r="J24" s="189" t="s">
        <v>34</v>
      </c>
      <c r="K24" s="189" t="s">
        <v>34</v>
      </c>
      <c r="L24" s="189" t="s">
        <v>34</v>
      </c>
      <c r="M24" s="189" t="s">
        <v>34</v>
      </c>
      <c r="N24" s="189" t="s">
        <v>34</v>
      </c>
      <c r="O24" s="189" t="s">
        <v>34</v>
      </c>
      <c r="P24" s="172" t="s">
        <v>145</v>
      </c>
      <c r="Q24" s="172" t="s">
        <v>145</v>
      </c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6">
        <f>SUM(BC24:BH24)</f>
        <v>16</v>
      </c>
      <c r="BC24" s="176"/>
      <c r="BD24" s="176"/>
      <c r="BE24" s="176"/>
      <c r="BF24" s="176">
        <v>9</v>
      </c>
      <c r="BG24" s="176">
        <v>3</v>
      </c>
      <c r="BH24" s="176">
        <v>4</v>
      </c>
    </row>
    <row r="25" spans="1:60" s="188" customFormat="1" ht="13.8" x14ac:dyDescent="0.25">
      <c r="A25" s="190"/>
      <c r="B25" s="191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2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392" t="s">
        <v>67</v>
      </c>
      <c r="AU25" s="193"/>
      <c r="AW25" s="190"/>
      <c r="AX25" s="190"/>
      <c r="AZ25" s="190"/>
      <c r="BA25" s="190"/>
      <c r="BB25" s="194">
        <f>SUM(BC25:BH25)</f>
        <v>100</v>
      </c>
      <c r="BC25" s="195">
        <f t="shared" ref="BC25:BH25" si="0">SUM(BC22:BC23)</f>
        <v>62</v>
      </c>
      <c r="BD25" s="195">
        <f t="shared" si="0"/>
        <v>12</v>
      </c>
      <c r="BE25" s="195">
        <f t="shared" si="0"/>
        <v>5</v>
      </c>
      <c r="BF25" s="195">
        <f t="shared" si="0"/>
        <v>0</v>
      </c>
      <c r="BG25" s="195">
        <f t="shared" si="0"/>
        <v>0</v>
      </c>
      <c r="BH25" s="195">
        <f t="shared" si="0"/>
        <v>21</v>
      </c>
    </row>
    <row r="26" spans="1:60" s="204" customFormat="1" ht="13.8" thickBot="1" x14ac:dyDescent="0.3">
      <c r="A26" s="465" t="s">
        <v>45</v>
      </c>
      <c r="B26" s="465"/>
      <c r="C26" s="465"/>
      <c r="D26" s="465"/>
      <c r="E26" s="465"/>
      <c r="F26" s="465"/>
      <c r="G26" s="196"/>
      <c r="H26" s="196"/>
      <c r="I26" s="196"/>
      <c r="J26" s="196"/>
      <c r="K26" s="196"/>
      <c r="L26" s="196"/>
      <c r="M26" s="196"/>
      <c r="N26" s="196"/>
      <c r="O26" s="197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8"/>
      <c r="AT26" s="199"/>
      <c r="AU26" s="198"/>
      <c r="AV26" s="196"/>
      <c r="AW26" s="196"/>
      <c r="AX26" s="196"/>
      <c r="AY26" s="196"/>
      <c r="AZ26" s="196"/>
      <c r="BA26" s="196"/>
      <c r="BB26" s="200"/>
      <c r="BC26" s="200"/>
      <c r="BD26" s="200"/>
      <c r="BE26" s="200"/>
      <c r="BF26" s="200"/>
      <c r="BG26" s="200"/>
      <c r="BH26" s="200"/>
    </row>
    <row r="27" spans="1:60" s="181" customFormat="1" ht="15" customHeight="1" thickBot="1" x14ac:dyDescent="0.3">
      <c r="A27" s="465" t="s">
        <v>39</v>
      </c>
      <c r="B27" s="465"/>
      <c r="C27" s="465"/>
      <c r="D27" s="465"/>
      <c r="E27" s="465"/>
      <c r="F27" s="465"/>
      <c r="H27" s="179"/>
      <c r="I27" s="466" t="s">
        <v>185</v>
      </c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  <c r="U27" s="467"/>
      <c r="V27" s="178"/>
      <c r="W27" s="179" t="s">
        <v>33</v>
      </c>
      <c r="X27" s="177" t="s">
        <v>188</v>
      </c>
      <c r="Y27" s="177"/>
      <c r="Z27" s="180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R27" s="179" t="s">
        <v>37</v>
      </c>
      <c r="AS27" s="177" t="s">
        <v>146</v>
      </c>
      <c r="AT27" s="177"/>
      <c r="AU27" s="177"/>
    </row>
    <row r="28" spans="1:60" s="181" customFormat="1" ht="12.6" thickBot="1" x14ac:dyDescent="0.3">
      <c r="A28" s="165" t="s">
        <v>74</v>
      </c>
      <c r="B28" s="166"/>
      <c r="C28" s="166"/>
      <c r="D28" s="166"/>
      <c r="E28" s="166"/>
      <c r="F28" s="166"/>
      <c r="H28" s="184"/>
      <c r="I28" s="185" t="s">
        <v>186</v>
      </c>
      <c r="J28" s="184"/>
      <c r="K28" s="184"/>
      <c r="N28" s="184"/>
      <c r="O28" s="184"/>
      <c r="P28" s="184"/>
      <c r="Q28" s="184"/>
      <c r="R28" s="184"/>
      <c r="S28" s="184"/>
      <c r="T28" s="184"/>
      <c r="U28" s="180"/>
      <c r="V28" s="180"/>
      <c r="W28" s="177" t="s">
        <v>1</v>
      </c>
      <c r="X28" s="177" t="s">
        <v>65</v>
      </c>
      <c r="Y28" s="177"/>
      <c r="Z28" s="177"/>
      <c r="AC28" s="177"/>
      <c r="AJ28" s="177"/>
      <c r="AK28" s="177"/>
      <c r="AL28" s="177"/>
      <c r="AP28" s="177"/>
      <c r="AR28" s="177"/>
      <c r="AS28" s="177" t="s">
        <v>147</v>
      </c>
      <c r="AT28" s="182"/>
      <c r="AU28" s="182"/>
      <c r="BC28" s="177"/>
    </row>
    <row r="29" spans="1:60" s="181" customFormat="1" ht="12.6" thickBot="1" x14ac:dyDescent="0.3">
      <c r="A29" s="177"/>
      <c r="B29" s="177"/>
      <c r="C29" s="177"/>
      <c r="D29" s="177"/>
      <c r="E29" s="177"/>
      <c r="F29" s="177"/>
      <c r="H29" s="229"/>
      <c r="I29" s="180" t="s">
        <v>143</v>
      </c>
      <c r="J29" s="180"/>
      <c r="K29" s="180"/>
      <c r="N29" s="177"/>
      <c r="O29" s="177"/>
      <c r="P29" s="177"/>
      <c r="Q29" s="177"/>
      <c r="R29" s="177"/>
      <c r="S29" s="177"/>
      <c r="T29" s="177"/>
      <c r="U29" s="177"/>
      <c r="V29" s="177"/>
      <c r="W29" s="179" t="s">
        <v>158</v>
      </c>
      <c r="X29" s="177" t="s">
        <v>189</v>
      </c>
      <c r="Y29" s="177"/>
      <c r="Z29" s="180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R29" s="179" t="s">
        <v>35</v>
      </c>
      <c r="AS29" s="177" t="s">
        <v>148</v>
      </c>
      <c r="AU29" s="177"/>
      <c r="BD29" s="177"/>
      <c r="BE29" s="177"/>
      <c r="BH29" s="177"/>
    </row>
    <row r="30" spans="1:60" s="181" customFormat="1" ht="12.6" thickBot="1" x14ac:dyDescent="0.3">
      <c r="A30" s="177"/>
      <c r="B30" s="177"/>
      <c r="I30" s="181" t="s">
        <v>46</v>
      </c>
      <c r="K30" s="177"/>
      <c r="R30" s="180"/>
      <c r="S30" s="177"/>
      <c r="W30" s="177" t="s">
        <v>1</v>
      </c>
      <c r="X30" s="177" t="s">
        <v>187</v>
      </c>
      <c r="Y30" s="177"/>
      <c r="Z30" s="177"/>
      <c r="AC30" s="177"/>
      <c r="AJ30" s="177"/>
      <c r="AK30" s="177"/>
      <c r="AL30" s="177"/>
      <c r="AS30" s="181" t="s">
        <v>149</v>
      </c>
      <c r="BH30" s="177"/>
    </row>
    <row r="31" spans="1:60" s="181" customFormat="1" ht="12.6" thickBot="1" x14ac:dyDescent="0.3">
      <c r="A31" s="177"/>
      <c r="B31" s="177"/>
      <c r="H31" s="186" t="s">
        <v>32</v>
      </c>
      <c r="I31" s="187" t="s">
        <v>144</v>
      </c>
      <c r="J31" s="182"/>
      <c r="K31" s="182"/>
      <c r="R31" s="177"/>
      <c r="S31" s="177"/>
      <c r="W31" s="179" t="s">
        <v>159</v>
      </c>
      <c r="X31" s="182" t="s">
        <v>190</v>
      </c>
      <c r="Y31" s="182"/>
      <c r="Z31" s="182"/>
      <c r="AB31" s="182"/>
      <c r="AC31" s="182"/>
      <c r="AD31" s="182"/>
      <c r="AE31" s="182"/>
      <c r="AF31" s="177"/>
      <c r="AG31" s="183"/>
      <c r="AJ31" s="177"/>
      <c r="AK31" s="177"/>
      <c r="AL31" s="182"/>
      <c r="AM31" s="182"/>
      <c r="AN31" s="201"/>
      <c r="AO31" s="201"/>
      <c r="AP31" s="201"/>
      <c r="BD31" s="182"/>
      <c r="BE31" s="202"/>
      <c r="BF31" s="177"/>
      <c r="BG31" s="177"/>
      <c r="BH31" s="177"/>
    </row>
    <row r="32" spans="1:60" s="181" customFormat="1" ht="12.6" thickBot="1" x14ac:dyDescent="0.3">
      <c r="X32" s="181" t="s">
        <v>191</v>
      </c>
      <c r="AR32" s="179" t="s">
        <v>145</v>
      </c>
      <c r="AS32" s="182" t="s">
        <v>193</v>
      </c>
      <c r="AT32" s="182"/>
      <c r="BD32" s="177"/>
      <c r="BE32" s="177"/>
    </row>
    <row r="33" spans="2:58" s="181" customFormat="1" ht="12.6" thickBot="1" x14ac:dyDescent="0.3">
      <c r="H33" s="378"/>
      <c r="I33" s="180"/>
      <c r="J33" s="180"/>
      <c r="K33" s="180"/>
      <c r="W33" s="179" t="s">
        <v>36</v>
      </c>
      <c r="X33" s="182" t="s">
        <v>192</v>
      </c>
      <c r="Y33" s="182"/>
      <c r="Z33" s="182"/>
      <c r="AB33" s="182"/>
      <c r="AC33" s="182"/>
      <c r="AI33" s="184"/>
      <c r="AJ33" s="182"/>
      <c r="AK33" s="182"/>
      <c r="AM33" s="180"/>
    </row>
    <row r="34" spans="2:58" s="188" customFormat="1" ht="13.8" x14ac:dyDescent="0.25">
      <c r="X34" s="468"/>
      <c r="Y34" s="468"/>
      <c r="Z34" s="468"/>
      <c r="AA34" s="468"/>
      <c r="AB34" s="468"/>
      <c r="AC34" s="468"/>
      <c r="AD34" s="468"/>
      <c r="AE34" s="468"/>
      <c r="AF34" s="468"/>
      <c r="AJ34" s="181"/>
      <c r="AU34" s="197"/>
      <c r="AV34" s="197"/>
      <c r="AW34" s="197"/>
      <c r="AX34" s="197"/>
      <c r="AY34" s="197"/>
    </row>
    <row r="35" spans="2:58" s="205" customFormat="1" ht="22.5" customHeight="1" x14ac:dyDescent="0.25">
      <c r="B35" s="206"/>
      <c r="O35" s="207"/>
      <c r="P35" s="207"/>
      <c r="AE35" s="206"/>
      <c r="AT35" s="206"/>
    </row>
    <row r="36" spans="2:58" s="205" customFormat="1" ht="22.5" customHeight="1" x14ac:dyDescent="0.25"/>
    <row r="37" spans="2:58" s="205" customFormat="1" ht="24.75" customHeight="1" x14ac:dyDescent="0.25">
      <c r="O37" s="204"/>
      <c r="P37" s="204"/>
      <c r="Q37" s="204"/>
      <c r="R37" s="204"/>
      <c r="S37" s="204"/>
      <c r="T37" s="204"/>
      <c r="U37" s="204"/>
      <c r="V37" s="204"/>
      <c r="W37" s="208"/>
      <c r="AT37" s="206"/>
      <c r="BF37" s="204"/>
    </row>
    <row r="38" spans="2:58" s="205" customFormat="1" ht="27.75" customHeight="1" x14ac:dyDescent="0.25"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9"/>
      <c r="Y38" s="210"/>
      <c r="Z38" s="210"/>
      <c r="AA38" s="210"/>
      <c r="AB38" s="197"/>
      <c r="AC38" s="197"/>
      <c r="AD38" s="197"/>
      <c r="AH38" s="197"/>
      <c r="AI38" s="198"/>
      <c r="AJ38" s="197"/>
      <c r="AK38" s="197"/>
      <c r="AT38" s="206"/>
    </row>
    <row r="39" spans="2:58" s="205" customFormat="1" ht="24.75" customHeight="1" x14ac:dyDescent="0.25">
      <c r="P39" s="204"/>
      <c r="Q39" s="204"/>
      <c r="R39" s="200"/>
      <c r="S39" s="211"/>
      <c r="T39" s="211"/>
      <c r="U39" s="211"/>
      <c r="V39" s="211"/>
      <c r="W39" s="211"/>
      <c r="AE39" s="206"/>
      <c r="AT39" s="212"/>
    </row>
    <row r="40" spans="2:58" s="205" customFormat="1" x14ac:dyDescent="0.25"/>
    <row r="41" spans="2:58" s="205" customFormat="1" ht="24.75" customHeight="1" x14ac:dyDescent="0.25">
      <c r="E41" s="206"/>
      <c r="AD41" s="209"/>
      <c r="AE41" s="209"/>
      <c r="AF41" s="209"/>
      <c r="AG41" s="209"/>
      <c r="AH41" s="209"/>
      <c r="AI41" s="204"/>
    </row>
  </sheetData>
  <mergeCells count="37">
    <mergeCell ref="A27:F27"/>
    <mergeCell ref="I27:U27"/>
    <mergeCell ref="X34:AF34"/>
    <mergeCell ref="BD18:BD21"/>
    <mergeCell ref="BE18:BE21"/>
    <mergeCell ref="A26:F26"/>
    <mergeCell ref="AK18:AN18"/>
    <mergeCell ref="AO18:AR18"/>
    <mergeCell ref="AS18:AW18"/>
    <mergeCell ref="AX18:BA18"/>
    <mergeCell ref="BB17:BH17"/>
    <mergeCell ref="A18:A21"/>
    <mergeCell ref="B18:F18"/>
    <mergeCell ref="G18:J18"/>
    <mergeCell ref="K18:N18"/>
    <mergeCell ref="O18:S18"/>
    <mergeCell ref="T18:W18"/>
    <mergeCell ref="X18:AA18"/>
    <mergeCell ref="AB18:AF18"/>
    <mergeCell ref="AG18:AJ18"/>
    <mergeCell ref="A17:BA17"/>
    <mergeCell ref="BF18:BF21"/>
    <mergeCell ref="BG18:BG21"/>
    <mergeCell ref="BH18:BH21"/>
    <mergeCell ref="BB18:BB21"/>
    <mergeCell ref="BC18:BC21"/>
    <mergeCell ref="A9:Y9"/>
    <mergeCell ref="A13:Y13"/>
    <mergeCell ref="A14:Y14"/>
    <mergeCell ref="A15:Y15"/>
    <mergeCell ref="Z9:BH12"/>
    <mergeCell ref="A1:BH1"/>
    <mergeCell ref="A2:BH2"/>
    <mergeCell ref="A3:BH3"/>
    <mergeCell ref="A4:BH4"/>
    <mergeCell ref="A6:Y6"/>
    <mergeCell ref="Z6:AY7"/>
  </mergeCells>
  <printOptions horizontalCentered="1" verticalCentered="1"/>
  <pageMargins left="0.19685039370078741" right="0.19685039370078741" top="0.78740157480314965" bottom="0.19685039370078741" header="0" footer="0"/>
  <pageSetup paperSize="9" scale="77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showGridLines="0" view="pageBreakPreview" zoomScale="70" zoomScaleNormal="50" zoomScaleSheetLayoutView="70" workbookViewId="0">
      <selection activeCell="B31" sqref="B31"/>
    </sheetView>
  </sheetViews>
  <sheetFormatPr defaultColWidth="9.33203125" defaultRowHeight="13.2" x14ac:dyDescent="0.25"/>
  <cols>
    <col min="1" max="1" width="11.44140625" style="6" customWidth="1"/>
    <col min="2" max="2" width="135.6640625" style="6" customWidth="1"/>
    <col min="3" max="3" width="17.6640625" style="6" customWidth="1"/>
    <col min="4" max="4" width="7.6640625" style="6" customWidth="1"/>
    <col min="5" max="5" width="8.44140625" style="6" customWidth="1"/>
    <col min="6" max="10" width="6.6640625" style="6" customWidth="1"/>
    <col min="11" max="30" width="4.6640625" style="6" customWidth="1"/>
    <col min="31" max="31" width="6" style="6" customWidth="1"/>
    <col min="32" max="32" width="7.5546875" style="6" customWidth="1"/>
    <col min="33" max="33" width="6" style="6" customWidth="1"/>
    <col min="34" max="34" width="13.33203125" style="6" customWidth="1"/>
    <col min="35" max="16384" width="9.33203125" style="6"/>
  </cols>
  <sheetData>
    <row r="1" spans="1:36" s="14" customFormat="1" ht="55.5" customHeight="1" thickBot="1" x14ac:dyDescent="0.35">
      <c r="A1" s="486" t="s">
        <v>87</v>
      </c>
      <c r="B1" s="489" t="s">
        <v>128</v>
      </c>
      <c r="C1" s="491" t="s">
        <v>47</v>
      </c>
      <c r="D1" s="503" t="s">
        <v>77</v>
      </c>
      <c r="E1" s="504"/>
      <c r="F1" s="509" t="s">
        <v>78</v>
      </c>
      <c r="G1" s="510"/>
      <c r="H1" s="510"/>
      <c r="I1" s="510"/>
      <c r="J1" s="511"/>
      <c r="K1" s="516" t="s">
        <v>83</v>
      </c>
      <c r="L1" s="517"/>
      <c r="M1" s="517"/>
      <c r="N1" s="517"/>
      <c r="O1" s="517"/>
      <c r="P1" s="517"/>
      <c r="Q1" s="517"/>
      <c r="R1" s="523"/>
      <c r="S1" s="516" t="s">
        <v>84</v>
      </c>
      <c r="T1" s="517"/>
      <c r="U1" s="517"/>
      <c r="V1" s="517"/>
      <c r="W1" s="517"/>
      <c r="X1" s="517"/>
      <c r="Y1" s="517"/>
      <c r="Z1" s="523"/>
      <c r="AA1" s="524" t="s">
        <v>196</v>
      </c>
      <c r="AB1" s="501"/>
      <c r="AC1" s="501"/>
      <c r="AD1" s="502"/>
      <c r="AE1" s="516" t="s">
        <v>97</v>
      </c>
      <c r="AF1" s="517"/>
      <c r="AG1" s="518"/>
    </row>
    <row r="2" spans="1:36" s="14" customFormat="1" ht="52.5" customHeight="1" thickBot="1" x14ac:dyDescent="0.35">
      <c r="A2" s="487"/>
      <c r="B2" s="490"/>
      <c r="C2" s="492"/>
      <c r="D2" s="505"/>
      <c r="E2" s="506"/>
      <c r="F2" s="512" t="s">
        <v>86</v>
      </c>
      <c r="G2" s="514" t="s">
        <v>79</v>
      </c>
      <c r="H2" s="515"/>
      <c r="I2" s="515"/>
      <c r="J2" s="498" t="s">
        <v>81</v>
      </c>
      <c r="K2" s="501" t="s">
        <v>197</v>
      </c>
      <c r="L2" s="501"/>
      <c r="M2" s="501"/>
      <c r="N2" s="502"/>
      <c r="O2" s="501" t="s">
        <v>198</v>
      </c>
      <c r="P2" s="501"/>
      <c r="Q2" s="501"/>
      <c r="R2" s="502"/>
      <c r="S2" s="501" t="s">
        <v>199</v>
      </c>
      <c r="T2" s="501"/>
      <c r="U2" s="501"/>
      <c r="V2" s="502"/>
      <c r="W2" s="501" t="s">
        <v>200</v>
      </c>
      <c r="X2" s="501"/>
      <c r="Y2" s="501"/>
      <c r="Z2" s="502"/>
      <c r="AA2" s="501" t="s">
        <v>201</v>
      </c>
      <c r="AB2" s="501"/>
      <c r="AC2" s="501"/>
      <c r="AD2" s="502"/>
      <c r="AE2" s="519"/>
      <c r="AF2" s="520"/>
      <c r="AG2" s="521"/>
    </row>
    <row r="3" spans="1:36" s="14" customFormat="1" ht="32.25" customHeight="1" thickBot="1" x14ac:dyDescent="0.35">
      <c r="A3" s="487"/>
      <c r="B3" s="490"/>
      <c r="C3" s="492"/>
      <c r="D3" s="507"/>
      <c r="E3" s="508"/>
      <c r="F3" s="512"/>
      <c r="G3" s="475" t="s">
        <v>80</v>
      </c>
      <c r="H3" s="477" t="s">
        <v>85</v>
      </c>
      <c r="I3" s="475" t="s">
        <v>82</v>
      </c>
      <c r="J3" s="499"/>
      <c r="K3" s="475" t="s">
        <v>90</v>
      </c>
      <c r="L3" s="477" t="s">
        <v>91</v>
      </c>
      <c r="M3" s="475" t="s">
        <v>92</v>
      </c>
      <c r="N3" s="479" t="s">
        <v>161</v>
      </c>
      <c r="O3" s="475" t="s">
        <v>90</v>
      </c>
      <c r="P3" s="477" t="s">
        <v>91</v>
      </c>
      <c r="Q3" s="475" t="s">
        <v>92</v>
      </c>
      <c r="R3" s="479" t="s">
        <v>161</v>
      </c>
      <c r="S3" s="475" t="s">
        <v>90</v>
      </c>
      <c r="T3" s="477" t="s">
        <v>91</v>
      </c>
      <c r="U3" s="475" t="s">
        <v>92</v>
      </c>
      <c r="V3" s="479" t="s">
        <v>161</v>
      </c>
      <c r="W3" s="475" t="s">
        <v>90</v>
      </c>
      <c r="X3" s="477" t="s">
        <v>91</v>
      </c>
      <c r="Y3" s="475" t="s">
        <v>92</v>
      </c>
      <c r="Z3" s="479" t="s">
        <v>161</v>
      </c>
      <c r="AA3" s="475" t="s">
        <v>90</v>
      </c>
      <c r="AB3" s="477" t="s">
        <v>91</v>
      </c>
      <c r="AC3" s="475" t="s">
        <v>92</v>
      </c>
      <c r="AD3" s="479" t="s">
        <v>161</v>
      </c>
      <c r="AE3" s="491" t="s">
        <v>98</v>
      </c>
      <c r="AF3" s="491" t="s">
        <v>99</v>
      </c>
      <c r="AG3" s="491" t="s">
        <v>100</v>
      </c>
    </row>
    <row r="4" spans="1:36" s="14" customFormat="1" ht="136.5" customHeight="1" thickBot="1" x14ac:dyDescent="0.35">
      <c r="A4" s="488"/>
      <c r="B4" s="490"/>
      <c r="C4" s="492"/>
      <c r="D4" s="224" t="s">
        <v>160</v>
      </c>
      <c r="E4" s="224" t="s">
        <v>88</v>
      </c>
      <c r="F4" s="513"/>
      <c r="G4" s="476"/>
      <c r="H4" s="478"/>
      <c r="I4" s="476"/>
      <c r="J4" s="500"/>
      <c r="K4" s="476"/>
      <c r="L4" s="478"/>
      <c r="M4" s="476"/>
      <c r="N4" s="480"/>
      <c r="O4" s="476"/>
      <c r="P4" s="478"/>
      <c r="Q4" s="476"/>
      <c r="R4" s="480"/>
      <c r="S4" s="476"/>
      <c r="T4" s="478"/>
      <c r="U4" s="476"/>
      <c r="V4" s="480"/>
      <c r="W4" s="476"/>
      <c r="X4" s="478"/>
      <c r="Y4" s="476"/>
      <c r="Z4" s="480"/>
      <c r="AA4" s="476"/>
      <c r="AB4" s="478"/>
      <c r="AC4" s="476"/>
      <c r="AD4" s="480"/>
      <c r="AE4" s="522"/>
      <c r="AF4" s="522"/>
      <c r="AG4" s="522"/>
    </row>
    <row r="5" spans="1:36" s="14" customFormat="1" ht="19.5" customHeight="1" thickBot="1" x14ac:dyDescent="0.35">
      <c r="A5" s="60" t="s">
        <v>130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  <c r="O5" s="72"/>
      <c r="P5" s="72"/>
      <c r="Q5" s="72"/>
      <c r="R5" s="73"/>
      <c r="S5" s="72"/>
      <c r="T5" s="72"/>
      <c r="U5" s="72"/>
      <c r="V5" s="73"/>
      <c r="W5" s="72"/>
      <c r="X5" s="72"/>
      <c r="Y5" s="72"/>
      <c r="Z5" s="73"/>
      <c r="AA5" s="72"/>
      <c r="AB5" s="72"/>
      <c r="AC5" s="72"/>
      <c r="AD5" s="73"/>
      <c r="AE5" s="72"/>
      <c r="AF5" s="72"/>
      <c r="AG5" s="74"/>
    </row>
    <row r="6" spans="1:36" s="7" customFormat="1" ht="23.25" customHeight="1" thickBot="1" x14ac:dyDescent="0.35">
      <c r="A6" s="11" t="s">
        <v>108</v>
      </c>
      <c r="B6" s="493" t="s">
        <v>135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5"/>
    </row>
    <row r="7" spans="1:36" s="7" customFormat="1" ht="22.2" customHeight="1" thickBot="1" x14ac:dyDescent="0.35">
      <c r="A7" s="496" t="s">
        <v>122</v>
      </c>
      <c r="B7" s="497"/>
      <c r="C7" s="75"/>
      <c r="D7" s="75">
        <f>SUM(D8:D10)</f>
        <v>15</v>
      </c>
      <c r="E7" s="75">
        <f>D7*30</f>
        <v>450</v>
      </c>
      <c r="F7" s="75"/>
      <c r="G7" s="222"/>
      <c r="H7" s="75"/>
      <c r="I7" s="222"/>
      <c r="J7" s="75"/>
      <c r="K7" s="481">
        <f>SUM(K8:M10)</f>
        <v>22</v>
      </c>
      <c r="L7" s="482"/>
      <c r="M7" s="483"/>
      <c r="N7" s="230">
        <f>SUM(N8:N10)</f>
        <v>10</v>
      </c>
      <c r="O7" s="469">
        <f>SUM(K8:M10)</f>
        <v>22</v>
      </c>
      <c r="P7" s="470"/>
      <c r="Q7" s="471"/>
      <c r="R7" s="231">
        <f>SUM(R8:R10)</f>
        <v>5</v>
      </c>
      <c r="S7" s="469">
        <f>SUM(S8:U10)</f>
        <v>0</v>
      </c>
      <c r="T7" s="470"/>
      <c r="U7" s="471"/>
      <c r="V7" s="231">
        <f>SUM(V8:V10)</f>
        <v>0</v>
      </c>
      <c r="W7" s="469">
        <f>SUM(W8:Y10)</f>
        <v>0</v>
      </c>
      <c r="X7" s="470"/>
      <c r="Y7" s="471"/>
      <c r="Z7" s="231">
        <f>SUM(Z8:Z10)</f>
        <v>0</v>
      </c>
      <c r="AA7" s="469">
        <f>SUM(AA8:AC10)</f>
        <v>0</v>
      </c>
      <c r="AB7" s="470"/>
      <c r="AC7" s="471"/>
      <c r="AD7" s="231">
        <f>SUM(AD8:AD10)</f>
        <v>0</v>
      </c>
      <c r="AE7" s="75"/>
      <c r="AF7" s="342"/>
      <c r="AG7" s="75"/>
    </row>
    <row r="8" spans="1:36" s="5" customFormat="1" ht="18" customHeight="1" x14ac:dyDescent="0.35">
      <c r="A8" s="68" t="s">
        <v>109</v>
      </c>
      <c r="B8" s="69" t="s">
        <v>156</v>
      </c>
      <c r="C8" s="76" t="s">
        <v>167</v>
      </c>
      <c r="D8" s="87">
        <v>5</v>
      </c>
      <c r="E8" s="88">
        <f>D8*30</f>
        <v>150</v>
      </c>
      <c r="F8" s="88">
        <f t="shared" ref="F8:F10" si="0">G8+H8+I8</f>
        <v>4</v>
      </c>
      <c r="G8" s="89"/>
      <c r="H8" s="88"/>
      <c r="I8" s="89">
        <v>4</v>
      </c>
      <c r="J8" s="88">
        <f t="shared" ref="J8:J10" si="1">E8-F8</f>
        <v>146</v>
      </c>
      <c r="K8" s="90"/>
      <c r="L8" s="91"/>
      <c r="M8" s="92">
        <v>4</v>
      </c>
      <c r="N8" s="232">
        <v>5</v>
      </c>
      <c r="O8" s="90"/>
      <c r="P8" s="91"/>
      <c r="Q8" s="94"/>
      <c r="R8" s="233"/>
      <c r="S8" s="95"/>
      <c r="T8" s="91"/>
      <c r="U8" s="96"/>
      <c r="V8" s="233"/>
      <c r="W8" s="90"/>
      <c r="X8" s="91"/>
      <c r="Y8" s="94"/>
      <c r="Z8" s="233"/>
      <c r="AA8" s="90"/>
      <c r="AB8" s="91"/>
      <c r="AC8" s="94"/>
      <c r="AD8" s="233"/>
      <c r="AE8" s="347">
        <v>1</v>
      </c>
      <c r="AF8" s="97"/>
      <c r="AG8" s="347"/>
    </row>
    <row r="9" spans="1:36" s="5" customFormat="1" ht="60" customHeight="1" x14ac:dyDescent="0.35">
      <c r="A9" s="70" t="s">
        <v>110</v>
      </c>
      <c r="B9" s="69" t="s">
        <v>153</v>
      </c>
      <c r="C9" s="426" t="s">
        <v>218</v>
      </c>
      <c r="D9" s="61">
        <v>5</v>
      </c>
      <c r="E9" s="62">
        <f t="shared" ref="E9:E11" si="2">D9*30</f>
        <v>150</v>
      </c>
      <c r="F9" s="62">
        <f t="shared" si="0"/>
        <v>18</v>
      </c>
      <c r="G9" s="98">
        <v>8</v>
      </c>
      <c r="H9" s="62"/>
      <c r="I9" s="98">
        <v>10</v>
      </c>
      <c r="J9" s="62">
        <f t="shared" si="1"/>
        <v>132</v>
      </c>
      <c r="K9" s="99">
        <v>8</v>
      </c>
      <c r="L9" s="100"/>
      <c r="M9" s="101">
        <v>10</v>
      </c>
      <c r="N9" s="234">
        <v>5</v>
      </c>
      <c r="O9" s="99"/>
      <c r="P9" s="100"/>
      <c r="Q9" s="101"/>
      <c r="R9" s="234"/>
      <c r="S9" s="136"/>
      <c r="T9" s="95"/>
      <c r="U9" s="135"/>
      <c r="V9" s="233"/>
      <c r="W9" s="95"/>
      <c r="X9" s="95"/>
      <c r="Y9" s="137"/>
      <c r="Z9" s="233"/>
      <c r="AA9" s="95"/>
      <c r="AB9" s="95"/>
      <c r="AC9" s="137"/>
      <c r="AD9" s="233"/>
      <c r="AE9" s="347">
        <v>1</v>
      </c>
      <c r="AF9" s="112"/>
      <c r="AG9" s="61"/>
    </row>
    <row r="10" spans="1:36" s="5" customFormat="1" ht="40.200000000000003" customHeight="1" thickBot="1" x14ac:dyDescent="0.4">
      <c r="A10" s="70" t="s">
        <v>111</v>
      </c>
      <c r="B10" s="235" t="s">
        <v>154</v>
      </c>
      <c r="C10" s="429" t="s">
        <v>223</v>
      </c>
      <c r="D10" s="62">
        <v>5</v>
      </c>
      <c r="E10" s="62">
        <f t="shared" si="2"/>
        <v>150</v>
      </c>
      <c r="F10" s="62">
        <f t="shared" si="0"/>
        <v>18</v>
      </c>
      <c r="G10" s="98">
        <v>8</v>
      </c>
      <c r="H10" s="62"/>
      <c r="I10" s="98">
        <v>10</v>
      </c>
      <c r="J10" s="62">
        <f t="shared" si="1"/>
        <v>132</v>
      </c>
      <c r="K10" s="99"/>
      <c r="L10" s="100"/>
      <c r="M10" s="101"/>
      <c r="N10" s="234"/>
      <c r="O10" s="99">
        <v>8</v>
      </c>
      <c r="P10" s="100"/>
      <c r="Q10" s="101">
        <v>10</v>
      </c>
      <c r="R10" s="234">
        <v>5</v>
      </c>
      <c r="S10" s="138"/>
      <c r="T10" s="100"/>
      <c r="U10" s="139"/>
      <c r="V10" s="118"/>
      <c r="W10" s="138"/>
      <c r="X10" s="100"/>
      <c r="Y10" s="139"/>
      <c r="Z10" s="118"/>
      <c r="AA10" s="138"/>
      <c r="AB10" s="100"/>
      <c r="AC10" s="139"/>
      <c r="AD10" s="118"/>
      <c r="AE10" s="62">
        <v>1</v>
      </c>
      <c r="AF10" s="114"/>
      <c r="AG10" s="61"/>
      <c r="AH10" s="379" t="s">
        <v>195</v>
      </c>
      <c r="AI10" s="379"/>
      <c r="AJ10" s="379"/>
    </row>
    <row r="11" spans="1:36" s="5" customFormat="1" ht="19.5" customHeight="1" thickBot="1" x14ac:dyDescent="0.4">
      <c r="A11" s="484" t="s">
        <v>101</v>
      </c>
      <c r="B11" s="485"/>
      <c r="C11" s="17"/>
      <c r="D11" s="140">
        <v>15</v>
      </c>
      <c r="E11" s="75">
        <f t="shared" si="2"/>
        <v>450</v>
      </c>
      <c r="F11" s="75"/>
      <c r="G11" s="75"/>
      <c r="H11" s="75"/>
      <c r="I11" s="75"/>
      <c r="J11" s="75"/>
      <c r="K11" s="469">
        <f>1*'Вариативная часть РУП ГЭЭ'!K10:M10</f>
        <v>20</v>
      </c>
      <c r="L11" s="470"/>
      <c r="M11" s="471"/>
      <c r="N11" s="231">
        <f>1*'Вариативная часть РУП ГЭЭ'!N10</f>
        <v>10</v>
      </c>
      <c r="O11" s="469">
        <f>1*'Вариативная часть РУП ГЭЭ'!O10:Q10</f>
        <v>18</v>
      </c>
      <c r="P11" s="470"/>
      <c r="Q11" s="471"/>
      <c r="R11" s="231">
        <f>1*'Вариативная часть РУП ГЭЭ'!R10</f>
        <v>5</v>
      </c>
      <c r="S11" s="469">
        <f>1*'Вариативная часть РУП ГЭЭ'!S10:U10</f>
        <v>0</v>
      </c>
      <c r="T11" s="470"/>
      <c r="U11" s="471"/>
      <c r="V11" s="231">
        <f>1*'Вариативная часть РУП ГЭЭ'!V10</f>
        <v>0</v>
      </c>
      <c r="W11" s="469">
        <f>1*'Вариативная часть РУП ГЭЭ'!W10:Y10</f>
        <v>0</v>
      </c>
      <c r="X11" s="470"/>
      <c r="Y11" s="471"/>
      <c r="Z11" s="231">
        <f>1*'Вариативная часть РУП ГЭЭ'!Z10</f>
        <v>0</v>
      </c>
      <c r="AA11" s="469">
        <f>1*'Вариативная часть РУП ГЭЭ'!AA10:AC10</f>
        <v>0</v>
      </c>
      <c r="AB11" s="470"/>
      <c r="AC11" s="471"/>
      <c r="AD11" s="231">
        <f>1*'Вариативная часть РУП ГЭЭ'!AH10</f>
        <v>0</v>
      </c>
      <c r="AE11" s="75"/>
      <c r="AF11" s="141"/>
      <c r="AG11" s="140"/>
    </row>
    <row r="12" spans="1:36" s="1" customFormat="1" ht="19.5" customHeight="1" thickBot="1" x14ac:dyDescent="0.35">
      <c r="A12" s="65"/>
      <c r="B12" s="66" t="s">
        <v>112</v>
      </c>
      <c r="C12" s="67"/>
      <c r="D12" s="216">
        <f>D7+D11</f>
        <v>30</v>
      </c>
      <c r="E12" s="216">
        <f>E7+E11</f>
        <v>900</v>
      </c>
      <c r="F12" s="142"/>
      <c r="G12" s="142"/>
      <c r="H12" s="142"/>
      <c r="I12" s="142"/>
      <c r="J12" s="142"/>
      <c r="K12" s="473">
        <f>SUM(K8:M11)</f>
        <v>42</v>
      </c>
      <c r="L12" s="473"/>
      <c r="M12" s="474"/>
      <c r="N12" s="216">
        <f>SUM(N8:N11)</f>
        <v>20</v>
      </c>
      <c r="O12" s="472">
        <f>SUM(O8:Q11)</f>
        <v>36</v>
      </c>
      <c r="P12" s="473"/>
      <c r="Q12" s="474"/>
      <c r="R12" s="143">
        <f>SUM(R8:R11)</f>
        <v>10</v>
      </c>
      <c r="S12" s="472">
        <f>SUM(S8:U11)</f>
        <v>0</v>
      </c>
      <c r="T12" s="473"/>
      <c r="U12" s="474"/>
      <c r="V12" s="216">
        <f>SUM(V8:V11)</f>
        <v>0</v>
      </c>
      <c r="W12" s="472">
        <f>SUM(W8:Y11)</f>
        <v>0</v>
      </c>
      <c r="X12" s="473"/>
      <c r="Y12" s="474"/>
      <c r="Z12" s="143">
        <f>SUM(Z8:Z11)</f>
        <v>0</v>
      </c>
      <c r="AA12" s="472">
        <f>SUM(AA8:AC11)</f>
        <v>0</v>
      </c>
      <c r="AB12" s="473"/>
      <c r="AC12" s="474"/>
      <c r="AD12" s="143">
        <f>SUM(AD8:AD11)</f>
        <v>0</v>
      </c>
      <c r="AE12" s="144"/>
      <c r="AF12" s="341"/>
      <c r="AG12" s="142"/>
    </row>
    <row r="13" spans="1:36" s="7" customFormat="1" ht="23.25" customHeight="1" thickBot="1" x14ac:dyDescent="0.35">
      <c r="A13" s="11" t="s">
        <v>113</v>
      </c>
      <c r="B13" s="493" t="s">
        <v>48</v>
      </c>
      <c r="C13" s="494"/>
      <c r="D13" s="494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5"/>
    </row>
    <row r="14" spans="1:36" s="7" customFormat="1" ht="22.2" customHeight="1" thickBot="1" x14ac:dyDescent="0.35">
      <c r="A14" s="496" t="s">
        <v>123</v>
      </c>
      <c r="B14" s="497"/>
      <c r="C14" s="75"/>
      <c r="D14" s="221">
        <f>SUM(D15:D18)</f>
        <v>20</v>
      </c>
      <c r="E14" s="75">
        <f>D14*30</f>
        <v>600</v>
      </c>
      <c r="F14" s="75"/>
      <c r="G14" s="222"/>
      <c r="H14" s="75"/>
      <c r="I14" s="75"/>
      <c r="J14" s="75"/>
      <c r="K14" s="481">
        <f>SUM(K15:M18)</f>
        <v>18</v>
      </c>
      <c r="L14" s="482"/>
      <c r="M14" s="483"/>
      <c r="N14" s="230">
        <f>SUM(N15:N18)</f>
        <v>5</v>
      </c>
      <c r="O14" s="469">
        <f>SUM(O15:Q18)</f>
        <v>36</v>
      </c>
      <c r="P14" s="470"/>
      <c r="Q14" s="471"/>
      <c r="R14" s="231">
        <f>SUM(R15:R18)</f>
        <v>10</v>
      </c>
      <c r="S14" s="469">
        <f>SUM(S15:U18)</f>
        <v>20</v>
      </c>
      <c r="T14" s="470"/>
      <c r="U14" s="471"/>
      <c r="V14" s="231">
        <f>SUM(V15:V18)</f>
        <v>5</v>
      </c>
      <c r="W14" s="469">
        <f>SUM(W15:Y18)</f>
        <v>0</v>
      </c>
      <c r="X14" s="470"/>
      <c r="Y14" s="471"/>
      <c r="Z14" s="236">
        <f>SUM(Z15:Z18)</f>
        <v>0</v>
      </c>
      <c r="AA14" s="469">
        <f>SUM(AA15:AC18)</f>
        <v>0</v>
      </c>
      <c r="AB14" s="470"/>
      <c r="AC14" s="471"/>
      <c r="AD14" s="236">
        <f>SUM(AD15:AD18)</f>
        <v>0</v>
      </c>
      <c r="AE14" s="75"/>
      <c r="AF14" s="342"/>
      <c r="AG14" s="75"/>
    </row>
    <row r="15" spans="1:36" s="5" customFormat="1" ht="51.6" customHeight="1" x14ac:dyDescent="0.35">
      <c r="A15" s="57" t="s">
        <v>114</v>
      </c>
      <c r="B15" s="235" t="s">
        <v>219</v>
      </c>
      <c r="C15" s="426" t="s">
        <v>218</v>
      </c>
      <c r="D15" s="103">
        <v>5</v>
      </c>
      <c r="E15" s="88">
        <f t="shared" ref="E15:E18" si="3">D15*30</f>
        <v>150</v>
      </c>
      <c r="F15" s="88">
        <f>SUM(G15:I15)</f>
        <v>18</v>
      </c>
      <c r="G15" s="89">
        <v>8</v>
      </c>
      <c r="H15" s="88"/>
      <c r="I15" s="89">
        <v>10</v>
      </c>
      <c r="J15" s="88">
        <f t="shared" ref="J15:J18" si="4">E15-F15</f>
        <v>132</v>
      </c>
      <c r="K15" s="104"/>
      <c r="L15" s="105"/>
      <c r="M15" s="106"/>
      <c r="N15" s="88"/>
      <c r="O15" s="104">
        <v>8</v>
      </c>
      <c r="P15" s="105"/>
      <c r="Q15" s="106">
        <v>10</v>
      </c>
      <c r="R15" s="88">
        <v>5</v>
      </c>
      <c r="S15" s="104"/>
      <c r="T15" s="105"/>
      <c r="U15" s="106"/>
      <c r="V15" s="88"/>
      <c r="W15" s="107"/>
      <c r="X15" s="105"/>
      <c r="Y15" s="108"/>
      <c r="Z15" s="238"/>
      <c r="AA15" s="107"/>
      <c r="AB15" s="349"/>
      <c r="AC15" s="108"/>
      <c r="AD15" s="238"/>
      <c r="AE15" s="347">
        <v>1</v>
      </c>
      <c r="AF15" s="97"/>
      <c r="AG15" s="347"/>
    </row>
    <row r="16" spans="1:36" s="5" customFormat="1" ht="60.6" customHeight="1" x14ac:dyDescent="0.35">
      <c r="A16" s="58" t="s">
        <v>115</v>
      </c>
      <c r="B16" s="383" t="s">
        <v>204</v>
      </c>
      <c r="C16" s="426" t="s">
        <v>220</v>
      </c>
      <c r="D16" s="239">
        <v>5</v>
      </c>
      <c r="E16" s="62">
        <f t="shared" si="3"/>
        <v>150</v>
      </c>
      <c r="F16" s="367">
        <f>SUM(G16:I16)</f>
        <v>18</v>
      </c>
      <c r="G16" s="89">
        <v>8</v>
      </c>
      <c r="H16" s="367"/>
      <c r="I16" s="89">
        <v>10</v>
      </c>
      <c r="J16" s="62">
        <f t="shared" si="4"/>
        <v>132</v>
      </c>
      <c r="K16" s="109">
        <v>8</v>
      </c>
      <c r="L16" s="110"/>
      <c r="M16" s="111">
        <v>10</v>
      </c>
      <c r="N16" s="62">
        <v>5</v>
      </c>
      <c r="O16" s="109"/>
      <c r="P16" s="110"/>
      <c r="Q16" s="111"/>
      <c r="R16" s="62"/>
      <c r="S16" s="109"/>
      <c r="T16" s="110"/>
      <c r="U16" s="111"/>
      <c r="V16" s="62"/>
      <c r="W16" s="109"/>
      <c r="X16" s="110"/>
      <c r="Y16" s="111"/>
      <c r="Z16" s="62"/>
      <c r="AA16" s="109"/>
      <c r="AB16" s="110"/>
      <c r="AC16" s="111"/>
      <c r="AD16" s="62"/>
      <c r="AE16" s="347">
        <v>1</v>
      </c>
      <c r="AF16" s="112"/>
      <c r="AG16" s="113"/>
    </row>
    <row r="17" spans="1:36" s="5" customFormat="1" ht="24" customHeight="1" x14ac:dyDescent="0.35">
      <c r="A17" s="58" t="s">
        <v>116</v>
      </c>
      <c r="B17" s="427" t="s">
        <v>221</v>
      </c>
      <c r="C17" s="426" t="s">
        <v>218</v>
      </c>
      <c r="D17" s="239">
        <v>5</v>
      </c>
      <c r="E17" s="62">
        <f t="shared" si="3"/>
        <v>150</v>
      </c>
      <c r="F17" s="367">
        <f>SUM(G17:I17)</f>
        <v>18</v>
      </c>
      <c r="G17" s="89">
        <v>8</v>
      </c>
      <c r="H17" s="367"/>
      <c r="I17" s="89">
        <v>10</v>
      </c>
      <c r="J17" s="62">
        <f t="shared" si="4"/>
        <v>132</v>
      </c>
      <c r="K17" s="109"/>
      <c r="L17" s="110"/>
      <c r="M17" s="111"/>
      <c r="N17" s="62"/>
      <c r="O17" s="109">
        <v>8</v>
      </c>
      <c r="P17" s="110"/>
      <c r="Q17" s="111">
        <v>10</v>
      </c>
      <c r="R17" s="62">
        <v>5</v>
      </c>
      <c r="S17" s="109"/>
      <c r="T17" s="110"/>
      <c r="U17" s="111"/>
      <c r="V17" s="62"/>
      <c r="W17" s="109"/>
      <c r="X17" s="110"/>
      <c r="Y17" s="111"/>
      <c r="Z17" s="62"/>
      <c r="AA17" s="109"/>
      <c r="AB17" s="110"/>
      <c r="AC17" s="111"/>
      <c r="AD17" s="62"/>
      <c r="AE17" s="62">
        <v>2</v>
      </c>
      <c r="AF17" s="114"/>
      <c r="AG17" s="61"/>
    </row>
    <row r="18" spans="1:36" s="5" customFormat="1" ht="59.4" customHeight="1" thickBot="1" x14ac:dyDescent="0.4">
      <c r="A18" s="58" t="s">
        <v>131</v>
      </c>
      <c r="B18" s="428" t="s">
        <v>222</v>
      </c>
      <c r="C18" s="426" t="s">
        <v>218</v>
      </c>
      <c r="D18" s="239">
        <v>5</v>
      </c>
      <c r="E18" s="62">
        <f t="shared" si="3"/>
        <v>150</v>
      </c>
      <c r="F18" s="367">
        <f>SUM(G18:I18)</f>
        <v>20</v>
      </c>
      <c r="G18" s="89">
        <v>8</v>
      </c>
      <c r="H18" s="367"/>
      <c r="I18" s="89">
        <v>12</v>
      </c>
      <c r="J18" s="62">
        <f t="shared" si="4"/>
        <v>130</v>
      </c>
      <c r="K18" s="109"/>
      <c r="L18" s="110"/>
      <c r="M18" s="111"/>
      <c r="N18" s="62"/>
      <c r="O18" s="109"/>
      <c r="P18" s="110"/>
      <c r="Q18" s="111"/>
      <c r="R18" s="240"/>
      <c r="S18" s="109">
        <v>8</v>
      </c>
      <c r="T18" s="110">
        <v>12</v>
      </c>
      <c r="U18" s="115"/>
      <c r="V18" s="240">
        <v>5</v>
      </c>
      <c r="W18" s="109"/>
      <c r="X18" s="110"/>
      <c r="Y18" s="115"/>
      <c r="Z18" s="61"/>
      <c r="AA18" s="109"/>
      <c r="AB18" s="110"/>
      <c r="AC18" s="115"/>
      <c r="AD18" s="61"/>
      <c r="AE18" s="62">
        <v>2</v>
      </c>
      <c r="AF18" s="117"/>
      <c r="AG18" s="118"/>
    </row>
    <row r="19" spans="1:36" s="5" customFormat="1" ht="19.5" customHeight="1" thickBot="1" x14ac:dyDescent="0.4">
      <c r="A19" s="484" t="s">
        <v>101</v>
      </c>
      <c r="B19" s="485"/>
      <c r="C19" s="17"/>
      <c r="D19" s="141">
        <v>30</v>
      </c>
      <c r="E19" s="75">
        <f>D19*30</f>
        <v>900</v>
      </c>
      <c r="F19" s="75"/>
      <c r="G19" s="75"/>
      <c r="H19" s="75"/>
      <c r="I19" s="75"/>
      <c r="J19" s="75"/>
      <c r="K19" s="525">
        <f>1*'Вариативная часть РУП ГЭЭ'!K19:M19</f>
        <v>0</v>
      </c>
      <c r="L19" s="526"/>
      <c r="M19" s="527"/>
      <c r="N19" s="231">
        <f>1*'Вариативная часть РУП ГЭЭ'!N19</f>
        <v>0</v>
      </c>
      <c r="O19" s="525">
        <f>1*'Вариативная часть РУП ГЭЭ'!O19:Q19</f>
        <v>0</v>
      </c>
      <c r="P19" s="526"/>
      <c r="Q19" s="527"/>
      <c r="R19" s="236">
        <f>1*'Вариативная часть РУП ГЭЭ'!R19</f>
        <v>0</v>
      </c>
      <c r="S19" s="525">
        <f>1*'Вариативная часть РУП ГЭЭ'!S19:U19</f>
        <v>60</v>
      </c>
      <c r="T19" s="526"/>
      <c r="U19" s="527"/>
      <c r="V19" s="75">
        <f>1*'Вариативная часть РУП ГЭЭ'!V19</f>
        <v>15</v>
      </c>
      <c r="W19" s="525">
        <f>1*'Вариативная часть РУП ГЭЭ'!W19:Y19</f>
        <v>62</v>
      </c>
      <c r="X19" s="526"/>
      <c r="Y19" s="527"/>
      <c r="Z19" s="75">
        <f>1*'Вариативная часть РУП ГЭЭ'!Z19</f>
        <v>15</v>
      </c>
      <c r="AA19" s="525">
        <f>1*'Вариативная часть РУП ГЭЭ'!AA19:AC19</f>
        <v>0</v>
      </c>
      <c r="AB19" s="526"/>
      <c r="AC19" s="527"/>
      <c r="AD19" s="75">
        <f>1*'Вариативная часть РУП ГЭЭ'!AD19</f>
        <v>0</v>
      </c>
      <c r="AE19" s="75"/>
      <c r="AF19" s="141"/>
      <c r="AG19" s="140"/>
    </row>
    <row r="20" spans="1:36" s="1" customFormat="1" ht="22.95" customHeight="1" thickBot="1" x14ac:dyDescent="0.35">
      <c r="A20" s="65"/>
      <c r="B20" s="66" t="s">
        <v>151</v>
      </c>
      <c r="C20" s="67"/>
      <c r="D20" s="216">
        <v>50</v>
      </c>
      <c r="E20" s="67">
        <f>D20*30</f>
        <v>1500</v>
      </c>
      <c r="F20" s="217"/>
      <c r="G20" s="142"/>
      <c r="H20" s="142"/>
      <c r="I20" s="142"/>
      <c r="J20" s="142"/>
      <c r="K20" s="472">
        <f>SUM(K15:M19)</f>
        <v>18</v>
      </c>
      <c r="L20" s="473"/>
      <c r="M20" s="474"/>
      <c r="N20" s="216">
        <f>SUM(N15:N19)</f>
        <v>5</v>
      </c>
      <c r="O20" s="472">
        <f>SUM(O15:Q19)</f>
        <v>36</v>
      </c>
      <c r="P20" s="473"/>
      <c r="Q20" s="474"/>
      <c r="R20" s="143">
        <f>SUM(R15:R19)</f>
        <v>10</v>
      </c>
      <c r="S20" s="472">
        <f>SUM(S15:U19)</f>
        <v>80</v>
      </c>
      <c r="T20" s="473"/>
      <c r="U20" s="474"/>
      <c r="V20" s="216">
        <f>SUM(V15:V19)</f>
        <v>20</v>
      </c>
      <c r="W20" s="472">
        <f>SUM(W15:Y19)</f>
        <v>62</v>
      </c>
      <c r="X20" s="473"/>
      <c r="Y20" s="474"/>
      <c r="Z20" s="143">
        <f>SUM(Z15:Z19)</f>
        <v>15</v>
      </c>
      <c r="AA20" s="472">
        <f>SUM(AA15:AC19)</f>
        <v>0</v>
      </c>
      <c r="AB20" s="473"/>
      <c r="AC20" s="474"/>
      <c r="AD20" s="143">
        <f>SUM(AD15:AD19)</f>
        <v>0</v>
      </c>
      <c r="AE20" s="341"/>
      <c r="AF20" s="341"/>
      <c r="AG20" s="142"/>
    </row>
    <row r="21" spans="1:36" s="5" customFormat="1" ht="19.5" customHeight="1" x14ac:dyDescent="0.35">
      <c r="A21" s="60" t="s">
        <v>117</v>
      </c>
      <c r="B21" s="246" t="s">
        <v>162</v>
      </c>
      <c r="C21" s="237"/>
      <c r="D21" s="61">
        <v>20</v>
      </c>
      <c r="E21" s="62">
        <f>D21*30</f>
        <v>600</v>
      </c>
      <c r="F21" s="109"/>
      <c r="G21" s="110"/>
      <c r="H21" s="110"/>
      <c r="I21" s="111"/>
      <c r="J21" s="215"/>
      <c r="K21" s="119"/>
      <c r="L21" s="110"/>
      <c r="M21" s="120"/>
      <c r="N21" s="241"/>
      <c r="O21" s="119"/>
      <c r="P21" s="110"/>
      <c r="Q21" s="120"/>
      <c r="R21" s="242">
        <v>5</v>
      </c>
      <c r="S21" s="119"/>
      <c r="T21" s="110"/>
      <c r="U21" s="120"/>
      <c r="V21" s="61">
        <v>5</v>
      </c>
      <c r="W21" s="119"/>
      <c r="X21" s="110"/>
      <c r="Y21" s="120"/>
      <c r="Z21" s="61">
        <v>10</v>
      </c>
      <c r="AA21" s="119"/>
      <c r="AB21" s="110"/>
      <c r="AC21" s="120"/>
      <c r="AD21" s="61"/>
      <c r="AE21" s="62"/>
      <c r="AF21" s="157" t="s">
        <v>140</v>
      </c>
      <c r="AG21" s="118"/>
    </row>
    <row r="22" spans="1:36" s="5" customFormat="1" ht="42" customHeight="1" thickBot="1" x14ac:dyDescent="0.4">
      <c r="A22" s="63" t="s">
        <v>118</v>
      </c>
      <c r="B22" s="64" t="s">
        <v>138</v>
      </c>
      <c r="C22" s="237"/>
      <c r="D22" s="122">
        <v>20</v>
      </c>
      <c r="E22" s="62">
        <f>D22*30</f>
        <v>600</v>
      </c>
      <c r="F22" s="123"/>
      <c r="G22" s="124"/>
      <c r="H22" s="124"/>
      <c r="I22" s="125"/>
      <c r="J22" s="122"/>
      <c r="K22" s="126"/>
      <c r="L22" s="124"/>
      <c r="M22" s="127"/>
      <c r="N22" s="243"/>
      <c r="O22" s="126"/>
      <c r="P22" s="124"/>
      <c r="Q22" s="127"/>
      <c r="R22" s="244"/>
      <c r="S22" s="126"/>
      <c r="T22" s="124"/>
      <c r="U22" s="127"/>
      <c r="V22" s="245"/>
      <c r="W22" s="126"/>
      <c r="X22" s="124"/>
      <c r="Y22" s="127"/>
      <c r="Z22" s="245"/>
      <c r="AA22" s="126"/>
      <c r="AB22" s="348"/>
      <c r="AC22" s="127"/>
      <c r="AD22" s="351">
        <v>20</v>
      </c>
      <c r="AE22" s="353"/>
      <c r="AF22" s="128"/>
      <c r="AG22" s="129">
        <v>5</v>
      </c>
    </row>
    <row r="23" spans="1:36" s="12" customFormat="1" ht="49.5" customHeight="1" thickBot="1" x14ac:dyDescent="0.4">
      <c r="A23" s="530" t="s">
        <v>163</v>
      </c>
      <c r="B23" s="531"/>
      <c r="C23" s="147"/>
      <c r="D23" s="148">
        <f t="shared" ref="D23:E23" si="5">D20+D12</f>
        <v>80</v>
      </c>
      <c r="E23" s="213">
        <f t="shared" si="5"/>
        <v>2400</v>
      </c>
      <c r="F23" s="149"/>
      <c r="G23" s="214"/>
      <c r="H23" s="213"/>
      <c r="I23" s="214"/>
      <c r="J23" s="213"/>
      <c r="K23" s="150"/>
      <c r="L23" s="151"/>
      <c r="M23" s="152"/>
      <c r="N23" s="223"/>
      <c r="O23" s="150"/>
      <c r="P23" s="151"/>
      <c r="Q23" s="152"/>
      <c r="R23" s="223"/>
      <c r="S23" s="150"/>
      <c r="T23" s="151"/>
      <c r="U23" s="152"/>
      <c r="V23" s="223"/>
      <c r="W23" s="150"/>
      <c r="X23" s="151"/>
      <c r="Y23" s="152"/>
      <c r="Z23" s="223"/>
      <c r="AA23" s="150"/>
      <c r="AB23" s="151"/>
      <c r="AC23" s="152"/>
      <c r="AD23" s="339"/>
      <c r="AE23" s="148"/>
      <c r="AF23" s="153"/>
      <c r="AG23" s="154"/>
      <c r="AH23" s="8"/>
      <c r="AI23" s="9"/>
      <c r="AJ23" s="9"/>
    </row>
    <row r="24" spans="1:36" s="12" customFormat="1" ht="42" customHeight="1" thickBot="1" x14ac:dyDescent="0.4">
      <c r="A24" s="545" t="s">
        <v>164</v>
      </c>
      <c r="B24" s="546"/>
      <c r="C24" s="250"/>
      <c r="D24" s="251">
        <f>D23+D21+D22</f>
        <v>120</v>
      </c>
      <c r="E24" s="251">
        <f t="shared" ref="E24" si="6">E22+E21+E20+E12</f>
        <v>3600</v>
      </c>
      <c r="F24" s="252"/>
      <c r="G24" s="253"/>
      <c r="H24" s="251"/>
      <c r="I24" s="254"/>
      <c r="J24" s="255"/>
      <c r="K24" s="536">
        <f>K20+K12</f>
        <v>60</v>
      </c>
      <c r="L24" s="537"/>
      <c r="M24" s="538"/>
      <c r="N24" s="256">
        <f>N22+N21+N20+N12</f>
        <v>25</v>
      </c>
      <c r="O24" s="536">
        <f>O20+O12</f>
        <v>72</v>
      </c>
      <c r="P24" s="537"/>
      <c r="Q24" s="538"/>
      <c r="R24" s="256">
        <f>R22+R21+R20+R12</f>
        <v>25</v>
      </c>
      <c r="S24" s="536">
        <f>S20+S12</f>
        <v>80</v>
      </c>
      <c r="T24" s="537"/>
      <c r="U24" s="538"/>
      <c r="V24" s="257">
        <f>V22+V21+V20+V12</f>
        <v>25</v>
      </c>
      <c r="W24" s="536">
        <f>W20+W12</f>
        <v>62</v>
      </c>
      <c r="X24" s="537"/>
      <c r="Y24" s="538"/>
      <c r="Z24" s="256">
        <f>Z22+Z21+Z20+Z12</f>
        <v>25</v>
      </c>
      <c r="AA24" s="536">
        <f>AA20+AA12</f>
        <v>0</v>
      </c>
      <c r="AB24" s="537"/>
      <c r="AC24" s="538"/>
      <c r="AD24" s="256">
        <f>AD22+AD21+AD20+AD12</f>
        <v>20</v>
      </c>
      <c r="AE24" s="251"/>
      <c r="AF24" s="258"/>
      <c r="AG24" s="259"/>
      <c r="AH24" s="8"/>
      <c r="AI24" s="9"/>
      <c r="AJ24" s="9"/>
    </row>
    <row r="25" spans="1:36" s="12" customFormat="1" ht="19.5" customHeight="1" thickBot="1" x14ac:dyDescent="0.4">
      <c r="A25" s="18" t="s">
        <v>38</v>
      </c>
      <c r="B25" s="19" t="s">
        <v>102</v>
      </c>
      <c r="C25" s="20" t="s">
        <v>38</v>
      </c>
      <c r="D25" s="20"/>
      <c r="E25" s="20"/>
      <c r="F25" s="21"/>
      <c r="G25" s="21"/>
      <c r="H25" s="21"/>
      <c r="I25" s="21"/>
      <c r="J25" s="22"/>
      <c r="K25" s="547"/>
      <c r="L25" s="548"/>
      <c r="M25" s="548"/>
      <c r="N25" s="548"/>
      <c r="O25" s="548"/>
      <c r="P25" s="548"/>
      <c r="Q25" s="548"/>
      <c r="R25" s="548"/>
      <c r="S25" s="548"/>
      <c r="T25" s="548"/>
      <c r="U25" s="548"/>
      <c r="V25" s="548"/>
      <c r="W25" s="548"/>
      <c r="X25" s="548"/>
      <c r="Y25" s="548"/>
      <c r="Z25" s="548"/>
      <c r="AA25" s="548"/>
      <c r="AB25" s="548"/>
      <c r="AC25" s="548"/>
      <c r="AD25" s="548"/>
      <c r="AE25" s="548"/>
      <c r="AF25" s="548"/>
      <c r="AG25" s="549"/>
      <c r="AH25" s="9"/>
      <c r="AI25" s="13"/>
      <c r="AJ25" s="9"/>
    </row>
    <row r="26" spans="1:36" s="10" customFormat="1" ht="19.5" customHeight="1" thickBot="1" x14ac:dyDescent="0.4">
      <c r="A26" s="220"/>
      <c r="B26" s="23"/>
      <c r="C26" s="17"/>
      <c r="D26" s="24"/>
      <c r="E26" s="17"/>
      <c r="F26" s="25"/>
      <c r="G26" s="26"/>
      <c r="H26" s="26"/>
      <c r="I26" s="26"/>
      <c r="J26" s="27"/>
      <c r="K26" s="28"/>
      <c r="L26" s="26"/>
      <c r="M26" s="29"/>
      <c r="N26" s="30"/>
      <c r="O26" s="25"/>
      <c r="P26" s="26"/>
      <c r="Q26" s="29"/>
      <c r="R26" s="31"/>
      <c r="S26" s="25"/>
      <c r="T26" s="26"/>
      <c r="U26" s="29"/>
      <c r="V26" s="32"/>
      <c r="W26" s="25"/>
      <c r="X26" s="26"/>
      <c r="Y26" s="29"/>
      <c r="Z26" s="33"/>
      <c r="AA26" s="25"/>
      <c r="AB26" s="26"/>
      <c r="AC26" s="29"/>
      <c r="AD26" s="33"/>
      <c r="AE26" s="23"/>
      <c r="AF26" s="34"/>
      <c r="AG26" s="35"/>
    </row>
    <row r="27" spans="1:36" s="50" customFormat="1" ht="19.5" customHeight="1" thickBot="1" x14ac:dyDescent="0.4">
      <c r="A27" s="49"/>
    </row>
    <row r="28" spans="1:36" s="51" customFormat="1" ht="73.5" customHeight="1" thickBot="1" x14ac:dyDescent="0.4">
      <c r="A28" s="218" t="s">
        <v>126</v>
      </c>
      <c r="B28" s="36" t="s">
        <v>103</v>
      </c>
      <c r="C28" s="36" t="s">
        <v>49</v>
      </c>
      <c r="D28" s="551" t="s">
        <v>165</v>
      </c>
      <c r="E28" s="529"/>
      <c r="F28" s="528" t="s">
        <v>124</v>
      </c>
      <c r="G28" s="528"/>
      <c r="H28" s="529"/>
      <c r="I28" s="77"/>
      <c r="J28" s="36" t="s">
        <v>127</v>
      </c>
      <c r="K28" s="551" t="s">
        <v>104</v>
      </c>
      <c r="L28" s="528"/>
      <c r="M28" s="528"/>
      <c r="N28" s="528"/>
      <c r="O28" s="528"/>
      <c r="P28" s="528"/>
      <c r="Q28" s="528"/>
      <c r="R28" s="528"/>
      <c r="S28" s="528"/>
      <c r="T28" s="528"/>
      <c r="U28" s="528"/>
      <c r="V28" s="528"/>
      <c r="W28" s="528"/>
      <c r="X28" s="528"/>
      <c r="Y28" s="528"/>
      <c r="Z28" s="528"/>
      <c r="AA28" s="344"/>
      <c r="AB28" s="344"/>
      <c r="AC28" s="344"/>
      <c r="AD28" s="344"/>
      <c r="AE28" s="551" t="s">
        <v>125</v>
      </c>
      <c r="AF28" s="528"/>
      <c r="AG28" s="529"/>
    </row>
    <row r="29" spans="1:36" s="52" customFormat="1" ht="58.5" customHeight="1" thickBot="1" x14ac:dyDescent="0.4">
      <c r="A29" s="219" t="s">
        <v>40</v>
      </c>
      <c r="B29" s="37" t="s">
        <v>253</v>
      </c>
      <c r="C29" s="38">
        <v>2</v>
      </c>
      <c r="D29" s="533">
        <v>5</v>
      </c>
      <c r="E29" s="535"/>
      <c r="F29" s="533">
        <v>5</v>
      </c>
      <c r="G29" s="534"/>
      <c r="H29" s="535"/>
      <c r="I29" s="2"/>
      <c r="J29" s="38" t="s">
        <v>40</v>
      </c>
      <c r="K29" s="539" t="s">
        <v>139</v>
      </c>
      <c r="L29" s="540"/>
      <c r="M29" s="540"/>
      <c r="N29" s="540"/>
      <c r="O29" s="540"/>
      <c r="P29" s="540"/>
      <c r="Q29" s="540"/>
      <c r="R29" s="540"/>
      <c r="S29" s="540"/>
      <c r="T29" s="540"/>
      <c r="U29" s="540"/>
      <c r="V29" s="540"/>
      <c r="W29" s="540"/>
      <c r="X29" s="540"/>
      <c r="Y29" s="540"/>
      <c r="Z29" s="540"/>
      <c r="AA29" s="540"/>
      <c r="AB29" s="540"/>
      <c r="AC29" s="540"/>
      <c r="AD29" s="541"/>
      <c r="AE29" s="533">
        <v>2</v>
      </c>
      <c r="AF29" s="534"/>
      <c r="AG29" s="535"/>
    </row>
    <row r="30" spans="1:36" s="52" customFormat="1" ht="47.25" customHeight="1" thickBot="1" x14ac:dyDescent="0.4">
      <c r="A30" s="219" t="s">
        <v>41</v>
      </c>
      <c r="B30" s="39" t="s">
        <v>254</v>
      </c>
      <c r="C30" s="226">
        <v>3</v>
      </c>
      <c r="D30" s="552">
        <v>5</v>
      </c>
      <c r="E30" s="553"/>
      <c r="F30" s="552">
        <v>5</v>
      </c>
      <c r="G30" s="554"/>
      <c r="H30" s="553"/>
      <c r="I30" s="2"/>
    </row>
    <row r="31" spans="1:36" s="52" customFormat="1" ht="47.25" customHeight="1" thickBot="1" x14ac:dyDescent="0.4">
      <c r="A31" s="38" t="s">
        <v>42</v>
      </c>
      <c r="B31" s="37" t="s">
        <v>155</v>
      </c>
      <c r="C31" s="38">
        <v>4</v>
      </c>
      <c r="D31" s="533">
        <v>10</v>
      </c>
      <c r="E31" s="535"/>
      <c r="F31" s="533">
        <v>10</v>
      </c>
      <c r="G31" s="534"/>
      <c r="H31" s="535"/>
      <c r="I31" s="2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53"/>
      <c r="AF31" s="53"/>
      <c r="AG31" s="53"/>
    </row>
    <row r="32" spans="1:36" s="2" customFormat="1" ht="18.75" customHeight="1" x14ac:dyDescent="0.35">
      <c r="A32" s="544" t="s">
        <v>89</v>
      </c>
      <c r="B32" s="544"/>
      <c r="C32" s="544"/>
      <c r="D32" s="544"/>
      <c r="E32" s="544"/>
      <c r="F32" s="544"/>
      <c r="G32" s="48"/>
      <c r="H32" s="48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</row>
    <row r="33" spans="1:39" s="5" customFormat="1" ht="19.5" customHeight="1" x14ac:dyDescent="0.35">
      <c r="A33" s="543" t="s">
        <v>136</v>
      </c>
      <c r="B33" s="543"/>
      <c r="C33" s="543"/>
      <c r="D33" s="543"/>
      <c r="E33" s="543"/>
      <c r="F33" s="543"/>
      <c r="G33" s="543"/>
      <c r="H33" s="543"/>
      <c r="I33" s="543"/>
      <c r="J33" s="543"/>
      <c r="K33" s="543"/>
      <c r="L33" s="543"/>
      <c r="M33" s="543"/>
      <c r="N33" s="543"/>
      <c r="O33" s="543"/>
      <c r="P33" s="543"/>
      <c r="Q33" s="543"/>
      <c r="R33" s="543"/>
      <c r="S33" s="543"/>
      <c r="T33" s="543"/>
      <c r="U33" s="543"/>
      <c r="V33" s="543"/>
      <c r="W33" s="543"/>
      <c r="X33" s="543"/>
      <c r="Y33" s="543"/>
      <c r="Z33" s="543"/>
      <c r="AA33" s="543"/>
      <c r="AB33" s="543"/>
      <c r="AC33" s="543"/>
      <c r="AD33" s="543"/>
      <c r="AE33" s="543"/>
      <c r="AF33" s="543"/>
      <c r="AG33" s="543"/>
    </row>
    <row r="34" spans="1:39" s="5" customFormat="1" ht="19.5" customHeight="1" x14ac:dyDescent="0.35">
      <c r="A34" s="532" t="s">
        <v>137</v>
      </c>
      <c r="B34" s="532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32"/>
      <c r="AC34" s="532"/>
      <c r="AD34" s="532"/>
      <c r="AE34" s="532"/>
      <c r="AF34" s="532"/>
      <c r="AG34" s="532"/>
    </row>
    <row r="35" spans="1:39" s="5" customFormat="1" ht="19.5" customHeight="1" x14ac:dyDescent="0.35">
      <c r="A35" s="532"/>
      <c r="B35" s="532"/>
      <c r="C35" s="532"/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32"/>
      <c r="AC35" s="532"/>
      <c r="AD35" s="532"/>
      <c r="AE35" s="532"/>
      <c r="AF35" s="532"/>
      <c r="AG35" s="532"/>
    </row>
    <row r="36" spans="1:39" s="5" customFormat="1" ht="19.5" customHeight="1" x14ac:dyDescent="0.3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343"/>
      <c r="AB36" s="343"/>
      <c r="AC36" s="343"/>
      <c r="AD36" s="343"/>
      <c r="AE36" s="343"/>
      <c r="AF36" s="343"/>
      <c r="AG36" s="343"/>
    </row>
    <row r="37" spans="1:39" ht="51.75" customHeight="1" x14ac:dyDescent="0.25">
      <c r="A37" s="550" t="s">
        <v>179</v>
      </c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</row>
    <row r="38" spans="1:39" ht="57" customHeight="1" x14ac:dyDescent="0.25">
      <c r="A38" s="550" t="s">
        <v>180</v>
      </c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</row>
    <row r="39" spans="1:39" s="3" customFormat="1" ht="21" x14ac:dyDescent="0.4">
      <c r="A39" s="336"/>
      <c r="B39" s="437" t="s">
        <v>235</v>
      </c>
      <c r="C39" s="336" t="s">
        <v>236</v>
      </c>
      <c r="D39" s="438"/>
      <c r="E39" s="438"/>
      <c r="G39" s="438"/>
      <c r="H39" s="438"/>
      <c r="I39" s="438"/>
      <c r="J39" s="438"/>
      <c r="L39" s="438"/>
      <c r="M39" s="439"/>
      <c r="N39" s="336"/>
      <c r="O39" s="438"/>
      <c r="R39" s="336" t="s">
        <v>237</v>
      </c>
      <c r="AK39" s="336"/>
    </row>
    <row r="40" spans="1:39" s="3" customFormat="1" ht="21" x14ac:dyDescent="0.4">
      <c r="A40" s="336"/>
      <c r="B40" s="336" t="s">
        <v>238</v>
      </c>
      <c r="C40" s="336" t="s">
        <v>239</v>
      </c>
      <c r="D40" s="438"/>
      <c r="E40" s="438"/>
      <c r="G40" s="438"/>
      <c r="H40" s="438"/>
      <c r="I40" s="438"/>
      <c r="J40" s="438"/>
      <c r="L40" s="438"/>
      <c r="M40" s="439"/>
      <c r="N40" s="336"/>
      <c r="O40" s="438"/>
      <c r="R40" s="336" t="s">
        <v>240</v>
      </c>
      <c r="AK40" s="336"/>
    </row>
    <row r="41" spans="1:39" s="3" customFormat="1" ht="21" x14ac:dyDescent="0.4">
      <c r="A41" s="336"/>
      <c r="B41" s="336" t="s">
        <v>241</v>
      </c>
      <c r="C41" s="336" t="s">
        <v>242</v>
      </c>
      <c r="D41" s="438"/>
      <c r="E41" s="438"/>
      <c r="G41" s="438"/>
      <c r="H41" s="438"/>
      <c r="I41" s="438"/>
      <c r="J41" s="438"/>
      <c r="L41" s="438"/>
      <c r="M41" s="439"/>
      <c r="N41" s="336"/>
      <c r="O41" s="438"/>
      <c r="R41" s="336" t="s">
        <v>243</v>
      </c>
      <c r="AK41" s="336"/>
    </row>
    <row r="42" spans="1:39" ht="17.399999999999999" x14ac:dyDescent="0.3">
      <c r="F42" s="40"/>
      <c r="N42" s="40"/>
    </row>
    <row r="43" spans="1:39" ht="19.5" customHeight="1" x14ac:dyDescent="0.35">
      <c r="A43" s="542"/>
      <c r="B43" s="542"/>
      <c r="C43" s="155"/>
      <c r="F43" s="40"/>
      <c r="G43" s="40"/>
      <c r="H43" s="42"/>
      <c r="I43" s="40"/>
      <c r="J43" s="335"/>
      <c r="K43" s="335"/>
      <c r="L43" s="40"/>
      <c r="M43" s="335"/>
      <c r="N43" s="335"/>
      <c r="O43" s="335"/>
      <c r="P43" s="337"/>
      <c r="Q43" s="336"/>
      <c r="R43" s="336"/>
      <c r="S43" s="336"/>
      <c r="T43" s="337"/>
      <c r="U43" s="336"/>
      <c r="V43" s="336"/>
      <c r="W43" s="336"/>
      <c r="X43" s="336"/>
      <c r="Y43" s="336"/>
      <c r="Z43" s="336"/>
      <c r="AA43" s="336"/>
      <c r="AB43" s="336"/>
    </row>
    <row r="44" spans="1:39" s="3" customFormat="1" ht="15.75" customHeight="1" x14ac:dyDescent="0.4">
      <c r="A44" s="40"/>
      <c r="B44" s="40"/>
      <c r="C44" s="40"/>
      <c r="D44" s="40"/>
      <c r="E44" s="40"/>
      <c r="F44" s="41"/>
      <c r="G44" s="41"/>
      <c r="H44" s="40"/>
      <c r="I44" s="41"/>
      <c r="J44" s="41"/>
      <c r="K44" s="41"/>
      <c r="L44" s="41"/>
      <c r="M44" s="12"/>
      <c r="N44" s="41"/>
      <c r="O44" s="42"/>
      <c r="P44" s="40"/>
      <c r="Q44" s="41"/>
      <c r="R44" s="41"/>
      <c r="S44" s="40"/>
      <c r="T44" s="40"/>
      <c r="U44" s="41"/>
      <c r="V44" s="40"/>
      <c r="W44" s="12"/>
      <c r="X44" s="12"/>
      <c r="Y44" s="40"/>
      <c r="Z44" s="12"/>
      <c r="AA44" s="12"/>
      <c r="AB44" s="12"/>
      <c r="AC44" s="40"/>
      <c r="AD44" s="12"/>
      <c r="AE44" s="12"/>
      <c r="AF44" s="12"/>
      <c r="AG44" s="12"/>
      <c r="AJ44" s="4"/>
      <c r="AK44" s="4"/>
      <c r="AL44" s="4"/>
      <c r="AM44" s="4"/>
    </row>
    <row r="45" spans="1:39" ht="17.399999999999999" x14ac:dyDescent="0.3">
      <c r="H45" s="40"/>
      <c r="P45" s="40"/>
    </row>
    <row r="46" spans="1:39" ht="18.75" customHeight="1" x14ac:dyDescent="0.3">
      <c r="A46" s="542"/>
      <c r="B46" s="542"/>
      <c r="C46" s="155"/>
      <c r="D46" s="155"/>
      <c r="E46" s="155"/>
      <c r="H46" s="40"/>
    </row>
    <row r="47" spans="1:39" ht="19.5" customHeight="1" x14ac:dyDescent="0.3">
      <c r="A47" s="542"/>
      <c r="B47" s="542"/>
      <c r="C47" s="155"/>
      <c r="D47" s="155"/>
      <c r="E47" s="155"/>
      <c r="H47" s="40"/>
    </row>
  </sheetData>
  <dataConsolidate/>
  <mergeCells count="107">
    <mergeCell ref="A43:B43"/>
    <mergeCell ref="A47:B47"/>
    <mergeCell ref="K20:M20"/>
    <mergeCell ref="O20:Q20"/>
    <mergeCell ref="A33:AG33"/>
    <mergeCell ref="A32:F32"/>
    <mergeCell ref="A24:B24"/>
    <mergeCell ref="O24:Q24"/>
    <mergeCell ref="K24:M24"/>
    <mergeCell ref="K25:AG25"/>
    <mergeCell ref="S24:U24"/>
    <mergeCell ref="W24:Y24"/>
    <mergeCell ref="S20:U20"/>
    <mergeCell ref="W20:Y20"/>
    <mergeCell ref="A46:B46"/>
    <mergeCell ref="A37:AG37"/>
    <mergeCell ref="A38:AG38"/>
    <mergeCell ref="K28:Z28"/>
    <mergeCell ref="AE28:AG28"/>
    <mergeCell ref="D29:E29"/>
    <mergeCell ref="D30:E30"/>
    <mergeCell ref="F29:H29"/>
    <mergeCell ref="F30:H30"/>
    <mergeCell ref="D28:E28"/>
    <mergeCell ref="F28:H28"/>
    <mergeCell ref="A23:B23"/>
    <mergeCell ref="A34:AG35"/>
    <mergeCell ref="A14:B14"/>
    <mergeCell ref="A19:B19"/>
    <mergeCell ref="AE29:AG29"/>
    <mergeCell ref="D31:E31"/>
    <mergeCell ref="F31:H31"/>
    <mergeCell ref="AA20:AC20"/>
    <mergeCell ref="AA24:AC24"/>
    <mergeCell ref="K29:AD29"/>
    <mergeCell ref="B13:AG13"/>
    <mergeCell ref="K19:M19"/>
    <mergeCell ref="O19:Q19"/>
    <mergeCell ref="S19:U19"/>
    <mergeCell ref="W19:Y19"/>
    <mergeCell ref="K14:M14"/>
    <mergeCell ref="O14:Q14"/>
    <mergeCell ref="S14:U14"/>
    <mergeCell ref="W14:Y14"/>
    <mergeCell ref="AA14:AC14"/>
    <mergeCell ref="AA19:AC19"/>
    <mergeCell ref="AF3:AF4"/>
    <mergeCell ref="S1:Z1"/>
    <mergeCell ref="N3:N4"/>
    <mergeCell ref="P3:P4"/>
    <mergeCell ref="Q3:Q4"/>
    <mergeCell ref="R3:R4"/>
    <mergeCell ref="AE3:AE4"/>
    <mergeCell ref="S2:V2"/>
    <mergeCell ref="G3:G4"/>
    <mergeCell ref="H3:H4"/>
    <mergeCell ref="M3:M4"/>
    <mergeCell ref="V3:V4"/>
    <mergeCell ref="AA1:AD1"/>
    <mergeCell ref="AA2:AD2"/>
    <mergeCell ref="AD3:AD4"/>
    <mergeCell ref="K2:N2"/>
    <mergeCell ref="A11:B11"/>
    <mergeCell ref="A1:A4"/>
    <mergeCell ref="B1:B4"/>
    <mergeCell ref="C1:C4"/>
    <mergeCell ref="I3:I4"/>
    <mergeCell ref="B6:AG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E1:AG2"/>
    <mergeCell ref="AG3:AG4"/>
    <mergeCell ref="K1:R1"/>
    <mergeCell ref="K3:K4"/>
    <mergeCell ref="U3:U4"/>
    <mergeCell ref="L3:L4"/>
    <mergeCell ref="T3:T4"/>
    <mergeCell ref="W2:Z2"/>
    <mergeCell ref="AA7:AC7"/>
    <mergeCell ref="AA11:AC11"/>
    <mergeCell ref="AA12:AC12"/>
    <mergeCell ref="AA3:AA4"/>
    <mergeCell ref="AB3:AB4"/>
    <mergeCell ref="AC3:AC4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  <mergeCell ref="K12:M12"/>
    <mergeCell ref="O12:Q12"/>
    <mergeCell ref="S12:U12"/>
    <mergeCell ref="W12:Y12"/>
  </mergeCells>
  <phoneticPr fontId="0" type="noConversion"/>
  <printOptions horizontalCentered="1" gridLinesSet="0"/>
  <pageMargins left="0" right="0" top="0.59055118110236227" bottom="0" header="0.19685039370078741" footer="0"/>
  <pageSetup paperSize="9" scale="44" fitToWidth="420" fitToHeight="297" orientation="landscape" blackAndWhite="1" r:id="rId1"/>
  <headerFooter alignWithMargins="0">
    <oddFooter>&amp;R&amp;P</oddFooter>
  </headerFooter>
  <rowBreaks count="1" manualBreakCount="1">
    <brk id="27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showGridLines="0" tabSelected="1" view="pageBreakPreview" topLeftCell="A13" zoomScale="70" zoomScaleNormal="50" zoomScaleSheetLayoutView="70" workbookViewId="0">
      <selection activeCell="B27" sqref="B27"/>
    </sheetView>
  </sheetViews>
  <sheetFormatPr defaultColWidth="9.33203125" defaultRowHeight="13.2" x14ac:dyDescent="0.25"/>
  <cols>
    <col min="1" max="1" width="11.6640625" style="6" customWidth="1"/>
    <col min="2" max="2" width="127.33203125" style="6" customWidth="1"/>
    <col min="3" max="3" width="15.88671875" style="6" customWidth="1"/>
    <col min="4" max="10" width="6.6640625" style="6" customWidth="1"/>
    <col min="11" max="30" width="4.6640625" style="6" customWidth="1"/>
    <col min="31" max="33" width="6.6640625" style="6" customWidth="1"/>
    <col min="34" max="16384" width="9.33203125" style="6"/>
  </cols>
  <sheetData>
    <row r="1" spans="1:33" ht="22.8" x14ac:dyDescent="0.4">
      <c r="C1" s="555" t="s">
        <v>250</v>
      </c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</row>
    <row r="2" spans="1:33" ht="23.25" customHeight="1" x14ac:dyDescent="0.25">
      <c r="C2" s="600" t="s">
        <v>244</v>
      </c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</row>
    <row r="3" spans="1:33" ht="24.75" customHeight="1" x14ac:dyDescent="0.4">
      <c r="B3" s="16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</row>
    <row r="4" spans="1:33" ht="141.6" customHeight="1" thickBot="1" x14ac:dyDescent="0.3"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</row>
    <row r="5" spans="1:33" s="14" customFormat="1" ht="55.5" customHeight="1" thickBot="1" x14ac:dyDescent="0.35">
      <c r="A5" s="486" t="s">
        <v>87</v>
      </c>
      <c r="B5" s="489" t="s">
        <v>128</v>
      </c>
      <c r="C5" s="491" t="s">
        <v>47</v>
      </c>
      <c r="D5" s="503" t="s">
        <v>106</v>
      </c>
      <c r="E5" s="504"/>
      <c r="F5" s="509" t="s">
        <v>78</v>
      </c>
      <c r="G5" s="510"/>
      <c r="H5" s="510"/>
      <c r="I5" s="510"/>
      <c r="J5" s="511"/>
      <c r="K5" s="516" t="s">
        <v>83</v>
      </c>
      <c r="L5" s="517"/>
      <c r="M5" s="517"/>
      <c r="N5" s="517"/>
      <c r="O5" s="517"/>
      <c r="P5" s="517"/>
      <c r="Q5" s="517"/>
      <c r="R5" s="523"/>
      <c r="S5" s="516" t="s">
        <v>84</v>
      </c>
      <c r="T5" s="517"/>
      <c r="U5" s="517"/>
      <c r="V5" s="517"/>
      <c r="W5" s="517"/>
      <c r="X5" s="517"/>
      <c r="Y5" s="517"/>
      <c r="Z5" s="523"/>
      <c r="AA5" s="524" t="s">
        <v>196</v>
      </c>
      <c r="AB5" s="501"/>
      <c r="AC5" s="501"/>
      <c r="AD5" s="502"/>
      <c r="AE5" s="516" t="s">
        <v>97</v>
      </c>
      <c r="AF5" s="517"/>
      <c r="AG5" s="518"/>
    </row>
    <row r="6" spans="1:33" s="14" customFormat="1" ht="52.5" customHeight="1" thickBot="1" x14ac:dyDescent="0.35">
      <c r="A6" s="487"/>
      <c r="B6" s="490"/>
      <c r="C6" s="492"/>
      <c r="D6" s="505"/>
      <c r="E6" s="506"/>
      <c r="F6" s="512" t="s">
        <v>86</v>
      </c>
      <c r="G6" s="514" t="s">
        <v>79</v>
      </c>
      <c r="H6" s="515"/>
      <c r="I6" s="515"/>
      <c r="J6" s="498" t="s">
        <v>81</v>
      </c>
      <c r="K6" s="501" t="s">
        <v>93</v>
      </c>
      <c r="L6" s="501"/>
      <c r="M6" s="501"/>
      <c r="N6" s="502"/>
      <c r="O6" s="501" t="s">
        <v>95</v>
      </c>
      <c r="P6" s="501"/>
      <c r="Q6" s="501"/>
      <c r="R6" s="502"/>
      <c r="S6" s="501" t="s">
        <v>94</v>
      </c>
      <c r="T6" s="501"/>
      <c r="U6" s="501"/>
      <c r="V6" s="502"/>
      <c r="W6" s="501" t="s">
        <v>96</v>
      </c>
      <c r="X6" s="501"/>
      <c r="Y6" s="501"/>
      <c r="Z6" s="502"/>
      <c r="AA6" s="501" t="s">
        <v>201</v>
      </c>
      <c r="AB6" s="501"/>
      <c r="AC6" s="501"/>
      <c r="AD6" s="502"/>
      <c r="AE6" s="519"/>
      <c r="AF6" s="520"/>
      <c r="AG6" s="521"/>
    </row>
    <row r="7" spans="1:33" s="14" customFormat="1" ht="32.25" customHeight="1" thickBot="1" x14ac:dyDescent="0.35">
      <c r="A7" s="487"/>
      <c r="B7" s="490"/>
      <c r="C7" s="492"/>
      <c r="D7" s="507"/>
      <c r="E7" s="508"/>
      <c r="F7" s="512"/>
      <c r="G7" s="475" t="s">
        <v>80</v>
      </c>
      <c r="H7" s="477" t="s">
        <v>85</v>
      </c>
      <c r="I7" s="475" t="s">
        <v>82</v>
      </c>
      <c r="J7" s="499"/>
      <c r="K7" s="475" t="s">
        <v>90</v>
      </c>
      <c r="L7" s="477" t="s">
        <v>91</v>
      </c>
      <c r="M7" s="475" t="s">
        <v>92</v>
      </c>
      <c r="N7" s="479" t="s">
        <v>161</v>
      </c>
      <c r="O7" s="475" t="s">
        <v>90</v>
      </c>
      <c r="P7" s="477" t="s">
        <v>91</v>
      </c>
      <c r="Q7" s="475" t="s">
        <v>92</v>
      </c>
      <c r="R7" s="479" t="s">
        <v>161</v>
      </c>
      <c r="S7" s="475" t="s">
        <v>90</v>
      </c>
      <c r="T7" s="477" t="s">
        <v>91</v>
      </c>
      <c r="U7" s="475" t="s">
        <v>92</v>
      </c>
      <c r="V7" s="479" t="s">
        <v>161</v>
      </c>
      <c r="W7" s="475" t="s">
        <v>90</v>
      </c>
      <c r="X7" s="477" t="s">
        <v>91</v>
      </c>
      <c r="Y7" s="475" t="s">
        <v>92</v>
      </c>
      <c r="Z7" s="479" t="s">
        <v>161</v>
      </c>
      <c r="AA7" s="475" t="s">
        <v>90</v>
      </c>
      <c r="AB7" s="477" t="s">
        <v>91</v>
      </c>
      <c r="AC7" s="475" t="s">
        <v>92</v>
      </c>
      <c r="AD7" s="479" t="s">
        <v>161</v>
      </c>
      <c r="AE7" s="491" t="s">
        <v>98</v>
      </c>
      <c r="AF7" s="491" t="s">
        <v>99</v>
      </c>
      <c r="AG7" s="491" t="s">
        <v>100</v>
      </c>
    </row>
    <row r="8" spans="1:33" s="14" customFormat="1" ht="136.5" customHeight="1" thickBot="1" x14ac:dyDescent="0.35">
      <c r="A8" s="488"/>
      <c r="B8" s="490"/>
      <c r="C8" s="492"/>
      <c r="D8" s="46" t="s">
        <v>160</v>
      </c>
      <c r="E8" s="46" t="s">
        <v>88</v>
      </c>
      <c r="F8" s="513"/>
      <c r="G8" s="476"/>
      <c r="H8" s="478"/>
      <c r="I8" s="476"/>
      <c r="J8" s="500"/>
      <c r="K8" s="476"/>
      <c r="L8" s="478"/>
      <c r="M8" s="476"/>
      <c r="N8" s="480"/>
      <c r="O8" s="476"/>
      <c r="P8" s="478"/>
      <c r="Q8" s="476"/>
      <c r="R8" s="480"/>
      <c r="S8" s="476"/>
      <c r="T8" s="478"/>
      <c r="U8" s="476"/>
      <c r="V8" s="480"/>
      <c r="W8" s="476"/>
      <c r="X8" s="478"/>
      <c r="Y8" s="476"/>
      <c r="Z8" s="480"/>
      <c r="AA8" s="476"/>
      <c r="AB8" s="478"/>
      <c r="AC8" s="476"/>
      <c r="AD8" s="480"/>
      <c r="AE8" s="522"/>
      <c r="AF8" s="522"/>
      <c r="AG8" s="522"/>
    </row>
    <row r="9" spans="1:33" s="7" customFormat="1" ht="23.25" customHeight="1" thickBot="1" x14ac:dyDescent="0.4">
      <c r="A9" s="11" t="s">
        <v>108</v>
      </c>
      <c r="B9" s="631" t="s">
        <v>135</v>
      </c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3"/>
      <c r="O9" s="633"/>
      <c r="P9" s="633"/>
      <c r="Q9" s="633"/>
      <c r="R9" s="633"/>
      <c r="S9" s="633"/>
      <c r="T9" s="633"/>
      <c r="U9" s="633"/>
      <c r="V9" s="633"/>
      <c r="W9" s="633"/>
      <c r="X9" s="633"/>
      <c r="Y9" s="633"/>
      <c r="Z9" s="633"/>
      <c r="AA9" s="633"/>
      <c r="AB9" s="633"/>
      <c r="AC9" s="633"/>
      <c r="AD9" s="633"/>
      <c r="AE9" s="633"/>
      <c r="AF9" s="633"/>
      <c r="AG9" s="634"/>
    </row>
    <row r="10" spans="1:33" s="5" customFormat="1" ht="19.5" customHeight="1" thickBot="1" x14ac:dyDescent="0.4">
      <c r="A10" s="622" t="s">
        <v>105</v>
      </c>
      <c r="B10" s="623"/>
      <c r="C10" s="44"/>
      <c r="D10" s="267">
        <f>D11+D14</f>
        <v>15</v>
      </c>
      <c r="E10" s="268">
        <f>E11+E14</f>
        <v>450</v>
      </c>
      <c r="F10" s="269">
        <f>F11+F14</f>
        <v>20</v>
      </c>
      <c r="G10" s="270"/>
      <c r="H10" s="270"/>
      <c r="I10" s="270"/>
      <c r="J10" s="271">
        <f>J11+J14</f>
        <v>280</v>
      </c>
      <c r="K10" s="556">
        <f>K11+K14</f>
        <v>20</v>
      </c>
      <c r="L10" s="556"/>
      <c r="M10" s="556"/>
      <c r="N10" s="134">
        <f>N11+N14</f>
        <v>10</v>
      </c>
      <c r="O10" s="556">
        <f>O11+O14</f>
        <v>18</v>
      </c>
      <c r="P10" s="556"/>
      <c r="Q10" s="556"/>
      <c r="R10" s="146">
        <f>R11+R14</f>
        <v>5</v>
      </c>
      <c r="S10" s="556">
        <f>S11+S14</f>
        <v>0</v>
      </c>
      <c r="T10" s="556"/>
      <c r="U10" s="556"/>
      <c r="V10" s="67">
        <f>V11+V14</f>
        <v>0</v>
      </c>
      <c r="W10" s="556">
        <f>W11+W14</f>
        <v>0</v>
      </c>
      <c r="X10" s="556"/>
      <c r="Y10" s="556"/>
      <c r="Z10" s="67">
        <f>Z11+Z14</f>
        <v>0</v>
      </c>
      <c r="AA10" s="556">
        <f>AA11+AA14</f>
        <v>0</v>
      </c>
      <c r="AB10" s="556"/>
      <c r="AC10" s="556"/>
      <c r="AD10" s="67">
        <f>AD11+AD14</f>
        <v>0</v>
      </c>
      <c r="AE10" s="350"/>
      <c r="AF10" s="67"/>
      <c r="AG10" s="67"/>
    </row>
    <row r="11" spans="1:33" s="2" customFormat="1" ht="20.25" customHeight="1" thickBot="1" x14ac:dyDescent="0.4">
      <c r="A11" s="81"/>
      <c r="B11" s="228" t="s">
        <v>43</v>
      </c>
      <c r="C11" s="44"/>
      <c r="D11" s="67">
        <f>SUM(D12:D13)</f>
        <v>10</v>
      </c>
      <c r="E11" s="273">
        <f t="shared" ref="E11:J11" si="0">SUM(E12:E13)</f>
        <v>300</v>
      </c>
      <c r="F11" s="274">
        <f t="shared" si="0"/>
        <v>20</v>
      </c>
      <c r="G11" s="275"/>
      <c r="H11" s="275"/>
      <c r="I11" s="275"/>
      <c r="J11" s="276">
        <f t="shared" si="0"/>
        <v>280</v>
      </c>
      <c r="K11" s="473">
        <f>SUM(K12:M13)</f>
        <v>20</v>
      </c>
      <c r="L11" s="473"/>
      <c r="M11" s="473"/>
      <c r="N11" s="133">
        <f>SUM(N12:N13)</f>
        <v>10</v>
      </c>
      <c r="O11" s="473">
        <v>0</v>
      </c>
      <c r="P11" s="473"/>
      <c r="Q11" s="473"/>
      <c r="R11" s="277">
        <v>0</v>
      </c>
      <c r="S11" s="556">
        <v>0</v>
      </c>
      <c r="T11" s="556"/>
      <c r="U11" s="556"/>
      <c r="V11" s="67">
        <v>0</v>
      </c>
      <c r="W11" s="556">
        <v>0</v>
      </c>
      <c r="X11" s="556"/>
      <c r="Y11" s="556"/>
      <c r="Z11" s="67">
        <v>0</v>
      </c>
      <c r="AA11" s="556">
        <v>0</v>
      </c>
      <c r="AB11" s="556"/>
      <c r="AC11" s="556"/>
      <c r="AD11" s="67">
        <v>0</v>
      </c>
      <c r="AE11" s="340"/>
      <c r="AF11" s="67"/>
      <c r="AG11" s="67"/>
    </row>
    <row r="12" spans="1:33" s="2" customFormat="1" ht="40.200000000000003" customHeight="1" x14ac:dyDescent="0.35">
      <c r="A12" s="261" t="s">
        <v>133</v>
      </c>
      <c r="B12" s="80" t="s">
        <v>181</v>
      </c>
      <c r="C12" s="426" t="s">
        <v>220</v>
      </c>
      <c r="D12" s="278">
        <v>5</v>
      </c>
      <c r="E12" s="279">
        <f>D12*30</f>
        <v>150</v>
      </c>
      <c r="F12" s="280">
        <f>G12+H12+I12</f>
        <v>4</v>
      </c>
      <c r="G12" s="281"/>
      <c r="H12" s="281"/>
      <c r="I12" s="281">
        <v>4</v>
      </c>
      <c r="J12" s="282">
        <f>E12-F12</f>
        <v>146</v>
      </c>
      <c r="K12" s="283"/>
      <c r="L12" s="284"/>
      <c r="M12" s="285">
        <v>4</v>
      </c>
      <c r="N12" s="93">
        <v>5</v>
      </c>
      <c r="O12" s="286"/>
      <c r="P12" s="287"/>
      <c r="Q12" s="288"/>
      <c r="R12" s="289"/>
      <c r="S12" s="290"/>
      <c r="T12" s="291"/>
      <c r="U12" s="292"/>
      <c r="V12" s="293"/>
      <c r="W12" s="290"/>
      <c r="X12" s="291"/>
      <c r="Y12" s="292"/>
      <c r="Z12" s="293"/>
      <c r="AA12" s="290"/>
      <c r="AB12" s="291"/>
      <c r="AC12" s="292"/>
      <c r="AD12" s="293"/>
      <c r="AE12" s="294">
        <v>1</v>
      </c>
      <c r="AF12" s="278"/>
      <c r="AG12" s="278"/>
    </row>
    <row r="13" spans="1:33" s="2" customFormat="1" ht="40.200000000000003" customHeight="1" thickBot="1" x14ac:dyDescent="0.4">
      <c r="A13" s="262" t="s">
        <v>134</v>
      </c>
      <c r="B13" s="338" t="s">
        <v>182</v>
      </c>
      <c r="C13" s="237" t="s">
        <v>223</v>
      </c>
      <c r="D13" s="295">
        <v>5</v>
      </c>
      <c r="E13" s="296">
        <f>D13*30</f>
        <v>150</v>
      </c>
      <c r="F13" s="280">
        <f>G13+H13+I13</f>
        <v>16</v>
      </c>
      <c r="G13" s="297">
        <v>8</v>
      </c>
      <c r="H13" s="297"/>
      <c r="I13" s="297">
        <v>8</v>
      </c>
      <c r="J13" s="282">
        <f>E13-F13</f>
        <v>134</v>
      </c>
      <c r="K13" s="283">
        <v>8</v>
      </c>
      <c r="L13" s="284"/>
      <c r="M13" s="285">
        <v>8</v>
      </c>
      <c r="N13" s="93">
        <v>5</v>
      </c>
      <c r="O13" s="298"/>
      <c r="P13" s="299"/>
      <c r="Q13" s="300"/>
      <c r="R13" s="301"/>
      <c r="S13" s="302"/>
      <c r="T13" s="303"/>
      <c r="U13" s="304"/>
      <c r="V13" s="305"/>
      <c r="W13" s="302"/>
      <c r="X13" s="303"/>
      <c r="Y13" s="304"/>
      <c r="Z13" s="305"/>
      <c r="AA13" s="302"/>
      <c r="AB13" s="303"/>
      <c r="AC13" s="304"/>
      <c r="AD13" s="305"/>
      <c r="AE13" s="306">
        <v>1</v>
      </c>
      <c r="AF13" s="307"/>
      <c r="AG13" s="307"/>
    </row>
    <row r="14" spans="1:33" s="2" customFormat="1" ht="19.5" customHeight="1" thickBot="1" x14ac:dyDescent="0.4">
      <c r="A14" s="263"/>
      <c r="B14" s="227" t="s">
        <v>120</v>
      </c>
      <c r="C14" s="47"/>
      <c r="D14" s="142">
        <v>5</v>
      </c>
      <c r="E14" s="272">
        <f>SUM(E15:E17)</f>
        <v>150</v>
      </c>
      <c r="F14" s="308"/>
      <c r="G14" s="275"/>
      <c r="H14" s="275"/>
      <c r="I14" s="275"/>
      <c r="J14" s="276"/>
      <c r="K14" s="567">
        <f>SUM(K15:M17)</f>
        <v>0</v>
      </c>
      <c r="L14" s="568"/>
      <c r="M14" s="569"/>
      <c r="N14" s="133">
        <f>SUM(N15:N17)</f>
        <v>0</v>
      </c>
      <c r="O14" s="567">
        <f>SUM(O15:Q17)</f>
        <v>18</v>
      </c>
      <c r="P14" s="568"/>
      <c r="Q14" s="569"/>
      <c r="R14" s="277">
        <f>SUM(R15:R17)</f>
        <v>5</v>
      </c>
      <c r="S14" s="557">
        <f>SUM(S15:U17)</f>
        <v>0</v>
      </c>
      <c r="T14" s="558"/>
      <c r="U14" s="559"/>
      <c r="V14" s="142">
        <f>SUM(V15:V17)</f>
        <v>0</v>
      </c>
      <c r="W14" s="557">
        <f>SUM(W15:Y17)</f>
        <v>0</v>
      </c>
      <c r="X14" s="558"/>
      <c r="Y14" s="559"/>
      <c r="Z14" s="142">
        <f>SUM(Z15:Z17)</f>
        <v>0</v>
      </c>
      <c r="AA14" s="557">
        <f>SUM(AA15:AC17)</f>
        <v>0</v>
      </c>
      <c r="AB14" s="558"/>
      <c r="AC14" s="559"/>
      <c r="AD14" s="142">
        <f>SUM(AD15:AD17)</f>
        <v>0</v>
      </c>
      <c r="AE14" s="309"/>
      <c r="AF14" s="75"/>
      <c r="AG14" s="75"/>
    </row>
    <row r="15" spans="1:33" s="2" customFormat="1" ht="36.6" customHeight="1" x14ac:dyDescent="0.35">
      <c r="A15" s="264" t="s">
        <v>119</v>
      </c>
      <c r="B15" s="431" t="s">
        <v>246</v>
      </c>
      <c r="C15" s="430" t="s">
        <v>218</v>
      </c>
      <c r="D15" s="621">
        <v>5</v>
      </c>
      <c r="E15" s="638">
        <f t="shared" ref="E15" si="1">D15*30</f>
        <v>150</v>
      </c>
      <c r="F15" s="596">
        <f>SUM(G15:I17)</f>
        <v>18</v>
      </c>
      <c r="G15" s="628">
        <v>8</v>
      </c>
      <c r="H15" s="628"/>
      <c r="I15" s="628">
        <v>10</v>
      </c>
      <c r="J15" s="598">
        <f>E15-F15</f>
        <v>132</v>
      </c>
      <c r="K15" s="570"/>
      <c r="L15" s="572"/>
      <c r="M15" s="560"/>
      <c r="N15" s="577"/>
      <c r="O15" s="570">
        <v>8</v>
      </c>
      <c r="P15" s="572"/>
      <c r="Q15" s="560">
        <v>10</v>
      </c>
      <c r="R15" s="577">
        <v>5</v>
      </c>
      <c r="S15" s="579"/>
      <c r="T15" s="572"/>
      <c r="U15" s="560"/>
      <c r="V15" s="619"/>
      <c r="W15" s="579"/>
      <c r="X15" s="572"/>
      <c r="Y15" s="560"/>
      <c r="Z15" s="562"/>
      <c r="AA15" s="579"/>
      <c r="AB15" s="572"/>
      <c r="AC15" s="560"/>
      <c r="AD15" s="562"/>
      <c r="AE15" s="609"/>
      <c r="AF15" s="574"/>
      <c r="AG15" s="310"/>
    </row>
    <row r="16" spans="1:33" s="2" customFormat="1" ht="42.75" customHeight="1" x14ac:dyDescent="0.35">
      <c r="A16" s="265" t="s">
        <v>129</v>
      </c>
      <c r="B16" s="427" t="s">
        <v>224</v>
      </c>
      <c r="C16" s="430" t="s">
        <v>218</v>
      </c>
      <c r="D16" s="621"/>
      <c r="E16" s="638"/>
      <c r="F16" s="596"/>
      <c r="G16" s="628"/>
      <c r="H16" s="628"/>
      <c r="I16" s="628"/>
      <c r="J16" s="598"/>
      <c r="K16" s="570"/>
      <c r="L16" s="572"/>
      <c r="M16" s="560"/>
      <c r="N16" s="577"/>
      <c r="O16" s="570"/>
      <c r="P16" s="572"/>
      <c r="Q16" s="560"/>
      <c r="R16" s="577"/>
      <c r="S16" s="579"/>
      <c r="T16" s="572"/>
      <c r="U16" s="560"/>
      <c r="V16" s="619"/>
      <c r="W16" s="579"/>
      <c r="X16" s="572"/>
      <c r="Y16" s="560"/>
      <c r="Z16" s="562"/>
      <c r="AA16" s="579"/>
      <c r="AB16" s="572"/>
      <c r="AC16" s="560"/>
      <c r="AD16" s="562"/>
      <c r="AE16" s="621"/>
      <c r="AF16" s="575"/>
      <c r="AG16" s="311"/>
    </row>
    <row r="17" spans="1:37" s="2" customFormat="1" ht="23.25" customHeight="1" thickBot="1" x14ac:dyDescent="0.4">
      <c r="A17" s="266" t="s">
        <v>132</v>
      </c>
      <c r="B17" s="432" t="s">
        <v>207</v>
      </c>
      <c r="C17" s="387" t="s">
        <v>208</v>
      </c>
      <c r="D17" s="618"/>
      <c r="E17" s="639"/>
      <c r="F17" s="597"/>
      <c r="G17" s="613"/>
      <c r="H17" s="613"/>
      <c r="I17" s="613"/>
      <c r="J17" s="599"/>
      <c r="K17" s="571"/>
      <c r="L17" s="573"/>
      <c r="M17" s="561"/>
      <c r="N17" s="578"/>
      <c r="O17" s="571"/>
      <c r="P17" s="573"/>
      <c r="Q17" s="561"/>
      <c r="R17" s="578"/>
      <c r="S17" s="580"/>
      <c r="T17" s="573"/>
      <c r="U17" s="561"/>
      <c r="V17" s="620"/>
      <c r="W17" s="580"/>
      <c r="X17" s="573"/>
      <c r="Y17" s="561"/>
      <c r="Z17" s="563"/>
      <c r="AA17" s="580"/>
      <c r="AB17" s="573"/>
      <c r="AC17" s="561"/>
      <c r="AD17" s="563"/>
      <c r="AE17" s="618"/>
      <c r="AF17" s="576"/>
      <c r="AG17" s="312"/>
    </row>
    <row r="18" spans="1:37" s="7" customFormat="1" ht="23.25" customHeight="1" thickBot="1" x14ac:dyDescent="0.4">
      <c r="A18" s="55" t="s">
        <v>113</v>
      </c>
      <c r="B18" s="626" t="s">
        <v>48</v>
      </c>
      <c r="C18" s="626"/>
      <c r="D18" s="626"/>
      <c r="E18" s="626"/>
      <c r="F18" s="626"/>
      <c r="G18" s="626"/>
      <c r="H18" s="626"/>
      <c r="I18" s="626"/>
      <c r="J18" s="626"/>
      <c r="K18" s="626"/>
      <c r="L18" s="626"/>
      <c r="M18" s="626"/>
      <c r="N18" s="626"/>
      <c r="O18" s="626"/>
      <c r="P18" s="626"/>
      <c r="Q18" s="626"/>
      <c r="R18" s="626"/>
      <c r="S18" s="626"/>
      <c r="T18" s="626"/>
      <c r="U18" s="626"/>
      <c r="V18" s="626"/>
      <c r="W18" s="626"/>
      <c r="X18" s="626"/>
      <c r="Y18" s="626"/>
      <c r="Z18" s="626"/>
      <c r="AA18" s="626"/>
      <c r="AB18" s="626"/>
      <c r="AC18" s="626"/>
      <c r="AD18" s="626"/>
      <c r="AE18" s="626"/>
      <c r="AF18" s="626"/>
      <c r="AG18" s="627"/>
    </row>
    <row r="19" spans="1:37" s="5" customFormat="1" ht="19.5" customHeight="1" thickBot="1" x14ac:dyDescent="0.4">
      <c r="A19" s="624" t="s">
        <v>105</v>
      </c>
      <c r="B19" s="625"/>
      <c r="C19" s="54"/>
      <c r="D19" s="313">
        <f t="shared" ref="D19:K19" si="2">D20+D25</f>
        <v>30</v>
      </c>
      <c r="E19" s="314">
        <f t="shared" si="2"/>
        <v>900</v>
      </c>
      <c r="F19" s="315"/>
      <c r="G19" s="316"/>
      <c r="H19" s="316"/>
      <c r="I19" s="316"/>
      <c r="J19" s="317"/>
      <c r="K19" s="564">
        <f t="shared" si="2"/>
        <v>0</v>
      </c>
      <c r="L19" s="565"/>
      <c r="M19" s="566"/>
      <c r="N19" s="314">
        <f>N20+N25</f>
        <v>0</v>
      </c>
      <c r="O19" s="564">
        <f>O20+O25</f>
        <v>0</v>
      </c>
      <c r="P19" s="565"/>
      <c r="Q19" s="566"/>
      <c r="R19" s="318">
        <f>R20+R25</f>
        <v>0</v>
      </c>
      <c r="S19" s="564">
        <f>S20+S25</f>
        <v>60</v>
      </c>
      <c r="T19" s="565"/>
      <c r="U19" s="566"/>
      <c r="V19" s="314">
        <f>V20+V25</f>
        <v>15</v>
      </c>
      <c r="W19" s="564">
        <f>W20+W25</f>
        <v>62</v>
      </c>
      <c r="X19" s="565"/>
      <c r="Y19" s="566"/>
      <c r="Z19" s="314">
        <f>Z20+Z25</f>
        <v>15</v>
      </c>
      <c r="AA19" s="564">
        <f>AA20+AA25</f>
        <v>0</v>
      </c>
      <c r="AB19" s="565"/>
      <c r="AC19" s="566"/>
      <c r="AD19" s="314">
        <f>AD20+AD25</f>
        <v>0</v>
      </c>
      <c r="AE19" s="354"/>
      <c r="AF19" s="354"/>
      <c r="AG19" s="354"/>
    </row>
    <row r="20" spans="1:37" s="2" customFormat="1" ht="20.25" customHeight="1" thickBot="1" x14ac:dyDescent="0.4">
      <c r="A20" s="45"/>
      <c r="B20" s="227" t="s">
        <v>43</v>
      </c>
      <c r="C20" s="145"/>
      <c r="D20" s="319">
        <f t="shared" ref="D20:E20" si="3">SUM(D21:D24)</f>
        <v>20</v>
      </c>
      <c r="E20" s="67">
        <f t="shared" si="3"/>
        <v>600</v>
      </c>
      <c r="F20" s="308"/>
      <c r="G20" s="275"/>
      <c r="H20" s="275"/>
      <c r="I20" s="275"/>
      <c r="J20" s="276"/>
      <c r="K20" s="581">
        <f>SUM(K21:M24)</f>
        <v>0</v>
      </c>
      <c r="L20" s="556"/>
      <c r="M20" s="582"/>
      <c r="N20" s="67">
        <f>SUM(N21:N24)</f>
        <v>0</v>
      </c>
      <c r="O20" s="581">
        <f>SUM(O21:Q24)</f>
        <v>0</v>
      </c>
      <c r="P20" s="556"/>
      <c r="Q20" s="582"/>
      <c r="R20" s="146">
        <f>SUM(R21:R24)</f>
        <v>0</v>
      </c>
      <c r="S20" s="581">
        <f>SUM(S21:U24)</f>
        <v>60</v>
      </c>
      <c r="T20" s="556"/>
      <c r="U20" s="582"/>
      <c r="V20" s="67">
        <f>SUM(V21:V24)</f>
        <v>15</v>
      </c>
      <c r="W20" s="581">
        <f>SUM(W21:Y24)</f>
        <v>22</v>
      </c>
      <c r="X20" s="556"/>
      <c r="Y20" s="582"/>
      <c r="Z20" s="67">
        <f>SUM(Z21:Z24)</f>
        <v>5</v>
      </c>
      <c r="AA20" s="581">
        <f>SUM(AA21:AC24)</f>
        <v>0</v>
      </c>
      <c r="AB20" s="556"/>
      <c r="AC20" s="582"/>
      <c r="AD20" s="67">
        <f>SUM(AD21:AD24)</f>
        <v>0</v>
      </c>
      <c r="AE20" s="140"/>
      <c r="AF20" s="75"/>
      <c r="AG20" s="75"/>
    </row>
    <row r="21" spans="1:37" s="2" customFormat="1" ht="40.950000000000003" customHeight="1" x14ac:dyDescent="0.35">
      <c r="A21" s="83" t="s">
        <v>168</v>
      </c>
      <c r="B21" s="433" t="s">
        <v>225</v>
      </c>
      <c r="C21" s="430" t="s">
        <v>218</v>
      </c>
      <c r="D21" s="97">
        <v>5</v>
      </c>
      <c r="E21" s="88">
        <f>D21*30</f>
        <v>150</v>
      </c>
      <c r="F21" s="104">
        <f>G21+H21+I21</f>
        <v>20</v>
      </c>
      <c r="G21" s="105">
        <v>8</v>
      </c>
      <c r="H21" s="105"/>
      <c r="I21" s="105">
        <v>12</v>
      </c>
      <c r="J21" s="106">
        <f>E21-F21</f>
        <v>130</v>
      </c>
      <c r="K21" s="320"/>
      <c r="L21" s="321"/>
      <c r="M21" s="322"/>
      <c r="N21" s="93"/>
      <c r="O21" s="107"/>
      <c r="P21" s="321"/>
      <c r="Q21" s="106"/>
      <c r="R21" s="323"/>
      <c r="S21" s="104">
        <v>8</v>
      </c>
      <c r="T21" s="321"/>
      <c r="U21" s="106">
        <v>12</v>
      </c>
      <c r="V21" s="324">
        <v>5</v>
      </c>
      <c r="W21" s="104"/>
      <c r="X21" s="321"/>
      <c r="Y21" s="106"/>
      <c r="Z21" s="324"/>
      <c r="AA21" s="104"/>
      <c r="AB21" s="346"/>
      <c r="AC21" s="106"/>
      <c r="AD21" s="324"/>
      <c r="AE21" s="347"/>
      <c r="AF21" s="352"/>
      <c r="AG21" s="352"/>
    </row>
    <row r="22" spans="1:37" s="2" customFormat="1" ht="37.200000000000003" customHeight="1" x14ac:dyDescent="0.35">
      <c r="A22" s="83" t="s">
        <v>169</v>
      </c>
      <c r="B22" s="431" t="s">
        <v>226</v>
      </c>
      <c r="C22" s="430" t="s">
        <v>218</v>
      </c>
      <c r="D22" s="325">
        <v>5</v>
      </c>
      <c r="E22" s="62">
        <f t="shared" ref="E22" si="4">D22*30</f>
        <v>150</v>
      </c>
      <c r="F22" s="109">
        <f t="shared" ref="F22" si="5">G22+H22+I22</f>
        <v>20</v>
      </c>
      <c r="G22" s="110">
        <v>8</v>
      </c>
      <c r="H22" s="110">
        <v>12</v>
      </c>
      <c r="I22" s="110"/>
      <c r="J22" s="111">
        <f t="shared" ref="J22" si="6">E22-F22</f>
        <v>130</v>
      </c>
      <c r="K22" s="119"/>
      <c r="L22" s="326"/>
      <c r="M22" s="327"/>
      <c r="N22" s="102"/>
      <c r="O22" s="328"/>
      <c r="P22" s="326"/>
      <c r="Q22" s="111"/>
      <c r="R22" s="121"/>
      <c r="S22" s="109">
        <v>8</v>
      </c>
      <c r="T22" s="326">
        <v>12</v>
      </c>
      <c r="U22" s="111"/>
      <c r="V22" s="116">
        <v>5</v>
      </c>
      <c r="W22" s="109"/>
      <c r="X22" s="326"/>
      <c r="Y22" s="111"/>
      <c r="Z22" s="116"/>
      <c r="AA22" s="109"/>
      <c r="AB22" s="326"/>
      <c r="AC22" s="111"/>
      <c r="AD22" s="116"/>
      <c r="AE22" s="347"/>
      <c r="AF22" s="62"/>
      <c r="AG22" s="62"/>
    </row>
    <row r="23" spans="1:37" s="2" customFormat="1" ht="37.200000000000003" customHeight="1" x14ac:dyDescent="0.35">
      <c r="A23" s="83" t="s">
        <v>170</v>
      </c>
      <c r="B23" s="434" t="s">
        <v>227</v>
      </c>
      <c r="C23" s="430" t="s">
        <v>218</v>
      </c>
      <c r="D23" s="329">
        <v>5</v>
      </c>
      <c r="E23" s="62">
        <f t="shared" ref="E23" si="7">D23*30</f>
        <v>150</v>
      </c>
      <c r="F23" s="109">
        <f t="shared" ref="F23" si="8">G23+H23+I23</f>
        <v>20</v>
      </c>
      <c r="G23" s="110">
        <v>8</v>
      </c>
      <c r="H23" s="110"/>
      <c r="I23" s="110">
        <v>12</v>
      </c>
      <c r="J23" s="111">
        <f t="shared" ref="J23" si="9">E23-F23</f>
        <v>130</v>
      </c>
      <c r="K23" s="119"/>
      <c r="L23" s="326"/>
      <c r="M23" s="327"/>
      <c r="N23" s="102"/>
      <c r="O23" s="328"/>
      <c r="P23" s="326"/>
      <c r="Q23" s="111"/>
      <c r="R23" s="121"/>
      <c r="S23" s="109">
        <v>8</v>
      </c>
      <c r="T23" s="326"/>
      <c r="U23" s="111">
        <v>12</v>
      </c>
      <c r="V23" s="116">
        <v>5</v>
      </c>
      <c r="W23" s="109"/>
      <c r="X23" s="326"/>
      <c r="Y23" s="111"/>
      <c r="Z23" s="116"/>
      <c r="AA23" s="109"/>
      <c r="AB23" s="326"/>
      <c r="AC23" s="111"/>
      <c r="AD23" s="116"/>
      <c r="AE23" s="347"/>
      <c r="AF23" s="62"/>
      <c r="AG23" s="62"/>
    </row>
    <row r="24" spans="1:37" s="2" customFormat="1" ht="39" customHeight="1" thickBot="1" x14ac:dyDescent="0.4">
      <c r="A24" s="83" t="s">
        <v>171</v>
      </c>
      <c r="B24" s="433" t="s">
        <v>228</v>
      </c>
      <c r="C24" s="430" t="s">
        <v>218</v>
      </c>
      <c r="D24" s="329">
        <v>5</v>
      </c>
      <c r="E24" s="62">
        <f t="shared" ref="E24" si="10">D24*30</f>
        <v>150</v>
      </c>
      <c r="F24" s="109">
        <f t="shared" ref="F24" si="11">G24+H24+I24</f>
        <v>22</v>
      </c>
      <c r="G24" s="110">
        <v>8</v>
      </c>
      <c r="H24" s="110"/>
      <c r="I24" s="110">
        <v>14</v>
      </c>
      <c r="J24" s="111">
        <f t="shared" ref="J24" si="12">E24-F24</f>
        <v>128</v>
      </c>
      <c r="K24" s="119"/>
      <c r="L24" s="326"/>
      <c r="M24" s="327"/>
      <c r="N24" s="102"/>
      <c r="O24" s="328"/>
      <c r="P24" s="326"/>
      <c r="Q24" s="111"/>
      <c r="R24" s="121"/>
      <c r="S24" s="109"/>
      <c r="T24" s="326"/>
      <c r="U24" s="111"/>
      <c r="V24" s="116"/>
      <c r="W24" s="109">
        <v>8</v>
      </c>
      <c r="X24" s="326"/>
      <c r="Y24" s="111">
        <v>14</v>
      </c>
      <c r="Z24" s="116">
        <v>5</v>
      </c>
      <c r="AA24" s="109"/>
      <c r="AB24" s="326"/>
      <c r="AC24" s="111"/>
      <c r="AD24" s="116"/>
      <c r="AE24" s="347"/>
      <c r="AF24" s="62"/>
      <c r="AG24" s="62"/>
    </row>
    <row r="25" spans="1:37" s="43" customFormat="1" ht="19.5" customHeight="1" thickBot="1" x14ac:dyDescent="0.4">
      <c r="A25" s="84"/>
      <c r="B25" s="85" t="s">
        <v>120</v>
      </c>
      <c r="C25" s="86"/>
      <c r="D25" s="248">
        <f t="shared" ref="D25:E25" si="13">SUM(D26:D29)</f>
        <v>10</v>
      </c>
      <c r="E25" s="247">
        <f t="shared" si="13"/>
        <v>300</v>
      </c>
      <c r="F25" s="330"/>
      <c r="G25" s="331"/>
      <c r="H25" s="331"/>
      <c r="I25" s="331"/>
      <c r="J25" s="332"/>
      <c r="K25" s="635">
        <f>SUM(K26:M29)</f>
        <v>0</v>
      </c>
      <c r="L25" s="636"/>
      <c r="M25" s="637"/>
      <c r="N25" s="333">
        <f>SUM(N26:N29)</f>
        <v>0</v>
      </c>
      <c r="O25" s="635">
        <f>SUM(O26:Q29)</f>
        <v>0</v>
      </c>
      <c r="P25" s="636"/>
      <c r="Q25" s="637"/>
      <c r="R25" s="334">
        <f>SUM(R26:R29)</f>
        <v>0</v>
      </c>
      <c r="S25" s="583">
        <f>SUM(S26:U29)</f>
        <v>0</v>
      </c>
      <c r="T25" s="584"/>
      <c r="U25" s="585"/>
      <c r="V25" s="249">
        <f>SUM(V26:V29)</f>
        <v>0</v>
      </c>
      <c r="W25" s="583">
        <f>SUM(W26:Y29)</f>
        <v>40</v>
      </c>
      <c r="X25" s="584"/>
      <c r="Y25" s="585"/>
      <c r="Z25" s="249">
        <f>SUM(Z26:Z29)</f>
        <v>10</v>
      </c>
      <c r="AA25" s="583">
        <f>SUM(AA26:AC29)</f>
        <v>0</v>
      </c>
      <c r="AB25" s="584"/>
      <c r="AC25" s="585"/>
      <c r="AD25" s="249">
        <f>SUM(AD26:AD29)</f>
        <v>0</v>
      </c>
      <c r="AE25" s="249"/>
      <c r="AF25" s="247"/>
      <c r="AG25" s="247"/>
    </row>
    <row r="26" spans="1:37" s="2" customFormat="1" ht="42.75" customHeight="1" x14ac:dyDescent="0.35">
      <c r="A26" s="380" t="s">
        <v>172</v>
      </c>
      <c r="B26" s="388" t="s">
        <v>255</v>
      </c>
      <c r="C26" s="430" t="s">
        <v>218</v>
      </c>
      <c r="D26" s="609">
        <v>5</v>
      </c>
      <c r="E26" s="574">
        <f>D26*30</f>
        <v>150</v>
      </c>
      <c r="F26" s="590">
        <f>G26+H26+I26</f>
        <v>20</v>
      </c>
      <c r="G26" s="615">
        <v>8</v>
      </c>
      <c r="H26" s="615"/>
      <c r="I26" s="615">
        <v>12</v>
      </c>
      <c r="J26" s="594">
        <f>E26-F26</f>
        <v>130</v>
      </c>
      <c r="K26" s="605"/>
      <c r="L26" s="592"/>
      <c r="M26" s="594"/>
      <c r="N26" s="607"/>
      <c r="O26" s="605"/>
      <c r="P26" s="592"/>
      <c r="Q26" s="594"/>
      <c r="R26" s="603"/>
      <c r="S26" s="590"/>
      <c r="T26" s="592"/>
      <c r="U26" s="594"/>
      <c r="V26" s="586"/>
      <c r="W26" s="590">
        <v>8</v>
      </c>
      <c r="X26" s="592"/>
      <c r="Y26" s="594">
        <v>12</v>
      </c>
      <c r="Z26" s="586">
        <v>5</v>
      </c>
      <c r="AA26" s="590"/>
      <c r="AB26" s="592"/>
      <c r="AC26" s="594"/>
      <c r="AD26" s="586"/>
      <c r="AE26" s="609"/>
      <c r="AF26" s="574"/>
      <c r="AG26" s="574"/>
    </row>
    <row r="27" spans="1:37" s="2" customFormat="1" ht="42.75" customHeight="1" x14ac:dyDescent="0.35">
      <c r="A27" s="82" t="s">
        <v>173</v>
      </c>
      <c r="B27" s="386" t="s">
        <v>229</v>
      </c>
      <c r="C27" s="430" t="s">
        <v>218</v>
      </c>
      <c r="D27" s="610"/>
      <c r="E27" s="629"/>
      <c r="F27" s="591"/>
      <c r="G27" s="616"/>
      <c r="H27" s="616"/>
      <c r="I27" s="616"/>
      <c r="J27" s="595"/>
      <c r="K27" s="606"/>
      <c r="L27" s="593"/>
      <c r="M27" s="595"/>
      <c r="N27" s="608"/>
      <c r="O27" s="606"/>
      <c r="P27" s="593"/>
      <c r="Q27" s="595"/>
      <c r="R27" s="604"/>
      <c r="S27" s="591"/>
      <c r="T27" s="593"/>
      <c r="U27" s="595"/>
      <c r="V27" s="587"/>
      <c r="W27" s="591"/>
      <c r="X27" s="593"/>
      <c r="Y27" s="595"/>
      <c r="Z27" s="587"/>
      <c r="AA27" s="591"/>
      <c r="AB27" s="593"/>
      <c r="AC27" s="595"/>
      <c r="AD27" s="587"/>
      <c r="AE27" s="610"/>
      <c r="AF27" s="629"/>
      <c r="AG27" s="629"/>
    </row>
    <row r="28" spans="1:37" s="2" customFormat="1" ht="40.950000000000003" customHeight="1" x14ac:dyDescent="0.35">
      <c r="A28" s="82" t="s">
        <v>174</v>
      </c>
      <c r="B28" s="435" t="s">
        <v>230</v>
      </c>
      <c r="C28" s="430" t="s">
        <v>218</v>
      </c>
      <c r="D28" s="617">
        <v>5</v>
      </c>
      <c r="E28" s="630">
        <f t="shared" ref="E28" si="14">D28*30</f>
        <v>150</v>
      </c>
      <c r="F28" s="611">
        <f t="shared" ref="F28" si="15">G28+H28+I28</f>
        <v>20</v>
      </c>
      <c r="G28" s="612">
        <v>8</v>
      </c>
      <c r="H28" s="612"/>
      <c r="I28" s="612">
        <v>12</v>
      </c>
      <c r="J28" s="614">
        <f t="shared" ref="J28" si="16">E28-F28</f>
        <v>130</v>
      </c>
      <c r="K28" s="640"/>
      <c r="L28" s="572"/>
      <c r="M28" s="598"/>
      <c r="N28" s="642"/>
      <c r="O28" s="640"/>
      <c r="P28" s="572"/>
      <c r="Q28" s="598"/>
      <c r="R28" s="644"/>
      <c r="S28" s="596"/>
      <c r="T28" s="572"/>
      <c r="U28" s="598"/>
      <c r="V28" s="588"/>
      <c r="W28" s="596">
        <v>8</v>
      </c>
      <c r="X28" s="572"/>
      <c r="Y28" s="598">
        <v>12</v>
      </c>
      <c r="Z28" s="588">
        <v>5</v>
      </c>
      <c r="AA28" s="596"/>
      <c r="AB28" s="572"/>
      <c r="AC28" s="598"/>
      <c r="AD28" s="588"/>
      <c r="AE28" s="617"/>
      <c r="AF28" s="630"/>
      <c r="AG28" s="630"/>
    </row>
    <row r="29" spans="1:37" s="2" customFormat="1" ht="39.6" customHeight="1" thickBot="1" x14ac:dyDescent="0.4">
      <c r="A29" s="382" t="s">
        <v>175</v>
      </c>
      <c r="B29" s="436" t="s">
        <v>231</v>
      </c>
      <c r="C29" s="430" t="s">
        <v>218</v>
      </c>
      <c r="D29" s="618"/>
      <c r="E29" s="576"/>
      <c r="F29" s="597"/>
      <c r="G29" s="613"/>
      <c r="H29" s="613"/>
      <c r="I29" s="613"/>
      <c r="J29" s="599"/>
      <c r="K29" s="641"/>
      <c r="L29" s="573"/>
      <c r="M29" s="599"/>
      <c r="N29" s="643"/>
      <c r="O29" s="641"/>
      <c r="P29" s="573"/>
      <c r="Q29" s="599"/>
      <c r="R29" s="645"/>
      <c r="S29" s="597"/>
      <c r="T29" s="573"/>
      <c r="U29" s="599"/>
      <c r="V29" s="589"/>
      <c r="W29" s="597"/>
      <c r="X29" s="573"/>
      <c r="Y29" s="599"/>
      <c r="Z29" s="589"/>
      <c r="AA29" s="597"/>
      <c r="AB29" s="573"/>
      <c r="AC29" s="599"/>
      <c r="AD29" s="589"/>
      <c r="AE29" s="618"/>
      <c r="AF29" s="576"/>
      <c r="AG29" s="576"/>
    </row>
    <row r="30" spans="1:37" ht="8.25" customHeight="1" x14ac:dyDescent="0.25"/>
    <row r="31" spans="1:37" ht="15.75" customHeight="1" x14ac:dyDescent="0.35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345"/>
      <c r="AB31" s="345"/>
      <c r="AC31" s="345"/>
      <c r="AD31" s="345"/>
      <c r="AE31" s="345"/>
      <c r="AF31" s="345"/>
      <c r="AG31" s="345"/>
    </row>
    <row r="32" spans="1:37" s="3" customFormat="1" ht="21" x14ac:dyDescent="0.4">
      <c r="A32" s="336"/>
      <c r="B32" s="437" t="s">
        <v>235</v>
      </c>
      <c r="C32" s="336" t="s">
        <v>236</v>
      </c>
      <c r="D32" s="438"/>
      <c r="E32" s="438"/>
      <c r="G32" s="438"/>
      <c r="H32" s="438"/>
      <c r="I32" s="438"/>
      <c r="J32" s="438"/>
      <c r="L32" s="438"/>
      <c r="M32" s="439"/>
      <c r="N32" s="336"/>
      <c r="O32" s="438"/>
      <c r="R32" s="336" t="s">
        <v>237</v>
      </c>
      <c r="AK32" s="336"/>
    </row>
    <row r="33" spans="1:37" s="3" customFormat="1" ht="21" x14ac:dyDescent="0.4">
      <c r="A33" s="336"/>
      <c r="B33" s="336" t="s">
        <v>238</v>
      </c>
      <c r="C33" s="336" t="s">
        <v>239</v>
      </c>
      <c r="D33" s="438"/>
      <c r="E33" s="438"/>
      <c r="G33" s="438"/>
      <c r="H33" s="438"/>
      <c r="I33" s="438"/>
      <c r="J33" s="438"/>
      <c r="L33" s="438"/>
      <c r="M33" s="439"/>
      <c r="N33" s="336"/>
      <c r="O33" s="438"/>
      <c r="R33" s="336" t="s">
        <v>240</v>
      </c>
      <c r="AK33" s="336"/>
    </row>
    <row r="34" spans="1:37" s="3" customFormat="1" ht="21" x14ac:dyDescent="0.4">
      <c r="A34" s="336"/>
      <c r="B34" s="336" t="s">
        <v>241</v>
      </c>
      <c r="C34" s="336" t="s">
        <v>242</v>
      </c>
      <c r="D34" s="438"/>
      <c r="E34" s="438"/>
      <c r="G34" s="438"/>
      <c r="H34" s="438"/>
      <c r="I34" s="438"/>
      <c r="J34" s="438"/>
      <c r="L34" s="438"/>
      <c r="M34" s="439"/>
      <c r="N34" s="336"/>
      <c r="O34" s="438"/>
      <c r="R34" s="336" t="s">
        <v>243</v>
      </c>
      <c r="AK34" s="336"/>
    </row>
    <row r="35" spans="1:37" ht="19.5" customHeight="1" x14ac:dyDescent="0.35">
      <c r="A35" s="542"/>
      <c r="B35" s="542"/>
      <c r="C35" s="155"/>
      <c r="F35" s="40"/>
      <c r="G35" s="40"/>
      <c r="H35" s="42"/>
      <c r="I35" s="40"/>
      <c r="J35" s="335"/>
      <c r="K35" s="335"/>
      <c r="L35" s="40"/>
      <c r="M35" s="335"/>
      <c r="N35" s="335"/>
      <c r="O35" s="335"/>
      <c r="P35" s="335"/>
      <c r="Q35" s="335"/>
      <c r="R35" s="336"/>
      <c r="S35" s="336"/>
      <c r="T35" s="337"/>
      <c r="U35" s="337"/>
      <c r="V35" s="337"/>
      <c r="W35" s="337"/>
      <c r="X35" s="336"/>
      <c r="Y35" s="336"/>
      <c r="Z35" s="336"/>
      <c r="AA35" s="337"/>
      <c r="AB35" s="336"/>
      <c r="AC35" s="336"/>
      <c r="AD35" s="336"/>
      <c r="AE35" s="336"/>
      <c r="AF35" s="336"/>
      <c r="AG35" s="336"/>
      <c r="AH35" s="336"/>
      <c r="AI35" s="336"/>
    </row>
  </sheetData>
  <dataConsolidate/>
  <mergeCells count="169">
    <mergeCell ref="AF28:AF29"/>
    <mergeCell ref="AG28:AG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E26:AE27"/>
    <mergeCell ref="AF26:AF27"/>
    <mergeCell ref="AG26:AG27"/>
    <mergeCell ref="K28:K29"/>
    <mergeCell ref="L28:L29"/>
    <mergeCell ref="M28:M29"/>
    <mergeCell ref="N28:N29"/>
    <mergeCell ref="O28:O29"/>
    <mergeCell ref="P28:P29"/>
    <mergeCell ref="Q28:Q29"/>
    <mergeCell ref="R28:R29"/>
    <mergeCell ref="D28:D29"/>
    <mergeCell ref="E26:E27"/>
    <mergeCell ref="E28:E29"/>
    <mergeCell ref="B9:AG9"/>
    <mergeCell ref="AE7:AE8"/>
    <mergeCell ref="AF7:AF8"/>
    <mergeCell ref="AG7:AG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E15:E17"/>
    <mergeCell ref="F15:F17"/>
    <mergeCell ref="G15:G17"/>
    <mergeCell ref="H15:H17"/>
    <mergeCell ref="A10:B10"/>
    <mergeCell ref="A19:B19"/>
    <mergeCell ref="B18:AG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E5:AG6"/>
    <mergeCell ref="K7:K8"/>
    <mergeCell ref="S6:V6"/>
    <mergeCell ref="O10:Q10"/>
    <mergeCell ref="S10:U10"/>
    <mergeCell ref="R7:R8"/>
    <mergeCell ref="I15:I17"/>
    <mergeCell ref="J15:J17"/>
    <mergeCell ref="Z28:Z29"/>
    <mergeCell ref="AE28:AE29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Y28:Y29"/>
    <mergeCell ref="S28:S29"/>
    <mergeCell ref="T28:T29"/>
    <mergeCell ref="U28:U29"/>
    <mergeCell ref="V28:V29"/>
    <mergeCell ref="W28:W29"/>
    <mergeCell ref="X28:X29"/>
    <mergeCell ref="AE15:AE17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A35:B35"/>
    <mergeCell ref="C2:AG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  <mergeCell ref="P7:P8"/>
    <mergeCell ref="Q7:Q8"/>
    <mergeCell ref="AA5:AD5"/>
    <mergeCell ref="K6:N6"/>
    <mergeCell ref="AA20:AC20"/>
    <mergeCell ref="AA25:AC25"/>
    <mergeCell ref="AD26:AD27"/>
    <mergeCell ref="AD28:AD29"/>
    <mergeCell ref="AA7:AA8"/>
    <mergeCell ref="AB7:AB8"/>
    <mergeCell ref="AC7:AC8"/>
    <mergeCell ref="AA15:AA17"/>
    <mergeCell ref="AB15:AB17"/>
    <mergeCell ref="AA26:AA27"/>
    <mergeCell ref="AB26:AB27"/>
    <mergeCell ref="AC26:AC27"/>
    <mergeCell ref="AA28:AA29"/>
    <mergeCell ref="AB28:AB29"/>
    <mergeCell ref="AC28:AC29"/>
    <mergeCell ref="C1:AG1"/>
    <mergeCell ref="AA6:AD6"/>
    <mergeCell ref="AD7:AD8"/>
    <mergeCell ref="AA10:AC10"/>
    <mergeCell ref="AA11:AC11"/>
    <mergeCell ref="AA14:AC14"/>
    <mergeCell ref="AC15:AC17"/>
    <mergeCell ref="AD15:AD17"/>
    <mergeCell ref="AA19:AC19"/>
    <mergeCell ref="K11:M11"/>
    <mergeCell ref="K14:M14"/>
    <mergeCell ref="K10:M10"/>
    <mergeCell ref="K15:K17"/>
    <mergeCell ref="L15:L17"/>
    <mergeCell ref="AF15:AF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</mergeCells>
  <printOptions horizontalCentered="1" verticalCentered="1" gridLinesSet="0"/>
  <pageMargins left="0" right="0" top="0.59055118110236227" bottom="0" header="0.19685039370078741" footer="0"/>
  <pageSetup paperSize="9" scale="44" fitToWidth="420" fitToHeight="297" orientation="landscape" blackAndWhite="1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showGridLines="0" view="pageBreakPreview" topLeftCell="A16" zoomScale="70" zoomScaleNormal="50" zoomScaleSheetLayoutView="70" workbookViewId="0">
      <selection activeCell="C2" sqref="C2:AG4"/>
    </sheetView>
  </sheetViews>
  <sheetFormatPr defaultColWidth="9.33203125" defaultRowHeight="13.2" x14ac:dyDescent="0.25"/>
  <cols>
    <col min="1" max="1" width="11.6640625" style="6" customWidth="1"/>
    <col min="2" max="2" width="127.33203125" style="6" customWidth="1"/>
    <col min="3" max="3" width="15.6640625" style="6" customWidth="1"/>
    <col min="4" max="10" width="6.6640625" style="6" customWidth="1"/>
    <col min="11" max="30" width="4.6640625" style="6" customWidth="1"/>
    <col min="31" max="33" width="6.6640625" style="6" customWidth="1"/>
    <col min="34" max="16384" width="9.33203125" style="6"/>
  </cols>
  <sheetData>
    <row r="1" spans="1:33" ht="22.8" x14ac:dyDescent="0.25">
      <c r="C1" s="646" t="s">
        <v>251</v>
      </c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  <c r="AE1" s="646"/>
      <c r="AF1" s="646"/>
      <c r="AG1" s="646"/>
    </row>
    <row r="2" spans="1:33" ht="23.25" customHeight="1" x14ac:dyDescent="0.25">
      <c r="C2" s="601" t="s">
        <v>245</v>
      </c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</row>
    <row r="3" spans="1:33" ht="24.75" customHeight="1" x14ac:dyDescent="0.4">
      <c r="B3" s="16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</row>
    <row r="4" spans="1:33" ht="141.6" customHeight="1" thickBot="1" x14ac:dyDescent="0.3"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</row>
    <row r="5" spans="1:33" s="14" customFormat="1" ht="55.5" customHeight="1" thickBot="1" x14ac:dyDescent="0.35">
      <c r="A5" s="486" t="s">
        <v>87</v>
      </c>
      <c r="B5" s="489" t="s">
        <v>128</v>
      </c>
      <c r="C5" s="491" t="s">
        <v>47</v>
      </c>
      <c r="D5" s="503" t="s">
        <v>106</v>
      </c>
      <c r="E5" s="504"/>
      <c r="F5" s="509" t="s">
        <v>78</v>
      </c>
      <c r="G5" s="510"/>
      <c r="H5" s="510"/>
      <c r="I5" s="510"/>
      <c r="J5" s="511"/>
      <c r="K5" s="516" t="s">
        <v>83</v>
      </c>
      <c r="L5" s="517"/>
      <c r="M5" s="517"/>
      <c r="N5" s="517"/>
      <c r="O5" s="517"/>
      <c r="P5" s="517"/>
      <c r="Q5" s="517"/>
      <c r="R5" s="523"/>
      <c r="S5" s="516" t="s">
        <v>84</v>
      </c>
      <c r="T5" s="517"/>
      <c r="U5" s="517"/>
      <c r="V5" s="517"/>
      <c r="W5" s="517"/>
      <c r="X5" s="517"/>
      <c r="Y5" s="517"/>
      <c r="Z5" s="523"/>
      <c r="AA5" s="524" t="s">
        <v>196</v>
      </c>
      <c r="AB5" s="501"/>
      <c r="AC5" s="501"/>
      <c r="AD5" s="502"/>
      <c r="AE5" s="516" t="s">
        <v>97</v>
      </c>
      <c r="AF5" s="517"/>
      <c r="AG5" s="518"/>
    </row>
    <row r="6" spans="1:33" s="14" customFormat="1" ht="52.5" customHeight="1" thickBot="1" x14ac:dyDescent="0.35">
      <c r="A6" s="487"/>
      <c r="B6" s="490"/>
      <c r="C6" s="492"/>
      <c r="D6" s="505"/>
      <c r="E6" s="506"/>
      <c r="F6" s="512" t="s">
        <v>86</v>
      </c>
      <c r="G6" s="514" t="s">
        <v>79</v>
      </c>
      <c r="H6" s="515"/>
      <c r="I6" s="515"/>
      <c r="J6" s="498" t="s">
        <v>81</v>
      </c>
      <c r="K6" s="501" t="s">
        <v>93</v>
      </c>
      <c r="L6" s="501"/>
      <c r="M6" s="501"/>
      <c r="N6" s="502"/>
      <c r="O6" s="501" t="s">
        <v>95</v>
      </c>
      <c r="P6" s="501"/>
      <c r="Q6" s="501"/>
      <c r="R6" s="502"/>
      <c r="S6" s="501" t="s">
        <v>94</v>
      </c>
      <c r="T6" s="501"/>
      <c r="U6" s="501"/>
      <c r="V6" s="502"/>
      <c r="W6" s="501" t="s">
        <v>96</v>
      </c>
      <c r="X6" s="501"/>
      <c r="Y6" s="501"/>
      <c r="Z6" s="502"/>
      <c r="AA6" s="501" t="s">
        <v>201</v>
      </c>
      <c r="AB6" s="501"/>
      <c r="AC6" s="501"/>
      <c r="AD6" s="502"/>
      <c r="AE6" s="519"/>
      <c r="AF6" s="520"/>
      <c r="AG6" s="521"/>
    </row>
    <row r="7" spans="1:33" s="14" customFormat="1" ht="32.25" customHeight="1" thickBot="1" x14ac:dyDescent="0.35">
      <c r="A7" s="487"/>
      <c r="B7" s="490"/>
      <c r="C7" s="492"/>
      <c r="D7" s="507"/>
      <c r="E7" s="508"/>
      <c r="F7" s="512"/>
      <c r="G7" s="475" t="s">
        <v>80</v>
      </c>
      <c r="H7" s="477" t="s">
        <v>85</v>
      </c>
      <c r="I7" s="475" t="s">
        <v>82</v>
      </c>
      <c r="J7" s="499"/>
      <c r="K7" s="475" t="s">
        <v>90</v>
      </c>
      <c r="L7" s="477" t="s">
        <v>91</v>
      </c>
      <c r="M7" s="475" t="s">
        <v>92</v>
      </c>
      <c r="N7" s="479" t="s">
        <v>161</v>
      </c>
      <c r="O7" s="475" t="s">
        <v>90</v>
      </c>
      <c r="P7" s="477" t="s">
        <v>91</v>
      </c>
      <c r="Q7" s="475" t="s">
        <v>92</v>
      </c>
      <c r="R7" s="479" t="s">
        <v>161</v>
      </c>
      <c r="S7" s="475" t="s">
        <v>90</v>
      </c>
      <c r="T7" s="477" t="s">
        <v>91</v>
      </c>
      <c r="U7" s="475" t="s">
        <v>92</v>
      </c>
      <c r="V7" s="479" t="s">
        <v>161</v>
      </c>
      <c r="W7" s="475" t="s">
        <v>90</v>
      </c>
      <c r="X7" s="477" t="s">
        <v>91</v>
      </c>
      <c r="Y7" s="475" t="s">
        <v>92</v>
      </c>
      <c r="Z7" s="479" t="s">
        <v>161</v>
      </c>
      <c r="AA7" s="475" t="s">
        <v>90</v>
      </c>
      <c r="AB7" s="477" t="s">
        <v>91</v>
      </c>
      <c r="AC7" s="475" t="s">
        <v>92</v>
      </c>
      <c r="AD7" s="479" t="s">
        <v>161</v>
      </c>
      <c r="AE7" s="491" t="s">
        <v>98</v>
      </c>
      <c r="AF7" s="491" t="s">
        <v>99</v>
      </c>
      <c r="AG7" s="491" t="s">
        <v>100</v>
      </c>
    </row>
    <row r="8" spans="1:33" s="14" customFormat="1" ht="136.5" customHeight="1" thickBot="1" x14ac:dyDescent="0.35">
      <c r="A8" s="488"/>
      <c r="B8" s="490"/>
      <c r="C8" s="492"/>
      <c r="D8" s="358" t="s">
        <v>160</v>
      </c>
      <c r="E8" s="358" t="s">
        <v>88</v>
      </c>
      <c r="F8" s="513"/>
      <c r="G8" s="476"/>
      <c r="H8" s="478"/>
      <c r="I8" s="476"/>
      <c r="J8" s="500"/>
      <c r="K8" s="476"/>
      <c r="L8" s="478"/>
      <c r="M8" s="476"/>
      <c r="N8" s="480"/>
      <c r="O8" s="476"/>
      <c r="P8" s="478"/>
      <c r="Q8" s="476"/>
      <c r="R8" s="480"/>
      <c r="S8" s="476"/>
      <c r="T8" s="478"/>
      <c r="U8" s="476"/>
      <c r="V8" s="480"/>
      <c r="W8" s="476"/>
      <c r="X8" s="478"/>
      <c r="Y8" s="476"/>
      <c r="Z8" s="480"/>
      <c r="AA8" s="476"/>
      <c r="AB8" s="478"/>
      <c r="AC8" s="476"/>
      <c r="AD8" s="480"/>
      <c r="AE8" s="522"/>
      <c r="AF8" s="522"/>
      <c r="AG8" s="522"/>
    </row>
    <row r="9" spans="1:33" s="7" customFormat="1" ht="23.25" customHeight="1" thickBot="1" x14ac:dyDescent="0.4">
      <c r="A9" s="11" t="s">
        <v>108</v>
      </c>
      <c r="B9" s="631" t="s">
        <v>135</v>
      </c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3"/>
      <c r="O9" s="633"/>
      <c r="P9" s="633"/>
      <c r="Q9" s="633"/>
      <c r="R9" s="633"/>
      <c r="S9" s="633"/>
      <c r="T9" s="633"/>
      <c r="U9" s="633"/>
      <c r="V9" s="633"/>
      <c r="W9" s="633"/>
      <c r="X9" s="633"/>
      <c r="Y9" s="633"/>
      <c r="Z9" s="633"/>
      <c r="AA9" s="633"/>
      <c r="AB9" s="633"/>
      <c r="AC9" s="633"/>
      <c r="AD9" s="633"/>
      <c r="AE9" s="633"/>
      <c r="AF9" s="633"/>
      <c r="AG9" s="634"/>
    </row>
    <row r="10" spans="1:33" s="5" customFormat="1" ht="19.5" customHeight="1" thickBot="1" x14ac:dyDescent="0.4">
      <c r="A10" s="622" t="s">
        <v>105</v>
      </c>
      <c r="B10" s="623"/>
      <c r="C10" s="44"/>
      <c r="D10" s="267">
        <f>D11+D14</f>
        <v>15</v>
      </c>
      <c r="E10" s="268">
        <f>E11+E14</f>
        <v>450</v>
      </c>
      <c r="F10" s="269">
        <f>F11+F14</f>
        <v>20</v>
      </c>
      <c r="G10" s="270"/>
      <c r="H10" s="270"/>
      <c r="I10" s="270"/>
      <c r="J10" s="271">
        <f>J11+J14</f>
        <v>280</v>
      </c>
      <c r="K10" s="556">
        <f>K11+K14</f>
        <v>20</v>
      </c>
      <c r="L10" s="556"/>
      <c r="M10" s="556"/>
      <c r="N10" s="134">
        <f>N11+N14</f>
        <v>10</v>
      </c>
      <c r="O10" s="556">
        <f>O11+O14</f>
        <v>18</v>
      </c>
      <c r="P10" s="556"/>
      <c r="Q10" s="556"/>
      <c r="R10" s="146">
        <f>R11+R14</f>
        <v>5</v>
      </c>
      <c r="S10" s="556">
        <f>S11+S14</f>
        <v>0</v>
      </c>
      <c r="T10" s="556"/>
      <c r="U10" s="556"/>
      <c r="V10" s="67">
        <f>V11+V14</f>
        <v>0</v>
      </c>
      <c r="W10" s="556">
        <f>W11+W14</f>
        <v>0</v>
      </c>
      <c r="X10" s="556"/>
      <c r="Y10" s="556"/>
      <c r="Z10" s="67">
        <f>Z11+Z14</f>
        <v>0</v>
      </c>
      <c r="AA10" s="556">
        <f>AA11+AA14</f>
        <v>0</v>
      </c>
      <c r="AB10" s="556"/>
      <c r="AC10" s="556"/>
      <c r="AD10" s="67">
        <f>AD11+AD14</f>
        <v>0</v>
      </c>
      <c r="AE10" s="361"/>
      <c r="AF10" s="67"/>
      <c r="AG10" s="67"/>
    </row>
    <row r="11" spans="1:33" s="2" customFormat="1" ht="20.25" customHeight="1" thickBot="1" x14ac:dyDescent="0.4">
      <c r="A11" s="81"/>
      <c r="B11" s="370" t="s">
        <v>43</v>
      </c>
      <c r="C11" s="44"/>
      <c r="D11" s="67">
        <f>SUM(D12:D13)</f>
        <v>10</v>
      </c>
      <c r="E11" s="362">
        <f t="shared" ref="E11:J11" si="0">SUM(E12:E13)</f>
        <v>300</v>
      </c>
      <c r="F11" s="374">
        <f t="shared" si="0"/>
        <v>20</v>
      </c>
      <c r="G11" s="375"/>
      <c r="H11" s="375"/>
      <c r="I11" s="375"/>
      <c r="J11" s="276">
        <f t="shared" si="0"/>
        <v>280</v>
      </c>
      <c r="K11" s="473">
        <f>SUM(K12:M13)</f>
        <v>20</v>
      </c>
      <c r="L11" s="473"/>
      <c r="M11" s="473"/>
      <c r="N11" s="133">
        <f>SUM(N12:N13)</f>
        <v>10</v>
      </c>
      <c r="O11" s="473">
        <v>0</v>
      </c>
      <c r="P11" s="473"/>
      <c r="Q11" s="473"/>
      <c r="R11" s="277">
        <v>0</v>
      </c>
      <c r="S11" s="556">
        <v>0</v>
      </c>
      <c r="T11" s="556"/>
      <c r="U11" s="556"/>
      <c r="V11" s="67">
        <v>0</v>
      </c>
      <c r="W11" s="556">
        <v>0</v>
      </c>
      <c r="X11" s="556"/>
      <c r="Y11" s="556"/>
      <c r="Z11" s="67">
        <v>0</v>
      </c>
      <c r="AA11" s="556">
        <v>0</v>
      </c>
      <c r="AB11" s="556"/>
      <c r="AC11" s="556"/>
      <c r="AD11" s="67">
        <v>0</v>
      </c>
      <c r="AE11" s="357"/>
      <c r="AF11" s="67"/>
      <c r="AG11" s="67"/>
    </row>
    <row r="12" spans="1:33" s="2" customFormat="1" ht="40.200000000000003" customHeight="1" x14ac:dyDescent="0.35">
      <c r="A12" s="261" t="s">
        <v>133</v>
      </c>
      <c r="B12" s="80" t="s">
        <v>181</v>
      </c>
      <c r="C12" s="426" t="s">
        <v>220</v>
      </c>
      <c r="D12" s="278">
        <v>5</v>
      </c>
      <c r="E12" s="279">
        <f>D12*30</f>
        <v>150</v>
      </c>
      <c r="F12" s="280">
        <f>G12+H12+I12</f>
        <v>4</v>
      </c>
      <c r="G12" s="281"/>
      <c r="H12" s="281"/>
      <c r="I12" s="281">
        <v>4</v>
      </c>
      <c r="J12" s="282">
        <f>E12-F12</f>
        <v>146</v>
      </c>
      <c r="K12" s="283"/>
      <c r="L12" s="284"/>
      <c r="M12" s="285">
        <v>4</v>
      </c>
      <c r="N12" s="93">
        <v>5</v>
      </c>
      <c r="O12" s="286"/>
      <c r="P12" s="287"/>
      <c r="Q12" s="288"/>
      <c r="R12" s="289"/>
      <c r="S12" s="290"/>
      <c r="T12" s="291"/>
      <c r="U12" s="292"/>
      <c r="V12" s="293"/>
      <c r="W12" s="290"/>
      <c r="X12" s="291"/>
      <c r="Y12" s="292"/>
      <c r="Z12" s="293"/>
      <c r="AA12" s="290"/>
      <c r="AB12" s="291"/>
      <c r="AC12" s="292"/>
      <c r="AD12" s="293"/>
      <c r="AE12" s="294">
        <v>1</v>
      </c>
      <c r="AF12" s="278"/>
      <c r="AG12" s="278"/>
    </row>
    <row r="13" spans="1:33" s="2" customFormat="1" ht="40.200000000000003" customHeight="1" thickBot="1" x14ac:dyDescent="0.4">
      <c r="A13" s="262" t="s">
        <v>134</v>
      </c>
      <c r="B13" s="338" t="s">
        <v>182</v>
      </c>
      <c r="C13" s="237" t="s">
        <v>223</v>
      </c>
      <c r="D13" s="295">
        <v>5</v>
      </c>
      <c r="E13" s="296">
        <f>D13*30</f>
        <v>150</v>
      </c>
      <c r="F13" s="280">
        <f>G13+H13+I13</f>
        <v>16</v>
      </c>
      <c r="G13" s="297">
        <v>8</v>
      </c>
      <c r="H13" s="297"/>
      <c r="I13" s="297">
        <v>8</v>
      </c>
      <c r="J13" s="282">
        <f>E13-F13</f>
        <v>134</v>
      </c>
      <c r="K13" s="283">
        <v>8</v>
      </c>
      <c r="L13" s="284"/>
      <c r="M13" s="285">
        <v>8</v>
      </c>
      <c r="N13" s="93">
        <v>5</v>
      </c>
      <c r="O13" s="298"/>
      <c r="P13" s="299"/>
      <c r="Q13" s="300"/>
      <c r="R13" s="301"/>
      <c r="S13" s="302"/>
      <c r="T13" s="303"/>
      <c r="U13" s="304"/>
      <c r="V13" s="305"/>
      <c r="W13" s="302"/>
      <c r="X13" s="303"/>
      <c r="Y13" s="304"/>
      <c r="Z13" s="305"/>
      <c r="AA13" s="302"/>
      <c r="AB13" s="303"/>
      <c r="AC13" s="304"/>
      <c r="AD13" s="305"/>
      <c r="AE13" s="306">
        <v>1</v>
      </c>
      <c r="AF13" s="307"/>
      <c r="AG13" s="307"/>
    </row>
    <row r="14" spans="1:33" s="2" customFormat="1" ht="19.5" customHeight="1" thickBot="1" x14ac:dyDescent="0.4">
      <c r="A14" s="263"/>
      <c r="B14" s="369" t="s">
        <v>120</v>
      </c>
      <c r="C14" s="47"/>
      <c r="D14" s="142">
        <v>5</v>
      </c>
      <c r="E14" s="361">
        <f>SUM(E15:E17)</f>
        <v>150</v>
      </c>
      <c r="F14" s="308"/>
      <c r="G14" s="375"/>
      <c r="H14" s="375"/>
      <c r="I14" s="375"/>
      <c r="J14" s="276"/>
      <c r="K14" s="567">
        <f>SUM(K15:M17)</f>
        <v>0</v>
      </c>
      <c r="L14" s="568"/>
      <c r="M14" s="569"/>
      <c r="N14" s="133">
        <f>SUM(N15:N17)</f>
        <v>0</v>
      </c>
      <c r="O14" s="567">
        <f>SUM(O15:Q17)</f>
        <v>18</v>
      </c>
      <c r="P14" s="568"/>
      <c r="Q14" s="569"/>
      <c r="R14" s="277">
        <f>SUM(R15:R17)</f>
        <v>5</v>
      </c>
      <c r="S14" s="557">
        <f>SUM(S15:U17)</f>
        <v>0</v>
      </c>
      <c r="T14" s="558"/>
      <c r="U14" s="559"/>
      <c r="V14" s="142">
        <f>SUM(V15:V17)</f>
        <v>0</v>
      </c>
      <c r="W14" s="557">
        <f>SUM(W15:Y17)</f>
        <v>0</v>
      </c>
      <c r="X14" s="558"/>
      <c r="Y14" s="559"/>
      <c r="Z14" s="142">
        <f>SUM(Z15:Z17)</f>
        <v>0</v>
      </c>
      <c r="AA14" s="557">
        <f>SUM(AA15:AC17)</f>
        <v>0</v>
      </c>
      <c r="AB14" s="558"/>
      <c r="AC14" s="559"/>
      <c r="AD14" s="142">
        <f>SUM(AD15:AD17)</f>
        <v>0</v>
      </c>
      <c r="AE14" s="309"/>
      <c r="AF14" s="75"/>
      <c r="AG14" s="75"/>
    </row>
    <row r="15" spans="1:33" s="2" customFormat="1" ht="39" customHeight="1" x14ac:dyDescent="0.35">
      <c r="A15" s="264" t="s">
        <v>119</v>
      </c>
      <c r="B15" s="338" t="s">
        <v>247</v>
      </c>
      <c r="C15" s="430" t="s">
        <v>218</v>
      </c>
      <c r="D15" s="621">
        <v>5</v>
      </c>
      <c r="E15" s="638">
        <f t="shared" ref="E15" si="1">D15*30</f>
        <v>150</v>
      </c>
      <c r="F15" s="596">
        <f>SUM(G15:I17)</f>
        <v>18</v>
      </c>
      <c r="G15" s="628">
        <v>8</v>
      </c>
      <c r="H15" s="628"/>
      <c r="I15" s="628">
        <v>10</v>
      </c>
      <c r="J15" s="598">
        <f>E15-F15</f>
        <v>132</v>
      </c>
      <c r="K15" s="570"/>
      <c r="L15" s="572"/>
      <c r="M15" s="560"/>
      <c r="N15" s="577"/>
      <c r="O15" s="570">
        <v>8</v>
      </c>
      <c r="P15" s="572"/>
      <c r="Q15" s="560">
        <v>10</v>
      </c>
      <c r="R15" s="577">
        <v>5</v>
      </c>
      <c r="S15" s="579"/>
      <c r="T15" s="572"/>
      <c r="U15" s="560"/>
      <c r="V15" s="619"/>
      <c r="W15" s="579"/>
      <c r="X15" s="572"/>
      <c r="Y15" s="560"/>
      <c r="Z15" s="562"/>
      <c r="AA15" s="579"/>
      <c r="AB15" s="572"/>
      <c r="AC15" s="560"/>
      <c r="AD15" s="562"/>
      <c r="AE15" s="609"/>
      <c r="AF15" s="574"/>
      <c r="AG15" s="310"/>
    </row>
    <row r="16" spans="1:33" s="2" customFormat="1" ht="54" customHeight="1" x14ac:dyDescent="0.35">
      <c r="A16" s="265" t="s">
        <v>129</v>
      </c>
      <c r="B16" s="384" t="s">
        <v>248</v>
      </c>
      <c r="C16" s="430" t="s">
        <v>218</v>
      </c>
      <c r="D16" s="621"/>
      <c r="E16" s="638"/>
      <c r="F16" s="596"/>
      <c r="G16" s="628"/>
      <c r="H16" s="628"/>
      <c r="I16" s="628"/>
      <c r="J16" s="598"/>
      <c r="K16" s="570"/>
      <c r="L16" s="572"/>
      <c r="M16" s="560"/>
      <c r="N16" s="577"/>
      <c r="O16" s="570"/>
      <c r="P16" s="572"/>
      <c r="Q16" s="560"/>
      <c r="R16" s="577"/>
      <c r="S16" s="579"/>
      <c r="T16" s="572"/>
      <c r="U16" s="560"/>
      <c r="V16" s="619"/>
      <c r="W16" s="579"/>
      <c r="X16" s="572"/>
      <c r="Y16" s="560"/>
      <c r="Z16" s="562"/>
      <c r="AA16" s="579"/>
      <c r="AB16" s="572"/>
      <c r="AC16" s="560"/>
      <c r="AD16" s="562"/>
      <c r="AE16" s="621"/>
      <c r="AF16" s="575"/>
      <c r="AG16" s="311"/>
    </row>
    <row r="17" spans="1:37" s="2" customFormat="1" ht="23.25" customHeight="1" thickBot="1" x14ac:dyDescent="0.4">
      <c r="A17" s="266" t="s">
        <v>132</v>
      </c>
      <c r="B17" s="385" t="s">
        <v>207</v>
      </c>
      <c r="C17" s="387" t="s">
        <v>208</v>
      </c>
      <c r="D17" s="618"/>
      <c r="E17" s="639"/>
      <c r="F17" s="597"/>
      <c r="G17" s="613"/>
      <c r="H17" s="613"/>
      <c r="I17" s="613"/>
      <c r="J17" s="599"/>
      <c r="K17" s="571"/>
      <c r="L17" s="573"/>
      <c r="M17" s="561"/>
      <c r="N17" s="578"/>
      <c r="O17" s="571"/>
      <c r="P17" s="573"/>
      <c r="Q17" s="561"/>
      <c r="R17" s="578"/>
      <c r="S17" s="580"/>
      <c r="T17" s="573"/>
      <c r="U17" s="561"/>
      <c r="V17" s="620"/>
      <c r="W17" s="580"/>
      <c r="X17" s="573"/>
      <c r="Y17" s="561"/>
      <c r="Z17" s="563"/>
      <c r="AA17" s="580"/>
      <c r="AB17" s="573"/>
      <c r="AC17" s="561"/>
      <c r="AD17" s="563"/>
      <c r="AE17" s="618"/>
      <c r="AF17" s="576"/>
      <c r="AG17" s="312"/>
    </row>
    <row r="18" spans="1:37" s="7" customFormat="1" ht="23.25" customHeight="1" thickBot="1" x14ac:dyDescent="0.4">
      <c r="A18" s="55" t="s">
        <v>113</v>
      </c>
      <c r="B18" s="626" t="s">
        <v>48</v>
      </c>
      <c r="C18" s="626"/>
      <c r="D18" s="626"/>
      <c r="E18" s="626"/>
      <c r="F18" s="626"/>
      <c r="G18" s="626"/>
      <c r="H18" s="626"/>
      <c r="I18" s="626"/>
      <c r="J18" s="626"/>
      <c r="K18" s="626"/>
      <c r="L18" s="626"/>
      <c r="M18" s="626"/>
      <c r="N18" s="626"/>
      <c r="O18" s="626"/>
      <c r="P18" s="626"/>
      <c r="Q18" s="626"/>
      <c r="R18" s="626"/>
      <c r="S18" s="626"/>
      <c r="T18" s="626"/>
      <c r="U18" s="626"/>
      <c r="V18" s="626"/>
      <c r="W18" s="626"/>
      <c r="X18" s="626"/>
      <c r="Y18" s="626"/>
      <c r="Z18" s="626"/>
      <c r="AA18" s="626"/>
      <c r="AB18" s="626"/>
      <c r="AC18" s="626"/>
      <c r="AD18" s="626"/>
      <c r="AE18" s="626"/>
      <c r="AF18" s="626"/>
      <c r="AG18" s="627"/>
    </row>
    <row r="19" spans="1:37" s="5" customFormat="1" ht="19.5" customHeight="1" thickBot="1" x14ac:dyDescent="0.4">
      <c r="A19" s="624" t="s">
        <v>105</v>
      </c>
      <c r="B19" s="625"/>
      <c r="C19" s="54"/>
      <c r="D19" s="371">
        <f t="shared" ref="D19:K19" si="2">D20+D25</f>
        <v>30</v>
      </c>
      <c r="E19" s="314">
        <f t="shared" si="2"/>
        <v>900</v>
      </c>
      <c r="F19" s="315"/>
      <c r="G19" s="316"/>
      <c r="H19" s="316"/>
      <c r="I19" s="316"/>
      <c r="J19" s="317"/>
      <c r="K19" s="564">
        <f t="shared" si="2"/>
        <v>0</v>
      </c>
      <c r="L19" s="565"/>
      <c r="M19" s="566"/>
      <c r="N19" s="314">
        <f>N20+N25</f>
        <v>0</v>
      </c>
      <c r="O19" s="564">
        <f>O20+O25</f>
        <v>0</v>
      </c>
      <c r="P19" s="565"/>
      <c r="Q19" s="566"/>
      <c r="R19" s="318">
        <f>R20+R25</f>
        <v>0</v>
      </c>
      <c r="S19" s="564">
        <f>S20+S25</f>
        <v>64</v>
      </c>
      <c r="T19" s="565"/>
      <c r="U19" s="566"/>
      <c r="V19" s="314">
        <f>V20+V25</f>
        <v>15</v>
      </c>
      <c r="W19" s="564">
        <f>W20+W25</f>
        <v>66</v>
      </c>
      <c r="X19" s="565"/>
      <c r="Y19" s="566"/>
      <c r="Z19" s="314">
        <f>Z20+Z25</f>
        <v>15</v>
      </c>
      <c r="AA19" s="564">
        <f>AA20+AA25</f>
        <v>0</v>
      </c>
      <c r="AB19" s="565"/>
      <c r="AC19" s="566"/>
      <c r="AD19" s="314">
        <f>AD20+AD25</f>
        <v>0</v>
      </c>
      <c r="AE19" s="359"/>
      <c r="AF19" s="359"/>
      <c r="AG19" s="359"/>
    </row>
    <row r="20" spans="1:37" s="2" customFormat="1" ht="20.25" customHeight="1" thickBot="1" x14ac:dyDescent="0.4">
      <c r="A20" s="45"/>
      <c r="B20" s="369" t="s">
        <v>43</v>
      </c>
      <c r="C20" s="145"/>
      <c r="D20" s="360">
        <f t="shared" ref="D20:E20" si="3">SUM(D21:D24)</f>
        <v>20</v>
      </c>
      <c r="E20" s="67">
        <f t="shared" si="3"/>
        <v>600</v>
      </c>
      <c r="F20" s="308"/>
      <c r="G20" s="375"/>
      <c r="H20" s="375"/>
      <c r="I20" s="375"/>
      <c r="J20" s="276"/>
      <c r="K20" s="581">
        <f>SUM(K21:M24)</f>
        <v>0</v>
      </c>
      <c r="L20" s="556"/>
      <c r="M20" s="582"/>
      <c r="N20" s="67">
        <f>SUM(N21:N24)</f>
        <v>0</v>
      </c>
      <c r="O20" s="581">
        <f>SUM(O21:Q24)</f>
        <v>0</v>
      </c>
      <c r="P20" s="556"/>
      <c r="Q20" s="582"/>
      <c r="R20" s="146">
        <f>SUM(R21:R24)</f>
        <v>0</v>
      </c>
      <c r="S20" s="581">
        <f>SUM(S21:U24)</f>
        <v>64</v>
      </c>
      <c r="T20" s="556"/>
      <c r="U20" s="582"/>
      <c r="V20" s="67">
        <f>SUM(V21:V24)</f>
        <v>15</v>
      </c>
      <c r="W20" s="581">
        <f>SUM(W21:Y24)</f>
        <v>22</v>
      </c>
      <c r="X20" s="556"/>
      <c r="Y20" s="582"/>
      <c r="Z20" s="67">
        <f>SUM(Z21:Z24)</f>
        <v>5</v>
      </c>
      <c r="AA20" s="581">
        <f>SUM(AA21:AC24)</f>
        <v>0</v>
      </c>
      <c r="AB20" s="556"/>
      <c r="AC20" s="582"/>
      <c r="AD20" s="67">
        <f>SUM(AD21:AD24)</f>
        <v>0</v>
      </c>
      <c r="AE20" s="140"/>
      <c r="AF20" s="75"/>
      <c r="AG20" s="75"/>
    </row>
    <row r="21" spans="1:37" s="2" customFormat="1" ht="39.6" customHeight="1" x14ac:dyDescent="0.35">
      <c r="A21" s="83" t="s">
        <v>168</v>
      </c>
      <c r="B21" s="440" t="s">
        <v>247</v>
      </c>
      <c r="C21" s="430" t="s">
        <v>218</v>
      </c>
      <c r="D21" s="97">
        <v>5</v>
      </c>
      <c r="E21" s="367">
        <f>D21*30</f>
        <v>150</v>
      </c>
      <c r="F21" s="104">
        <f>G21+H21+I21</f>
        <v>22</v>
      </c>
      <c r="G21" s="372">
        <v>8</v>
      </c>
      <c r="H21" s="372"/>
      <c r="I21" s="372">
        <v>14</v>
      </c>
      <c r="J21" s="106">
        <f>E21-F21</f>
        <v>128</v>
      </c>
      <c r="K21" s="376"/>
      <c r="L21" s="363"/>
      <c r="M21" s="364"/>
      <c r="N21" s="93"/>
      <c r="O21" s="107"/>
      <c r="P21" s="363"/>
      <c r="Q21" s="106"/>
      <c r="R21" s="365"/>
      <c r="S21" s="104">
        <v>8</v>
      </c>
      <c r="T21" s="363"/>
      <c r="U21" s="106">
        <v>14</v>
      </c>
      <c r="V21" s="324">
        <v>5</v>
      </c>
      <c r="W21" s="104"/>
      <c r="X21" s="363"/>
      <c r="Y21" s="106"/>
      <c r="Z21" s="324"/>
      <c r="AA21" s="104"/>
      <c r="AB21" s="363"/>
      <c r="AC21" s="106"/>
      <c r="AD21" s="324"/>
      <c r="AE21" s="366"/>
      <c r="AF21" s="367"/>
      <c r="AG21" s="367"/>
    </row>
    <row r="22" spans="1:37" s="2" customFormat="1" ht="58.95" customHeight="1" x14ac:dyDescent="0.35">
      <c r="A22" s="83" t="s">
        <v>169</v>
      </c>
      <c r="B22" s="427" t="s">
        <v>248</v>
      </c>
      <c r="C22" s="430" t="s">
        <v>218</v>
      </c>
      <c r="D22" s="325">
        <v>5</v>
      </c>
      <c r="E22" s="62">
        <f t="shared" ref="E22:E24" si="4">D22*30</f>
        <v>150</v>
      </c>
      <c r="F22" s="109">
        <f t="shared" ref="F22:F24" si="5">G22+H22+I22</f>
        <v>22</v>
      </c>
      <c r="G22" s="110">
        <v>8</v>
      </c>
      <c r="H22" s="110"/>
      <c r="I22" s="110">
        <v>14</v>
      </c>
      <c r="J22" s="111">
        <f t="shared" ref="J22:J24" si="6">E22-F22</f>
        <v>128</v>
      </c>
      <c r="K22" s="119"/>
      <c r="L22" s="326"/>
      <c r="M22" s="327"/>
      <c r="N22" s="102"/>
      <c r="O22" s="328"/>
      <c r="P22" s="326"/>
      <c r="Q22" s="111"/>
      <c r="R22" s="121"/>
      <c r="S22" s="109">
        <v>8</v>
      </c>
      <c r="T22" s="326"/>
      <c r="U22" s="111">
        <v>14</v>
      </c>
      <c r="V22" s="116">
        <v>5</v>
      </c>
      <c r="W22" s="109"/>
      <c r="X22" s="326"/>
      <c r="Y22" s="111"/>
      <c r="Z22" s="116"/>
      <c r="AA22" s="109"/>
      <c r="AB22" s="326"/>
      <c r="AC22" s="111"/>
      <c r="AD22" s="116"/>
      <c r="AE22" s="366"/>
      <c r="AF22" s="62"/>
      <c r="AG22" s="62"/>
    </row>
    <row r="23" spans="1:37" s="2" customFormat="1" ht="37.950000000000003" customHeight="1" x14ac:dyDescent="0.35">
      <c r="A23" s="83" t="s">
        <v>170</v>
      </c>
      <c r="B23" s="440" t="s">
        <v>247</v>
      </c>
      <c r="C23" s="430" t="s">
        <v>218</v>
      </c>
      <c r="D23" s="329">
        <v>5</v>
      </c>
      <c r="E23" s="62">
        <f t="shared" si="4"/>
        <v>150</v>
      </c>
      <c r="F23" s="109">
        <f t="shared" si="5"/>
        <v>20</v>
      </c>
      <c r="G23" s="110">
        <v>8</v>
      </c>
      <c r="H23" s="110">
        <v>12</v>
      </c>
      <c r="I23" s="110"/>
      <c r="J23" s="111">
        <f t="shared" si="6"/>
        <v>130</v>
      </c>
      <c r="K23" s="119"/>
      <c r="L23" s="326"/>
      <c r="M23" s="327"/>
      <c r="N23" s="102"/>
      <c r="O23" s="328"/>
      <c r="P23" s="326"/>
      <c r="Q23" s="111"/>
      <c r="R23" s="121"/>
      <c r="S23" s="109">
        <v>8</v>
      </c>
      <c r="T23" s="326">
        <v>12</v>
      </c>
      <c r="U23" s="111"/>
      <c r="V23" s="116">
        <v>5</v>
      </c>
      <c r="W23" s="109"/>
      <c r="X23" s="326"/>
      <c r="Y23" s="111"/>
      <c r="Z23" s="116"/>
      <c r="AA23" s="109"/>
      <c r="AB23" s="326"/>
      <c r="AC23" s="111"/>
      <c r="AD23" s="116"/>
      <c r="AE23" s="366"/>
      <c r="AF23" s="62"/>
      <c r="AG23" s="62"/>
    </row>
    <row r="24" spans="1:37" s="2" customFormat="1" ht="58.95" customHeight="1" thickBot="1" x14ac:dyDescent="0.4">
      <c r="A24" s="83" t="s">
        <v>171</v>
      </c>
      <c r="B24" s="427" t="s">
        <v>248</v>
      </c>
      <c r="C24" s="430" t="s">
        <v>218</v>
      </c>
      <c r="D24" s="329">
        <v>5</v>
      </c>
      <c r="E24" s="62">
        <f t="shared" si="4"/>
        <v>150</v>
      </c>
      <c r="F24" s="109">
        <f t="shared" si="5"/>
        <v>22</v>
      </c>
      <c r="G24" s="110">
        <v>8</v>
      </c>
      <c r="H24" s="110">
        <v>14</v>
      </c>
      <c r="I24" s="110"/>
      <c r="J24" s="111">
        <f t="shared" si="6"/>
        <v>128</v>
      </c>
      <c r="K24" s="119"/>
      <c r="L24" s="326"/>
      <c r="M24" s="327"/>
      <c r="N24" s="102"/>
      <c r="O24" s="328"/>
      <c r="P24" s="326"/>
      <c r="Q24" s="111"/>
      <c r="R24" s="121"/>
      <c r="S24" s="109"/>
      <c r="T24" s="326"/>
      <c r="U24" s="111"/>
      <c r="V24" s="116"/>
      <c r="W24" s="109">
        <v>8</v>
      </c>
      <c r="X24" s="326">
        <v>14</v>
      </c>
      <c r="Y24" s="111"/>
      <c r="Z24" s="116">
        <v>5</v>
      </c>
      <c r="AA24" s="109"/>
      <c r="AB24" s="326"/>
      <c r="AC24" s="111"/>
      <c r="AD24" s="116"/>
      <c r="AE24" s="366"/>
      <c r="AF24" s="62"/>
      <c r="AG24" s="62"/>
    </row>
    <row r="25" spans="1:37" s="43" customFormat="1" ht="19.5" customHeight="1" thickBot="1" x14ac:dyDescent="0.4">
      <c r="A25" s="84"/>
      <c r="B25" s="85" t="s">
        <v>120</v>
      </c>
      <c r="C25" s="86"/>
      <c r="D25" s="368">
        <f t="shared" ref="D25:E25" si="7">SUM(D26:D29)</f>
        <v>10</v>
      </c>
      <c r="E25" s="247">
        <f t="shared" si="7"/>
        <v>300</v>
      </c>
      <c r="F25" s="330"/>
      <c r="G25" s="331"/>
      <c r="H25" s="331"/>
      <c r="I25" s="331"/>
      <c r="J25" s="332"/>
      <c r="K25" s="635">
        <f>SUM(K26:M29)</f>
        <v>0</v>
      </c>
      <c r="L25" s="636"/>
      <c r="M25" s="637"/>
      <c r="N25" s="333">
        <f>SUM(N26:N29)</f>
        <v>0</v>
      </c>
      <c r="O25" s="635">
        <f>SUM(O26:Q29)</f>
        <v>0</v>
      </c>
      <c r="P25" s="636"/>
      <c r="Q25" s="637"/>
      <c r="R25" s="334">
        <f>SUM(R26:R29)</f>
        <v>0</v>
      </c>
      <c r="S25" s="583">
        <f>SUM(S26:U29)</f>
        <v>0</v>
      </c>
      <c r="T25" s="584"/>
      <c r="U25" s="585"/>
      <c r="V25" s="249">
        <f>SUM(V26:V29)</f>
        <v>0</v>
      </c>
      <c r="W25" s="583">
        <f>SUM(W26:Y29)</f>
        <v>44</v>
      </c>
      <c r="X25" s="584"/>
      <c r="Y25" s="585"/>
      <c r="Z25" s="249">
        <f>SUM(Z26:Z29)</f>
        <v>10</v>
      </c>
      <c r="AA25" s="583">
        <f>SUM(AA26:AC29)</f>
        <v>0</v>
      </c>
      <c r="AB25" s="584"/>
      <c r="AC25" s="585"/>
      <c r="AD25" s="249">
        <f>SUM(AD26:AD29)</f>
        <v>0</v>
      </c>
      <c r="AE25" s="249"/>
      <c r="AF25" s="247"/>
      <c r="AG25" s="247"/>
    </row>
    <row r="26" spans="1:37" s="2" customFormat="1" ht="35.25" customHeight="1" x14ac:dyDescent="0.35">
      <c r="A26" s="380" t="s">
        <v>172</v>
      </c>
      <c r="B26" s="388" t="s">
        <v>232</v>
      </c>
      <c r="C26" s="430" t="s">
        <v>218</v>
      </c>
      <c r="D26" s="609">
        <v>5</v>
      </c>
      <c r="E26" s="574">
        <f>D26*30</f>
        <v>150</v>
      </c>
      <c r="F26" s="590">
        <f>G26+H26+I26</f>
        <v>22</v>
      </c>
      <c r="G26" s="615">
        <v>8</v>
      </c>
      <c r="H26" s="615">
        <v>14</v>
      </c>
      <c r="I26" s="615"/>
      <c r="J26" s="594">
        <f>E26-F26</f>
        <v>128</v>
      </c>
      <c r="K26" s="605"/>
      <c r="L26" s="592"/>
      <c r="M26" s="594"/>
      <c r="N26" s="607"/>
      <c r="O26" s="605"/>
      <c r="P26" s="592"/>
      <c r="Q26" s="594"/>
      <c r="R26" s="603"/>
      <c r="S26" s="590"/>
      <c r="T26" s="592"/>
      <c r="U26" s="594"/>
      <c r="V26" s="586"/>
      <c r="W26" s="590">
        <v>8</v>
      </c>
      <c r="X26" s="592">
        <v>14</v>
      </c>
      <c r="Y26" s="594"/>
      <c r="Z26" s="586">
        <v>5</v>
      </c>
      <c r="AA26" s="590"/>
      <c r="AB26" s="592"/>
      <c r="AC26" s="594"/>
      <c r="AD26" s="586"/>
      <c r="AE26" s="609"/>
      <c r="AF26" s="574"/>
      <c r="AG26" s="574"/>
    </row>
    <row r="27" spans="1:37" s="2" customFormat="1" ht="21.6" customHeight="1" x14ac:dyDescent="0.35">
      <c r="A27" s="82" t="s">
        <v>173</v>
      </c>
      <c r="B27" s="434" t="s">
        <v>233</v>
      </c>
      <c r="C27" s="430" t="s">
        <v>218</v>
      </c>
      <c r="D27" s="610"/>
      <c r="E27" s="629"/>
      <c r="F27" s="591"/>
      <c r="G27" s="616"/>
      <c r="H27" s="616"/>
      <c r="I27" s="616"/>
      <c r="J27" s="595"/>
      <c r="K27" s="606"/>
      <c r="L27" s="593"/>
      <c r="M27" s="595"/>
      <c r="N27" s="608"/>
      <c r="O27" s="606"/>
      <c r="P27" s="593"/>
      <c r="Q27" s="595"/>
      <c r="R27" s="604"/>
      <c r="S27" s="591"/>
      <c r="T27" s="593"/>
      <c r="U27" s="595"/>
      <c r="V27" s="587"/>
      <c r="W27" s="591"/>
      <c r="X27" s="593"/>
      <c r="Y27" s="595"/>
      <c r="Z27" s="587"/>
      <c r="AA27" s="591"/>
      <c r="AB27" s="593"/>
      <c r="AC27" s="595"/>
      <c r="AD27" s="587"/>
      <c r="AE27" s="610"/>
      <c r="AF27" s="629"/>
      <c r="AG27" s="629"/>
    </row>
    <row r="28" spans="1:37" s="2" customFormat="1" ht="22.2" customHeight="1" x14ac:dyDescent="0.35">
      <c r="A28" s="82" t="s">
        <v>174</v>
      </c>
      <c r="B28" s="435" t="s">
        <v>234</v>
      </c>
      <c r="C28" s="430" t="s">
        <v>218</v>
      </c>
      <c r="D28" s="617">
        <v>5</v>
      </c>
      <c r="E28" s="630">
        <f t="shared" ref="E28" si="8">D28*30</f>
        <v>150</v>
      </c>
      <c r="F28" s="611">
        <f t="shared" ref="F28" si="9">G28+H28+I28</f>
        <v>22</v>
      </c>
      <c r="G28" s="612">
        <v>8</v>
      </c>
      <c r="H28" s="612">
        <v>14</v>
      </c>
      <c r="I28" s="612"/>
      <c r="J28" s="614">
        <f t="shared" ref="J28" si="10">E28-F28</f>
        <v>128</v>
      </c>
      <c r="K28" s="640"/>
      <c r="L28" s="572"/>
      <c r="M28" s="598"/>
      <c r="N28" s="642"/>
      <c r="O28" s="640"/>
      <c r="P28" s="572"/>
      <c r="Q28" s="598"/>
      <c r="R28" s="644"/>
      <c r="S28" s="596"/>
      <c r="T28" s="572"/>
      <c r="U28" s="598"/>
      <c r="V28" s="588"/>
      <c r="W28" s="596">
        <v>8</v>
      </c>
      <c r="X28" s="572">
        <v>14</v>
      </c>
      <c r="Y28" s="598"/>
      <c r="Z28" s="588">
        <v>5</v>
      </c>
      <c r="AA28" s="596"/>
      <c r="AB28" s="572"/>
      <c r="AC28" s="598"/>
      <c r="AD28" s="588"/>
      <c r="AE28" s="617"/>
      <c r="AF28" s="630"/>
      <c r="AG28" s="630"/>
    </row>
    <row r="29" spans="1:37" s="2" customFormat="1" ht="25.95" customHeight="1" thickBot="1" x14ac:dyDescent="0.4">
      <c r="A29" s="382" t="s">
        <v>175</v>
      </c>
      <c r="B29" s="436" t="s">
        <v>249</v>
      </c>
      <c r="C29" s="430" t="s">
        <v>218</v>
      </c>
      <c r="D29" s="618"/>
      <c r="E29" s="576"/>
      <c r="F29" s="597"/>
      <c r="G29" s="613"/>
      <c r="H29" s="613"/>
      <c r="I29" s="613"/>
      <c r="J29" s="599"/>
      <c r="K29" s="641"/>
      <c r="L29" s="573"/>
      <c r="M29" s="599"/>
      <c r="N29" s="643"/>
      <c r="O29" s="641"/>
      <c r="P29" s="573"/>
      <c r="Q29" s="599"/>
      <c r="R29" s="645"/>
      <c r="S29" s="597"/>
      <c r="T29" s="573"/>
      <c r="U29" s="599"/>
      <c r="V29" s="589"/>
      <c r="W29" s="597"/>
      <c r="X29" s="573"/>
      <c r="Y29" s="599"/>
      <c r="Z29" s="589"/>
      <c r="AA29" s="597"/>
      <c r="AB29" s="573"/>
      <c r="AC29" s="599"/>
      <c r="AD29" s="589"/>
      <c r="AE29" s="618"/>
      <c r="AF29" s="576"/>
      <c r="AG29" s="576"/>
    </row>
    <row r="30" spans="1:37" ht="8.25" customHeight="1" x14ac:dyDescent="0.25"/>
    <row r="31" spans="1:37" ht="15.75" customHeight="1" x14ac:dyDescent="0.35">
      <c r="A31" s="373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</row>
    <row r="32" spans="1:37" s="3" customFormat="1" ht="21" x14ac:dyDescent="0.4">
      <c r="A32" s="336"/>
      <c r="B32" s="437" t="s">
        <v>235</v>
      </c>
      <c r="C32" s="336" t="s">
        <v>236</v>
      </c>
      <c r="D32" s="438"/>
      <c r="E32" s="438"/>
      <c r="G32" s="438"/>
      <c r="H32" s="438"/>
      <c r="I32" s="438"/>
      <c r="J32" s="438"/>
      <c r="L32" s="438"/>
      <c r="M32" s="439"/>
      <c r="N32" s="336"/>
      <c r="O32" s="438"/>
      <c r="R32" s="336" t="s">
        <v>237</v>
      </c>
      <c r="AK32" s="336"/>
    </row>
    <row r="33" spans="1:37" s="3" customFormat="1" ht="21" x14ac:dyDescent="0.4">
      <c r="A33" s="336"/>
      <c r="B33" s="336" t="s">
        <v>238</v>
      </c>
      <c r="C33" s="336" t="s">
        <v>239</v>
      </c>
      <c r="D33" s="438"/>
      <c r="E33" s="438"/>
      <c r="G33" s="438"/>
      <c r="H33" s="438"/>
      <c r="I33" s="438"/>
      <c r="J33" s="438"/>
      <c r="L33" s="438"/>
      <c r="M33" s="439"/>
      <c r="N33" s="336"/>
      <c r="O33" s="438"/>
      <c r="R33" s="336" t="s">
        <v>240</v>
      </c>
      <c r="AK33" s="336"/>
    </row>
    <row r="34" spans="1:37" s="3" customFormat="1" ht="21" x14ac:dyDescent="0.4">
      <c r="A34" s="336"/>
      <c r="B34" s="336" t="s">
        <v>241</v>
      </c>
      <c r="C34" s="336" t="s">
        <v>242</v>
      </c>
      <c r="D34" s="438"/>
      <c r="E34" s="438"/>
      <c r="G34" s="438"/>
      <c r="H34" s="438"/>
      <c r="I34" s="438"/>
      <c r="J34" s="438"/>
      <c r="L34" s="438"/>
      <c r="M34" s="439"/>
      <c r="N34" s="336"/>
      <c r="O34" s="438"/>
      <c r="R34" s="336" t="s">
        <v>243</v>
      </c>
      <c r="AK34" s="336"/>
    </row>
    <row r="35" spans="1:37" ht="19.5" customHeight="1" x14ac:dyDescent="0.35">
      <c r="A35" s="542"/>
      <c r="B35" s="542"/>
      <c r="C35" s="155"/>
      <c r="F35" s="40"/>
      <c r="G35" s="40"/>
      <c r="H35" s="42"/>
      <c r="I35" s="40"/>
      <c r="J35" s="335"/>
      <c r="K35" s="335"/>
      <c r="L35" s="40"/>
      <c r="M35" s="335"/>
      <c r="N35" s="335"/>
      <c r="O35" s="335"/>
      <c r="P35" s="335"/>
      <c r="Q35" s="335"/>
      <c r="R35" s="336"/>
      <c r="S35" s="336"/>
      <c r="T35" s="337"/>
      <c r="U35" s="337"/>
      <c r="V35" s="337"/>
      <c r="W35" s="337"/>
      <c r="X35" s="336"/>
      <c r="Y35" s="336"/>
      <c r="Z35" s="336"/>
      <c r="AA35" s="337"/>
      <c r="AB35" s="336"/>
      <c r="AC35" s="336"/>
      <c r="AD35" s="336"/>
      <c r="AE35" s="336"/>
      <c r="AF35" s="336"/>
      <c r="AG35" s="336"/>
      <c r="AH35" s="336"/>
      <c r="AI35" s="336"/>
    </row>
  </sheetData>
  <dataConsolidate/>
  <mergeCells count="169">
    <mergeCell ref="A35:B35"/>
    <mergeCell ref="AB28:AB29"/>
    <mergeCell ref="AC28:AC29"/>
    <mergeCell ref="AD28:AD29"/>
    <mergeCell ref="AE28:AE29"/>
    <mergeCell ref="AF28:AF29"/>
    <mergeCell ref="AG28:AG29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D28:D29"/>
    <mergeCell ref="E28:E29"/>
    <mergeCell ref="F28:F29"/>
    <mergeCell ref="G28:G29"/>
    <mergeCell ref="H28:H29"/>
    <mergeCell ref="I28:I29"/>
    <mergeCell ref="AB26:AB27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M26:M27"/>
    <mergeCell ref="N26:N27"/>
    <mergeCell ref="O26:O27"/>
    <mergeCell ref="D26:D27"/>
    <mergeCell ref="E26:E27"/>
    <mergeCell ref="F26:F27"/>
    <mergeCell ref="G26:G27"/>
    <mergeCell ref="AD26:AD27"/>
    <mergeCell ref="AE26:AE27"/>
    <mergeCell ref="AF26:AF27"/>
    <mergeCell ref="AG26:AG27"/>
    <mergeCell ref="V26:V27"/>
    <mergeCell ref="W26:W27"/>
    <mergeCell ref="X26:X27"/>
    <mergeCell ref="Y26:Y27"/>
    <mergeCell ref="Z26:Z27"/>
    <mergeCell ref="AA26:AA27"/>
    <mergeCell ref="H26:H27"/>
    <mergeCell ref="I26:I27"/>
    <mergeCell ref="K20:M20"/>
    <mergeCell ref="O20:Q20"/>
    <mergeCell ref="S20:U20"/>
    <mergeCell ref="W20:Y20"/>
    <mergeCell ref="AA20:AC20"/>
    <mergeCell ref="K25:M25"/>
    <mergeCell ref="O25:Q25"/>
    <mergeCell ref="S25:U25"/>
    <mergeCell ref="W25:Y25"/>
    <mergeCell ref="AA25:AC25"/>
    <mergeCell ref="AC26:AC27"/>
    <mergeCell ref="A19:B19"/>
    <mergeCell ref="K19:M19"/>
    <mergeCell ref="O19:Q19"/>
    <mergeCell ref="S19:U19"/>
    <mergeCell ref="W19:Y19"/>
    <mergeCell ref="AA19:AC19"/>
    <mergeCell ref="AB15:AB17"/>
    <mergeCell ref="AC15:AC17"/>
    <mergeCell ref="AD15:AD17"/>
    <mergeCell ref="G15:G17"/>
    <mergeCell ref="H15:H17"/>
    <mergeCell ref="I15:I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D15:D17"/>
    <mergeCell ref="E15:E17"/>
    <mergeCell ref="F15:F17"/>
    <mergeCell ref="P7:P8"/>
    <mergeCell ref="K11:M11"/>
    <mergeCell ref="O11:Q11"/>
    <mergeCell ref="S11:U11"/>
    <mergeCell ref="W11:Y11"/>
    <mergeCell ref="AA11:AC11"/>
    <mergeCell ref="K14:M14"/>
    <mergeCell ref="O14:Q14"/>
    <mergeCell ref="S14:U14"/>
    <mergeCell ref="W14:Y14"/>
    <mergeCell ref="AA14:AC14"/>
    <mergeCell ref="Q7:Q8"/>
    <mergeCell ref="R7:R8"/>
    <mergeCell ref="S7:S8"/>
    <mergeCell ref="O6:R6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F6:F8"/>
    <mergeCell ref="S6:V6"/>
    <mergeCell ref="C1:AG1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G6:I6"/>
    <mergeCell ref="J6:J8"/>
    <mergeCell ref="K6:N6"/>
  </mergeCells>
  <printOptions horizontalCentered="1" verticalCentered="1" gridLinesSet="0"/>
  <pageMargins left="0" right="0" top="0.59055118110236227" bottom="0" header="0.19685039370078741" footer="0"/>
  <pageSetup paperSize="9" scale="44" fitToWidth="420" fitToHeight="297" orientation="landscape" blackAndWhite="1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showGridLines="0" view="pageBreakPreview" topLeftCell="A10" zoomScale="70" zoomScaleNormal="50" zoomScaleSheetLayoutView="70" workbookViewId="0">
      <selection activeCell="P28" sqref="P28:P29"/>
    </sheetView>
  </sheetViews>
  <sheetFormatPr defaultColWidth="9.33203125" defaultRowHeight="13.2" x14ac:dyDescent="0.25"/>
  <cols>
    <col min="1" max="1" width="11.6640625" style="6" customWidth="1"/>
    <col min="2" max="2" width="135.6640625" style="6" customWidth="1"/>
    <col min="3" max="3" width="9" style="6" customWidth="1"/>
    <col min="4" max="10" width="6.6640625" style="6" customWidth="1"/>
    <col min="11" max="30" width="4.6640625" style="6" customWidth="1"/>
    <col min="31" max="33" width="6.6640625" style="6" customWidth="1"/>
    <col min="34" max="16384" width="9.33203125" style="6"/>
  </cols>
  <sheetData>
    <row r="1" spans="1:33" ht="22.8" x14ac:dyDescent="0.4">
      <c r="C1" s="15" t="s">
        <v>121</v>
      </c>
    </row>
    <row r="2" spans="1:33" ht="23.25" customHeight="1" x14ac:dyDescent="0.25">
      <c r="C2" s="601" t="s">
        <v>217</v>
      </c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</row>
    <row r="3" spans="1:33" ht="24.75" customHeight="1" x14ac:dyDescent="0.4">
      <c r="B3" s="16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</row>
    <row r="4" spans="1:33" ht="24.75" customHeight="1" thickBot="1" x14ac:dyDescent="0.3"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</row>
    <row r="5" spans="1:33" s="14" customFormat="1" ht="55.5" customHeight="1" thickBot="1" x14ac:dyDescent="0.35">
      <c r="A5" s="486" t="s">
        <v>87</v>
      </c>
      <c r="B5" s="489" t="s">
        <v>128</v>
      </c>
      <c r="C5" s="491" t="s">
        <v>47</v>
      </c>
      <c r="D5" s="503" t="s">
        <v>106</v>
      </c>
      <c r="E5" s="504"/>
      <c r="F5" s="509" t="s">
        <v>78</v>
      </c>
      <c r="G5" s="510"/>
      <c r="H5" s="510"/>
      <c r="I5" s="510"/>
      <c r="J5" s="511"/>
      <c r="K5" s="516" t="s">
        <v>83</v>
      </c>
      <c r="L5" s="517"/>
      <c r="M5" s="517"/>
      <c r="N5" s="517"/>
      <c r="O5" s="517"/>
      <c r="P5" s="517"/>
      <c r="Q5" s="517"/>
      <c r="R5" s="523"/>
      <c r="S5" s="516" t="s">
        <v>84</v>
      </c>
      <c r="T5" s="517"/>
      <c r="U5" s="517"/>
      <c r="V5" s="517"/>
      <c r="W5" s="517"/>
      <c r="X5" s="517"/>
      <c r="Y5" s="517"/>
      <c r="Z5" s="523"/>
      <c r="AA5" s="524" t="s">
        <v>196</v>
      </c>
      <c r="AB5" s="501"/>
      <c r="AC5" s="501"/>
      <c r="AD5" s="502"/>
      <c r="AE5" s="516" t="s">
        <v>97</v>
      </c>
      <c r="AF5" s="517"/>
      <c r="AG5" s="518"/>
    </row>
    <row r="6" spans="1:33" s="14" customFormat="1" ht="52.5" customHeight="1" thickBot="1" x14ac:dyDescent="0.35">
      <c r="A6" s="487"/>
      <c r="B6" s="490"/>
      <c r="C6" s="492"/>
      <c r="D6" s="505"/>
      <c r="E6" s="506"/>
      <c r="F6" s="512" t="s">
        <v>86</v>
      </c>
      <c r="G6" s="514" t="s">
        <v>79</v>
      </c>
      <c r="H6" s="515"/>
      <c r="I6" s="515"/>
      <c r="J6" s="498" t="s">
        <v>81</v>
      </c>
      <c r="K6" s="501" t="s">
        <v>93</v>
      </c>
      <c r="L6" s="501"/>
      <c r="M6" s="501"/>
      <c r="N6" s="502"/>
      <c r="O6" s="501" t="s">
        <v>95</v>
      </c>
      <c r="P6" s="501"/>
      <c r="Q6" s="501"/>
      <c r="R6" s="502"/>
      <c r="S6" s="501" t="s">
        <v>94</v>
      </c>
      <c r="T6" s="501"/>
      <c r="U6" s="501"/>
      <c r="V6" s="502"/>
      <c r="W6" s="501" t="s">
        <v>96</v>
      </c>
      <c r="X6" s="501"/>
      <c r="Y6" s="501"/>
      <c r="Z6" s="502"/>
      <c r="AA6" s="501" t="s">
        <v>201</v>
      </c>
      <c r="AB6" s="501"/>
      <c r="AC6" s="501"/>
      <c r="AD6" s="502"/>
      <c r="AE6" s="519"/>
      <c r="AF6" s="520"/>
      <c r="AG6" s="521"/>
    </row>
    <row r="7" spans="1:33" s="14" customFormat="1" ht="32.25" customHeight="1" thickBot="1" x14ac:dyDescent="0.35">
      <c r="A7" s="487"/>
      <c r="B7" s="490"/>
      <c r="C7" s="492"/>
      <c r="D7" s="507"/>
      <c r="E7" s="508"/>
      <c r="F7" s="512"/>
      <c r="G7" s="475" t="s">
        <v>80</v>
      </c>
      <c r="H7" s="477" t="s">
        <v>85</v>
      </c>
      <c r="I7" s="475" t="s">
        <v>82</v>
      </c>
      <c r="J7" s="499"/>
      <c r="K7" s="475" t="s">
        <v>90</v>
      </c>
      <c r="L7" s="477" t="s">
        <v>91</v>
      </c>
      <c r="M7" s="475" t="s">
        <v>92</v>
      </c>
      <c r="N7" s="479" t="s">
        <v>161</v>
      </c>
      <c r="O7" s="475" t="s">
        <v>90</v>
      </c>
      <c r="P7" s="477" t="s">
        <v>91</v>
      </c>
      <c r="Q7" s="475" t="s">
        <v>92</v>
      </c>
      <c r="R7" s="479" t="s">
        <v>161</v>
      </c>
      <c r="S7" s="475" t="s">
        <v>90</v>
      </c>
      <c r="T7" s="477" t="s">
        <v>91</v>
      </c>
      <c r="U7" s="475" t="s">
        <v>92</v>
      </c>
      <c r="V7" s="479" t="s">
        <v>161</v>
      </c>
      <c r="W7" s="475" t="s">
        <v>90</v>
      </c>
      <c r="X7" s="477" t="s">
        <v>91</v>
      </c>
      <c r="Y7" s="475" t="s">
        <v>92</v>
      </c>
      <c r="Z7" s="479" t="s">
        <v>161</v>
      </c>
      <c r="AA7" s="475" t="s">
        <v>90</v>
      </c>
      <c r="AB7" s="477" t="s">
        <v>91</v>
      </c>
      <c r="AC7" s="475" t="s">
        <v>92</v>
      </c>
      <c r="AD7" s="479" t="s">
        <v>161</v>
      </c>
      <c r="AE7" s="491" t="s">
        <v>98</v>
      </c>
      <c r="AF7" s="491" t="s">
        <v>99</v>
      </c>
      <c r="AG7" s="491" t="s">
        <v>100</v>
      </c>
    </row>
    <row r="8" spans="1:33" s="14" customFormat="1" ht="136.5" customHeight="1" thickBot="1" x14ac:dyDescent="0.35">
      <c r="A8" s="488"/>
      <c r="B8" s="490"/>
      <c r="C8" s="492"/>
      <c r="D8" s="358" t="s">
        <v>160</v>
      </c>
      <c r="E8" s="358" t="s">
        <v>88</v>
      </c>
      <c r="F8" s="513"/>
      <c r="G8" s="476"/>
      <c r="H8" s="478"/>
      <c r="I8" s="476"/>
      <c r="J8" s="500"/>
      <c r="K8" s="476"/>
      <c r="L8" s="478"/>
      <c r="M8" s="476"/>
      <c r="N8" s="480"/>
      <c r="O8" s="476"/>
      <c r="P8" s="478"/>
      <c r="Q8" s="476"/>
      <c r="R8" s="480"/>
      <c r="S8" s="476"/>
      <c r="T8" s="478"/>
      <c r="U8" s="476"/>
      <c r="V8" s="480"/>
      <c r="W8" s="476"/>
      <c r="X8" s="478"/>
      <c r="Y8" s="476"/>
      <c r="Z8" s="480"/>
      <c r="AA8" s="476"/>
      <c r="AB8" s="478"/>
      <c r="AC8" s="476"/>
      <c r="AD8" s="480"/>
      <c r="AE8" s="522"/>
      <c r="AF8" s="522"/>
      <c r="AG8" s="522"/>
    </row>
    <row r="9" spans="1:33" s="7" customFormat="1" ht="23.25" customHeight="1" thickBot="1" x14ac:dyDescent="0.4">
      <c r="A9" s="11" t="s">
        <v>108</v>
      </c>
      <c r="B9" s="631" t="s">
        <v>135</v>
      </c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3"/>
      <c r="O9" s="633"/>
      <c r="P9" s="633"/>
      <c r="Q9" s="633"/>
      <c r="R9" s="633"/>
      <c r="S9" s="633"/>
      <c r="T9" s="633"/>
      <c r="U9" s="633"/>
      <c r="V9" s="633"/>
      <c r="W9" s="633"/>
      <c r="X9" s="633"/>
      <c r="Y9" s="633"/>
      <c r="Z9" s="633"/>
      <c r="AA9" s="633"/>
      <c r="AB9" s="633"/>
      <c r="AC9" s="633"/>
      <c r="AD9" s="633"/>
      <c r="AE9" s="633"/>
      <c r="AF9" s="633"/>
      <c r="AG9" s="634"/>
    </row>
    <row r="10" spans="1:33" s="5" customFormat="1" ht="19.5" customHeight="1" thickBot="1" x14ac:dyDescent="0.4">
      <c r="A10" s="622" t="s">
        <v>105</v>
      </c>
      <c r="B10" s="623"/>
      <c r="C10" s="44"/>
      <c r="D10" s="267">
        <f>D11+D14</f>
        <v>15</v>
      </c>
      <c r="E10" s="268">
        <f>E11+E14</f>
        <v>450</v>
      </c>
      <c r="F10" s="269">
        <f>F11+F14</f>
        <v>20</v>
      </c>
      <c r="G10" s="270"/>
      <c r="H10" s="270"/>
      <c r="I10" s="270"/>
      <c r="J10" s="271">
        <f>J11+J14</f>
        <v>280</v>
      </c>
      <c r="K10" s="556">
        <f>K11+K14</f>
        <v>20</v>
      </c>
      <c r="L10" s="556"/>
      <c r="M10" s="556"/>
      <c r="N10" s="134">
        <f>N11+N14</f>
        <v>10</v>
      </c>
      <c r="O10" s="556">
        <f>O11+O14</f>
        <v>18</v>
      </c>
      <c r="P10" s="556"/>
      <c r="Q10" s="556"/>
      <c r="R10" s="146">
        <f>R11+R14</f>
        <v>5</v>
      </c>
      <c r="S10" s="556">
        <f>S11+S14</f>
        <v>0</v>
      </c>
      <c r="T10" s="556"/>
      <c r="U10" s="556"/>
      <c r="V10" s="67">
        <f>V11+V14</f>
        <v>0</v>
      </c>
      <c r="W10" s="556">
        <f>W11+W14</f>
        <v>0</v>
      </c>
      <c r="X10" s="556"/>
      <c r="Y10" s="556"/>
      <c r="Z10" s="67">
        <f>Z11+Z14</f>
        <v>0</v>
      </c>
      <c r="AA10" s="556">
        <f>AA11+AA14</f>
        <v>0</v>
      </c>
      <c r="AB10" s="556"/>
      <c r="AC10" s="556"/>
      <c r="AD10" s="67">
        <f>AD11+AD14</f>
        <v>0</v>
      </c>
      <c r="AE10" s="361"/>
      <c r="AF10" s="67"/>
      <c r="AG10" s="67"/>
    </row>
    <row r="11" spans="1:33" s="2" customFormat="1" ht="20.25" customHeight="1" thickBot="1" x14ac:dyDescent="0.4">
      <c r="A11" s="81"/>
      <c r="B11" s="370" t="s">
        <v>43</v>
      </c>
      <c r="C11" s="44"/>
      <c r="D11" s="67">
        <f>SUM(D12:D13)</f>
        <v>10</v>
      </c>
      <c r="E11" s="362">
        <f t="shared" ref="E11:J11" si="0">SUM(E12:E13)</f>
        <v>300</v>
      </c>
      <c r="F11" s="374">
        <f t="shared" si="0"/>
        <v>20</v>
      </c>
      <c r="G11" s="375"/>
      <c r="H11" s="375"/>
      <c r="I11" s="375"/>
      <c r="J11" s="276">
        <f t="shared" si="0"/>
        <v>280</v>
      </c>
      <c r="K11" s="473">
        <f>SUM(K12:M13)</f>
        <v>20</v>
      </c>
      <c r="L11" s="473"/>
      <c r="M11" s="473"/>
      <c r="N11" s="133">
        <f>SUM(N12:N13)</f>
        <v>10</v>
      </c>
      <c r="O11" s="473">
        <v>0</v>
      </c>
      <c r="P11" s="473"/>
      <c r="Q11" s="473"/>
      <c r="R11" s="277">
        <v>0</v>
      </c>
      <c r="S11" s="556">
        <v>0</v>
      </c>
      <c r="T11" s="556"/>
      <c r="U11" s="556"/>
      <c r="V11" s="67">
        <v>0</v>
      </c>
      <c r="W11" s="556">
        <v>0</v>
      </c>
      <c r="X11" s="556"/>
      <c r="Y11" s="556"/>
      <c r="Z11" s="67">
        <v>0</v>
      </c>
      <c r="AA11" s="556">
        <v>0</v>
      </c>
      <c r="AB11" s="556"/>
      <c r="AC11" s="556"/>
      <c r="AD11" s="67">
        <v>0</v>
      </c>
      <c r="AE11" s="357"/>
      <c r="AF11" s="67"/>
      <c r="AG11" s="67"/>
    </row>
    <row r="12" spans="1:33" s="2" customFormat="1" ht="40.200000000000003" customHeight="1" x14ac:dyDescent="0.35">
      <c r="A12" s="261" t="s">
        <v>133</v>
      </c>
      <c r="B12" s="80" t="s">
        <v>181</v>
      </c>
      <c r="C12" s="355" t="s">
        <v>203</v>
      </c>
      <c r="D12" s="278">
        <v>5</v>
      </c>
      <c r="E12" s="279">
        <f>D12*30</f>
        <v>150</v>
      </c>
      <c r="F12" s="280">
        <f>G12+H12+I12</f>
        <v>4</v>
      </c>
      <c r="G12" s="281"/>
      <c r="H12" s="281"/>
      <c r="I12" s="281">
        <v>4</v>
      </c>
      <c r="J12" s="282">
        <f>E12-F12</f>
        <v>146</v>
      </c>
      <c r="K12" s="283"/>
      <c r="L12" s="284"/>
      <c r="M12" s="285">
        <v>4</v>
      </c>
      <c r="N12" s="93">
        <v>5</v>
      </c>
      <c r="O12" s="286"/>
      <c r="P12" s="287"/>
      <c r="Q12" s="288"/>
      <c r="R12" s="289"/>
      <c r="S12" s="290"/>
      <c r="T12" s="291"/>
      <c r="U12" s="292"/>
      <c r="V12" s="293"/>
      <c r="W12" s="290"/>
      <c r="X12" s="291"/>
      <c r="Y12" s="292"/>
      <c r="Z12" s="293"/>
      <c r="AA12" s="290"/>
      <c r="AB12" s="291"/>
      <c r="AC12" s="292"/>
      <c r="AD12" s="293"/>
      <c r="AE12" s="294">
        <v>1</v>
      </c>
      <c r="AF12" s="278"/>
      <c r="AG12" s="278"/>
    </row>
    <row r="13" spans="1:33" s="2" customFormat="1" ht="40.200000000000003" customHeight="1" thickBot="1" x14ac:dyDescent="0.4">
      <c r="A13" s="262" t="s">
        <v>134</v>
      </c>
      <c r="B13" s="338" t="s">
        <v>182</v>
      </c>
      <c r="C13" s="356" t="s">
        <v>166</v>
      </c>
      <c r="D13" s="295">
        <v>5</v>
      </c>
      <c r="E13" s="296">
        <f>D13*30</f>
        <v>150</v>
      </c>
      <c r="F13" s="280">
        <f>G13+H13+I13</f>
        <v>16</v>
      </c>
      <c r="G13" s="297">
        <v>8</v>
      </c>
      <c r="H13" s="297"/>
      <c r="I13" s="297">
        <v>8</v>
      </c>
      <c r="J13" s="282">
        <f>E13-F13</f>
        <v>134</v>
      </c>
      <c r="K13" s="283">
        <v>8</v>
      </c>
      <c r="L13" s="284"/>
      <c r="M13" s="285">
        <v>8</v>
      </c>
      <c r="N13" s="93">
        <v>5</v>
      </c>
      <c r="O13" s="298"/>
      <c r="P13" s="299"/>
      <c r="Q13" s="300"/>
      <c r="R13" s="301"/>
      <c r="S13" s="302"/>
      <c r="T13" s="303"/>
      <c r="U13" s="304"/>
      <c r="V13" s="305"/>
      <c r="W13" s="302"/>
      <c r="X13" s="303"/>
      <c r="Y13" s="304"/>
      <c r="Z13" s="305"/>
      <c r="AA13" s="302"/>
      <c r="AB13" s="303"/>
      <c r="AC13" s="304"/>
      <c r="AD13" s="305"/>
      <c r="AE13" s="306">
        <v>1</v>
      </c>
      <c r="AF13" s="307"/>
      <c r="AG13" s="307"/>
    </row>
    <row r="14" spans="1:33" s="2" customFormat="1" ht="19.5" customHeight="1" thickBot="1" x14ac:dyDescent="0.4">
      <c r="A14" s="263"/>
      <c r="B14" s="369" t="s">
        <v>120</v>
      </c>
      <c r="C14" s="47"/>
      <c r="D14" s="142">
        <v>5</v>
      </c>
      <c r="E14" s="361">
        <f>SUM(E15:E17)</f>
        <v>150</v>
      </c>
      <c r="F14" s="308"/>
      <c r="G14" s="375"/>
      <c r="H14" s="375"/>
      <c r="I14" s="375"/>
      <c r="J14" s="276"/>
      <c r="K14" s="567">
        <f>SUM(K15:M17)</f>
        <v>0</v>
      </c>
      <c r="L14" s="568"/>
      <c r="M14" s="569"/>
      <c r="N14" s="133">
        <f>SUM(N15:N17)</f>
        <v>0</v>
      </c>
      <c r="O14" s="567">
        <f>SUM(O15:Q17)</f>
        <v>18</v>
      </c>
      <c r="P14" s="568"/>
      <c r="Q14" s="569"/>
      <c r="R14" s="277">
        <f>SUM(R15:R17)</f>
        <v>5</v>
      </c>
      <c r="S14" s="557">
        <f>SUM(S15:U17)</f>
        <v>0</v>
      </c>
      <c r="T14" s="558"/>
      <c r="U14" s="559"/>
      <c r="V14" s="142">
        <f>SUM(V15:V17)</f>
        <v>0</v>
      </c>
      <c r="W14" s="557">
        <f>SUM(W15:Y17)</f>
        <v>0</v>
      </c>
      <c r="X14" s="558"/>
      <c r="Y14" s="559"/>
      <c r="Z14" s="142">
        <f>SUM(Z15:Z17)</f>
        <v>0</v>
      </c>
      <c r="AA14" s="557">
        <f>SUM(AA15:AC17)</f>
        <v>0</v>
      </c>
      <c r="AB14" s="558"/>
      <c r="AC14" s="559"/>
      <c r="AD14" s="142">
        <f>SUM(AD15:AD17)</f>
        <v>0</v>
      </c>
      <c r="AE14" s="309"/>
      <c r="AF14" s="75"/>
      <c r="AG14" s="75"/>
    </row>
    <row r="15" spans="1:33" s="2" customFormat="1" ht="60.75" customHeight="1" x14ac:dyDescent="0.35">
      <c r="A15" s="264" t="s">
        <v>119</v>
      </c>
      <c r="B15" s="338" t="s">
        <v>205</v>
      </c>
      <c r="C15" s="130" t="s">
        <v>203</v>
      </c>
      <c r="D15" s="621">
        <v>5</v>
      </c>
      <c r="E15" s="638">
        <f t="shared" ref="E15" si="1">D15*30</f>
        <v>150</v>
      </c>
      <c r="F15" s="596">
        <f>SUM(G15:I17)</f>
        <v>18</v>
      </c>
      <c r="G15" s="628">
        <v>8</v>
      </c>
      <c r="H15" s="628"/>
      <c r="I15" s="628">
        <v>10</v>
      </c>
      <c r="J15" s="598">
        <f>E15-F15</f>
        <v>132</v>
      </c>
      <c r="K15" s="570"/>
      <c r="L15" s="572"/>
      <c r="M15" s="560"/>
      <c r="N15" s="577"/>
      <c r="O15" s="570">
        <v>8</v>
      </c>
      <c r="P15" s="572"/>
      <c r="Q15" s="560">
        <v>10</v>
      </c>
      <c r="R15" s="577">
        <v>5</v>
      </c>
      <c r="S15" s="579"/>
      <c r="T15" s="572"/>
      <c r="U15" s="560"/>
      <c r="V15" s="619"/>
      <c r="W15" s="579"/>
      <c r="X15" s="572"/>
      <c r="Y15" s="560"/>
      <c r="Z15" s="562"/>
      <c r="AA15" s="579"/>
      <c r="AB15" s="572"/>
      <c r="AC15" s="560"/>
      <c r="AD15" s="562"/>
      <c r="AE15" s="609"/>
      <c r="AF15" s="574"/>
      <c r="AG15" s="310"/>
    </row>
    <row r="16" spans="1:33" s="2" customFormat="1" ht="42.75" customHeight="1" x14ac:dyDescent="0.35">
      <c r="A16" s="265" t="s">
        <v>129</v>
      </c>
      <c r="B16" s="384" t="s">
        <v>206</v>
      </c>
      <c r="C16" s="59" t="s">
        <v>203</v>
      </c>
      <c r="D16" s="621"/>
      <c r="E16" s="638"/>
      <c r="F16" s="596"/>
      <c r="G16" s="628"/>
      <c r="H16" s="628"/>
      <c r="I16" s="628"/>
      <c r="J16" s="598"/>
      <c r="K16" s="570"/>
      <c r="L16" s="572"/>
      <c r="M16" s="560"/>
      <c r="N16" s="577"/>
      <c r="O16" s="570"/>
      <c r="P16" s="572"/>
      <c r="Q16" s="560"/>
      <c r="R16" s="577"/>
      <c r="S16" s="579"/>
      <c r="T16" s="572"/>
      <c r="U16" s="560"/>
      <c r="V16" s="619"/>
      <c r="W16" s="579"/>
      <c r="X16" s="572"/>
      <c r="Y16" s="560"/>
      <c r="Z16" s="562"/>
      <c r="AA16" s="579"/>
      <c r="AB16" s="572"/>
      <c r="AC16" s="560"/>
      <c r="AD16" s="562"/>
      <c r="AE16" s="621"/>
      <c r="AF16" s="575"/>
      <c r="AG16" s="311"/>
    </row>
    <row r="17" spans="1:39" s="2" customFormat="1" ht="23.25" customHeight="1" thickBot="1" x14ac:dyDescent="0.4">
      <c r="A17" s="266" t="s">
        <v>132</v>
      </c>
      <c r="B17" s="385" t="s">
        <v>207</v>
      </c>
      <c r="C17" s="131" t="s">
        <v>208</v>
      </c>
      <c r="D17" s="618"/>
      <c r="E17" s="639"/>
      <c r="F17" s="597"/>
      <c r="G17" s="613"/>
      <c r="H17" s="613"/>
      <c r="I17" s="613"/>
      <c r="J17" s="599"/>
      <c r="K17" s="571"/>
      <c r="L17" s="573"/>
      <c r="M17" s="561"/>
      <c r="N17" s="578"/>
      <c r="O17" s="571"/>
      <c r="P17" s="573"/>
      <c r="Q17" s="561"/>
      <c r="R17" s="578"/>
      <c r="S17" s="580"/>
      <c r="T17" s="573"/>
      <c r="U17" s="561"/>
      <c r="V17" s="620"/>
      <c r="W17" s="580"/>
      <c r="X17" s="573"/>
      <c r="Y17" s="561"/>
      <c r="Z17" s="563"/>
      <c r="AA17" s="580"/>
      <c r="AB17" s="573"/>
      <c r="AC17" s="561"/>
      <c r="AD17" s="563"/>
      <c r="AE17" s="618"/>
      <c r="AF17" s="576"/>
      <c r="AG17" s="312"/>
    </row>
    <row r="18" spans="1:39" s="7" customFormat="1" ht="23.25" customHeight="1" thickBot="1" x14ac:dyDescent="0.4">
      <c r="A18" s="55" t="s">
        <v>113</v>
      </c>
      <c r="B18" s="626" t="s">
        <v>48</v>
      </c>
      <c r="C18" s="626"/>
      <c r="D18" s="626"/>
      <c r="E18" s="626"/>
      <c r="F18" s="626"/>
      <c r="G18" s="626"/>
      <c r="H18" s="626"/>
      <c r="I18" s="626"/>
      <c r="J18" s="626"/>
      <c r="K18" s="626"/>
      <c r="L18" s="626"/>
      <c r="M18" s="626"/>
      <c r="N18" s="626"/>
      <c r="O18" s="626"/>
      <c r="P18" s="626"/>
      <c r="Q18" s="626"/>
      <c r="R18" s="626"/>
      <c r="S18" s="626"/>
      <c r="T18" s="626"/>
      <c r="U18" s="626"/>
      <c r="V18" s="626"/>
      <c r="W18" s="626"/>
      <c r="X18" s="626"/>
      <c r="Y18" s="626"/>
      <c r="Z18" s="626"/>
      <c r="AA18" s="626"/>
      <c r="AB18" s="626"/>
      <c r="AC18" s="626"/>
      <c r="AD18" s="626"/>
      <c r="AE18" s="626"/>
      <c r="AF18" s="626"/>
      <c r="AG18" s="627"/>
    </row>
    <row r="19" spans="1:39" s="5" customFormat="1" ht="19.5" customHeight="1" thickBot="1" x14ac:dyDescent="0.4">
      <c r="A19" s="624" t="s">
        <v>105</v>
      </c>
      <c r="B19" s="625"/>
      <c r="C19" s="54"/>
      <c r="D19" s="371">
        <f t="shared" ref="D19:K19" si="2">D20+D25</f>
        <v>30</v>
      </c>
      <c r="E19" s="314">
        <f t="shared" si="2"/>
        <v>900</v>
      </c>
      <c r="F19" s="315"/>
      <c r="G19" s="316"/>
      <c r="H19" s="316"/>
      <c r="I19" s="316"/>
      <c r="J19" s="317"/>
      <c r="K19" s="564">
        <f t="shared" si="2"/>
        <v>0</v>
      </c>
      <c r="L19" s="565"/>
      <c r="M19" s="566"/>
      <c r="N19" s="314">
        <f>N20+N25</f>
        <v>0</v>
      </c>
      <c r="O19" s="564">
        <f>O20+O25</f>
        <v>0</v>
      </c>
      <c r="P19" s="565"/>
      <c r="Q19" s="566"/>
      <c r="R19" s="318">
        <f>R20+R25</f>
        <v>0</v>
      </c>
      <c r="S19" s="564">
        <f>S20+S25</f>
        <v>58</v>
      </c>
      <c r="T19" s="565"/>
      <c r="U19" s="566"/>
      <c r="V19" s="314">
        <f>V20+V25</f>
        <v>15</v>
      </c>
      <c r="W19" s="564">
        <f>W20+W25</f>
        <v>66</v>
      </c>
      <c r="X19" s="565"/>
      <c r="Y19" s="566"/>
      <c r="Z19" s="314">
        <f>Z20+Z25</f>
        <v>15</v>
      </c>
      <c r="AA19" s="564">
        <f>AA20+AA25</f>
        <v>0</v>
      </c>
      <c r="AB19" s="565"/>
      <c r="AC19" s="566"/>
      <c r="AD19" s="314">
        <f>AD20+AD25</f>
        <v>0</v>
      </c>
      <c r="AE19" s="359"/>
      <c r="AF19" s="359"/>
      <c r="AG19" s="359"/>
    </row>
    <row r="20" spans="1:39" s="2" customFormat="1" ht="20.25" customHeight="1" thickBot="1" x14ac:dyDescent="0.4">
      <c r="A20" s="45"/>
      <c r="B20" s="369" t="s">
        <v>43</v>
      </c>
      <c r="C20" s="145"/>
      <c r="D20" s="360">
        <f t="shared" ref="D20:E20" si="3">SUM(D21:D24)</f>
        <v>20</v>
      </c>
      <c r="E20" s="67">
        <f t="shared" si="3"/>
        <v>600</v>
      </c>
      <c r="F20" s="308"/>
      <c r="G20" s="375"/>
      <c r="H20" s="375"/>
      <c r="I20" s="375"/>
      <c r="J20" s="276"/>
      <c r="K20" s="581">
        <f>SUM(K21:M24)</f>
        <v>0</v>
      </c>
      <c r="L20" s="556"/>
      <c r="M20" s="582"/>
      <c r="N20" s="67">
        <f>SUM(N21:N24)</f>
        <v>0</v>
      </c>
      <c r="O20" s="581">
        <f>SUM(O21:Q24)</f>
        <v>0</v>
      </c>
      <c r="P20" s="556"/>
      <c r="Q20" s="582"/>
      <c r="R20" s="146">
        <f>SUM(R21:R24)</f>
        <v>0</v>
      </c>
      <c r="S20" s="581">
        <f>SUM(S21:U24)</f>
        <v>58</v>
      </c>
      <c r="T20" s="556"/>
      <c r="U20" s="582"/>
      <c r="V20" s="67">
        <f>SUM(V21:V24)</f>
        <v>15</v>
      </c>
      <c r="W20" s="581">
        <f>SUM(W21:Y24)</f>
        <v>22</v>
      </c>
      <c r="X20" s="556"/>
      <c r="Y20" s="582"/>
      <c r="Z20" s="67">
        <f>SUM(Z21:Z24)</f>
        <v>5</v>
      </c>
      <c r="AA20" s="581">
        <f>SUM(AA21:AC24)</f>
        <v>0</v>
      </c>
      <c r="AB20" s="556"/>
      <c r="AC20" s="582"/>
      <c r="AD20" s="67">
        <f>SUM(AD21:AD24)</f>
        <v>0</v>
      </c>
      <c r="AE20" s="140"/>
      <c r="AF20" s="75"/>
      <c r="AG20" s="75"/>
    </row>
    <row r="21" spans="1:39" s="2" customFormat="1" ht="46.5" customHeight="1" thickBot="1" x14ac:dyDescent="0.4">
      <c r="A21" s="83" t="s">
        <v>168</v>
      </c>
      <c r="B21" s="132" t="s">
        <v>209</v>
      </c>
      <c r="C21" s="381" t="s">
        <v>203</v>
      </c>
      <c r="D21" s="97">
        <v>5</v>
      </c>
      <c r="E21" s="367">
        <f>D21*30</f>
        <v>150</v>
      </c>
      <c r="F21" s="104">
        <f>G21+H21+I21</f>
        <v>18</v>
      </c>
      <c r="G21" s="372">
        <v>8</v>
      </c>
      <c r="H21" s="372">
        <v>10</v>
      </c>
      <c r="I21" s="372"/>
      <c r="J21" s="106">
        <f>E21-F21</f>
        <v>132</v>
      </c>
      <c r="K21" s="376"/>
      <c r="L21" s="363"/>
      <c r="M21" s="364"/>
      <c r="N21" s="93"/>
      <c r="O21" s="107"/>
      <c r="P21" s="363"/>
      <c r="Q21" s="106"/>
      <c r="R21" s="365"/>
      <c r="S21" s="104">
        <v>8</v>
      </c>
      <c r="T21" s="363">
        <v>10</v>
      </c>
      <c r="U21" s="106"/>
      <c r="V21" s="324">
        <v>5</v>
      </c>
      <c r="W21" s="104"/>
      <c r="X21" s="363"/>
      <c r="Y21" s="106"/>
      <c r="Z21" s="324"/>
      <c r="AA21" s="104"/>
      <c r="AB21" s="363"/>
      <c r="AC21" s="106"/>
      <c r="AD21" s="324"/>
      <c r="AE21" s="366"/>
      <c r="AF21" s="367"/>
      <c r="AG21" s="367"/>
    </row>
    <row r="22" spans="1:39" s="2" customFormat="1" ht="45.75" customHeight="1" x14ac:dyDescent="0.35">
      <c r="A22" s="83" t="s">
        <v>169</v>
      </c>
      <c r="B22" s="391" t="s">
        <v>210</v>
      </c>
      <c r="C22" s="59" t="s">
        <v>203</v>
      </c>
      <c r="D22" s="325">
        <v>5</v>
      </c>
      <c r="E22" s="62">
        <f t="shared" ref="E22:E24" si="4">D22*30</f>
        <v>150</v>
      </c>
      <c r="F22" s="109">
        <f t="shared" ref="F22:F24" si="5">G22+H22+I22</f>
        <v>20</v>
      </c>
      <c r="G22" s="110">
        <v>8</v>
      </c>
      <c r="H22" s="110">
        <v>12</v>
      </c>
      <c r="I22" s="110"/>
      <c r="J22" s="111">
        <f t="shared" ref="J22:J24" si="6">E22-F22</f>
        <v>130</v>
      </c>
      <c r="K22" s="119"/>
      <c r="L22" s="326"/>
      <c r="M22" s="327"/>
      <c r="N22" s="102"/>
      <c r="O22" s="328"/>
      <c r="P22" s="326"/>
      <c r="Q22" s="111"/>
      <c r="R22" s="121"/>
      <c r="S22" s="109">
        <v>8</v>
      </c>
      <c r="T22" s="326">
        <v>12</v>
      </c>
      <c r="U22" s="111"/>
      <c r="V22" s="116">
        <v>5</v>
      </c>
      <c r="W22" s="109"/>
      <c r="X22" s="326"/>
      <c r="Y22" s="111"/>
      <c r="Z22" s="116"/>
      <c r="AA22" s="109"/>
      <c r="AB22" s="326"/>
      <c r="AC22" s="111"/>
      <c r="AD22" s="116"/>
      <c r="AE22" s="366"/>
      <c r="AF22" s="62"/>
      <c r="AG22" s="62"/>
    </row>
    <row r="23" spans="1:39" s="2" customFormat="1" ht="43.5" customHeight="1" x14ac:dyDescent="0.35">
      <c r="A23" s="83" t="s">
        <v>170</v>
      </c>
      <c r="B23" s="132" t="s">
        <v>211</v>
      </c>
      <c r="C23" s="59" t="s">
        <v>203</v>
      </c>
      <c r="D23" s="329">
        <v>5</v>
      </c>
      <c r="E23" s="62">
        <f t="shared" si="4"/>
        <v>150</v>
      </c>
      <c r="F23" s="109">
        <f t="shared" si="5"/>
        <v>20</v>
      </c>
      <c r="G23" s="110">
        <v>8</v>
      </c>
      <c r="H23" s="110">
        <v>12</v>
      </c>
      <c r="I23" s="110"/>
      <c r="J23" s="111">
        <f t="shared" si="6"/>
        <v>130</v>
      </c>
      <c r="K23" s="119"/>
      <c r="L23" s="326"/>
      <c r="M23" s="327"/>
      <c r="N23" s="102"/>
      <c r="O23" s="328"/>
      <c r="P23" s="326"/>
      <c r="Q23" s="111"/>
      <c r="R23" s="121"/>
      <c r="S23" s="109">
        <v>8</v>
      </c>
      <c r="T23" s="326">
        <v>12</v>
      </c>
      <c r="U23" s="111"/>
      <c r="V23" s="116">
        <v>5</v>
      </c>
      <c r="W23" s="109"/>
      <c r="X23" s="326"/>
      <c r="Y23" s="111"/>
      <c r="Z23" s="116"/>
      <c r="AA23" s="109"/>
      <c r="AB23" s="326"/>
      <c r="AC23" s="111"/>
      <c r="AD23" s="116"/>
      <c r="AE23" s="366"/>
      <c r="AF23" s="62"/>
      <c r="AG23" s="62"/>
    </row>
    <row r="24" spans="1:39" s="2" customFormat="1" ht="57" customHeight="1" thickBot="1" x14ac:dyDescent="0.4">
      <c r="A24" s="83" t="s">
        <v>171</v>
      </c>
      <c r="B24" s="388" t="s">
        <v>212</v>
      </c>
      <c r="C24" s="387" t="s">
        <v>203</v>
      </c>
      <c r="D24" s="329">
        <v>5</v>
      </c>
      <c r="E24" s="62">
        <f t="shared" si="4"/>
        <v>150</v>
      </c>
      <c r="F24" s="109">
        <f t="shared" si="5"/>
        <v>22</v>
      </c>
      <c r="G24" s="110">
        <v>8</v>
      </c>
      <c r="H24" s="110"/>
      <c r="I24" s="110">
        <v>14</v>
      </c>
      <c r="J24" s="111">
        <f t="shared" si="6"/>
        <v>128</v>
      </c>
      <c r="K24" s="119"/>
      <c r="L24" s="326"/>
      <c r="M24" s="327"/>
      <c r="N24" s="102"/>
      <c r="O24" s="328"/>
      <c r="P24" s="326"/>
      <c r="Q24" s="111"/>
      <c r="R24" s="121"/>
      <c r="S24" s="109"/>
      <c r="T24" s="326"/>
      <c r="U24" s="111"/>
      <c r="V24" s="116"/>
      <c r="W24" s="109">
        <v>8</v>
      </c>
      <c r="X24" s="326"/>
      <c r="Y24" s="111">
        <v>14</v>
      </c>
      <c r="Z24" s="116">
        <v>5</v>
      </c>
      <c r="AA24" s="109"/>
      <c r="AB24" s="326"/>
      <c r="AC24" s="111"/>
      <c r="AD24" s="116"/>
      <c r="AE24" s="366"/>
      <c r="AF24" s="62"/>
      <c r="AG24" s="62"/>
    </row>
    <row r="25" spans="1:39" s="43" customFormat="1" ht="19.5" customHeight="1" thickBot="1" x14ac:dyDescent="0.4">
      <c r="A25" s="84"/>
      <c r="B25" s="85" t="s">
        <v>120</v>
      </c>
      <c r="C25" s="86"/>
      <c r="D25" s="368">
        <f t="shared" ref="D25:E25" si="7">SUM(D26:D29)</f>
        <v>10</v>
      </c>
      <c r="E25" s="247">
        <f t="shared" si="7"/>
        <v>300</v>
      </c>
      <c r="F25" s="330"/>
      <c r="G25" s="331"/>
      <c r="H25" s="331"/>
      <c r="I25" s="331"/>
      <c r="J25" s="332"/>
      <c r="K25" s="635">
        <f>SUM(K26:M29)</f>
        <v>0</v>
      </c>
      <c r="L25" s="636"/>
      <c r="M25" s="637"/>
      <c r="N25" s="333">
        <f>SUM(N26:N29)</f>
        <v>0</v>
      </c>
      <c r="O25" s="635">
        <f>SUM(O26:Q29)</f>
        <v>0</v>
      </c>
      <c r="P25" s="636"/>
      <c r="Q25" s="637"/>
      <c r="R25" s="334">
        <f>SUM(R26:R29)</f>
        <v>0</v>
      </c>
      <c r="S25" s="583">
        <f>SUM(S26:U29)</f>
        <v>0</v>
      </c>
      <c r="T25" s="584"/>
      <c r="U25" s="585"/>
      <c r="V25" s="249">
        <f>SUM(V26:V29)</f>
        <v>0</v>
      </c>
      <c r="W25" s="583">
        <f>SUM(W26:Y29)</f>
        <v>44</v>
      </c>
      <c r="X25" s="584"/>
      <c r="Y25" s="585"/>
      <c r="Z25" s="249">
        <f>SUM(Z26:Z29)</f>
        <v>10</v>
      </c>
      <c r="AA25" s="583">
        <f>SUM(AA26:AC29)</f>
        <v>0</v>
      </c>
      <c r="AB25" s="584"/>
      <c r="AC25" s="585"/>
      <c r="AD25" s="249">
        <f>SUM(AD26:AD29)</f>
        <v>0</v>
      </c>
      <c r="AE25" s="249"/>
      <c r="AF25" s="247"/>
      <c r="AG25" s="247"/>
    </row>
    <row r="26" spans="1:39" s="2" customFormat="1" ht="44.25" customHeight="1" x14ac:dyDescent="0.35">
      <c r="A26" s="380" t="s">
        <v>172</v>
      </c>
      <c r="B26" s="390" t="s">
        <v>213</v>
      </c>
      <c r="C26" s="381" t="s">
        <v>203</v>
      </c>
      <c r="D26" s="609">
        <v>5</v>
      </c>
      <c r="E26" s="574">
        <f>D26*30</f>
        <v>150</v>
      </c>
      <c r="F26" s="590">
        <f>G26+H26+I26</f>
        <v>22</v>
      </c>
      <c r="G26" s="615">
        <v>8</v>
      </c>
      <c r="H26" s="615">
        <v>14</v>
      </c>
      <c r="I26" s="615"/>
      <c r="J26" s="594">
        <f>E26-F26</f>
        <v>128</v>
      </c>
      <c r="K26" s="605"/>
      <c r="L26" s="592"/>
      <c r="M26" s="594"/>
      <c r="N26" s="607"/>
      <c r="O26" s="605"/>
      <c r="P26" s="592"/>
      <c r="Q26" s="594"/>
      <c r="R26" s="603"/>
      <c r="S26" s="590"/>
      <c r="T26" s="592"/>
      <c r="U26" s="594"/>
      <c r="V26" s="586"/>
      <c r="W26" s="590">
        <v>8</v>
      </c>
      <c r="X26" s="592">
        <v>14</v>
      </c>
      <c r="Y26" s="594"/>
      <c r="Z26" s="586">
        <v>5</v>
      </c>
      <c r="AA26" s="590"/>
      <c r="AB26" s="592"/>
      <c r="AC26" s="594"/>
      <c r="AD26" s="586"/>
      <c r="AE26" s="609"/>
      <c r="AF26" s="574"/>
      <c r="AG26" s="574"/>
    </row>
    <row r="27" spans="1:39" s="2" customFormat="1" ht="40.5" customHeight="1" x14ac:dyDescent="0.35">
      <c r="A27" s="82" t="s">
        <v>173</v>
      </c>
      <c r="B27" s="386" t="s">
        <v>214</v>
      </c>
      <c r="C27" s="59" t="s">
        <v>203</v>
      </c>
      <c r="D27" s="610"/>
      <c r="E27" s="629"/>
      <c r="F27" s="591"/>
      <c r="G27" s="616"/>
      <c r="H27" s="616"/>
      <c r="I27" s="616"/>
      <c r="J27" s="595"/>
      <c r="K27" s="606"/>
      <c r="L27" s="593"/>
      <c r="M27" s="595"/>
      <c r="N27" s="608"/>
      <c r="O27" s="606"/>
      <c r="P27" s="593"/>
      <c r="Q27" s="595"/>
      <c r="R27" s="604"/>
      <c r="S27" s="591"/>
      <c r="T27" s="593"/>
      <c r="U27" s="595"/>
      <c r="V27" s="587"/>
      <c r="W27" s="591"/>
      <c r="X27" s="593"/>
      <c r="Y27" s="595"/>
      <c r="Z27" s="587"/>
      <c r="AA27" s="591"/>
      <c r="AB27" s="593"/>
      <c r="AC27" s="595"/>
      <c r="AD27" s="587"/>
      <c r="AE27" s="610"/>
      <c r="AF27" s="629"/>
      <c r="AG27" s="629"/>
    </row>
    <row r="28" spans="1:39" s="2" customFormat="1" ht="47.25" customHeight="1" x14ac:dyDescent="0.35">
      <c r="A28" s="82" t="s">
        <v>174</v>
      </c>
      <c r="B28" s="386" t="s">
        <v>215</v>
      </c>
      <c r="C28" s="59" t="s">
        <v>203</v>
      </c>
      <c r="D28" s="617">
        <v>5</v>
      </c>
      <c r="E28" s="630">
        <f t="shared" ref="E28" si="8">D28*30</f>
        <v>150</v>
      </c>
      <c r="F28" s="611">
        <f t="shared" ref="F28" si="9">G28+H28+I28</f>
        <v>22</v>
      </c>
      <c r="G28" s="612">
        <v>8</v>
      </c>
      <c r="H28" s="612">
        <v>14</v>
      </c>
      <c r="I28" s="612"/>
      <c r="J28" s="614">
        <f t="shared" ref="J28" si="10">E28-F28</f>
        <v>128</v>
      </c>
      <c r="K28" s="640"/>
      <c r="L28" s="572"/>
      <c r="M28" s="598"/>
      <c r="N28" s="642"/>
      <c r="O28" s="640"/>
      <c r="P28" s="572"/>
      <c r="Q28" s="598"/>
      <c r="R28" s="644"/>
      <c r="S28" s="596"/>
      <c r="T28" s="572"/>
      <c r="U28" s="598"/>
      <c r="V28" s="588"/>
      <c r="W28" s="596">
        <v>8</v>
      </c>
      <c r="X28" s="572">
        <v>14</v>
      </c>
      <c r="Y28" s="598"/>
      <c r="Z28" s="588">
        <v>5</v>
      </c>
      <c r="AA28" s="596"/>
      <c r="AB28" s="572"/>
      <c r="AC28" s="598"/>
      <c r="AD28" s="588"/>
      <c r="AE28" s="617"/>
      <c r="AF28" s="630"/>
      <c r="AG28" s="630"/>
    </row>
    <row r="29" spans="1:39" s="2" customFormat="1" ht="51" customHeight="1" thickBot="1" x14ac:dyDescent="0.4">
      <c r="A29" s="382" t="s">
        <v>175</v>
      </c>
      <c r="B29" s="389" t="s">
        <v>216</v>
      </c>
      <c r="C29" s="260" t="s">
        <v>203</v>
      </c>
      <c r="D29" s="618"/>
      <c r="E29" s="576"/>
      <c r="F29" s="597"/>
      <c r="G29" s="613"/>
      <c r="H29" s="613"/>
      <c r="I29" s="613"/>
      <c r="J29" s="599"/>
      <c r="K29" s="641"/>
      <c r="L29" s="573"/>
      <c r="M29" s="599"/>
      <c r="N29" s="643"/>
      <c r="O29" s="641"/>
      <c r="P29" s="573"/>
      <c r="Q29" s="599"/>
      <c r="R29" s="645"/>
      <c r="S29" s="597"/>
      <c r="T29" s="573"/>
      <c r="U29" s="599"/>
      <c r="V29" s="589"/>
      <c r="W29" s="597"/>
      <c r="X29" s="573"/>
      <c r="Y29" s="599"/>
      <c r="Z29" s="589"/>
      <c r="AA29" s="597"/>
      <c r="AB29" s="573"/>
      <c r="AC29" s="599"/>
      <c r="AD29" s="589"/>
      <c r="AE29" s="618"/>
      <c r="AF29" s="576"/>
      <c r="AG29" s="576"/>
    </row>
    <row r="30" spans="1:39" ht="8.25" customHeight="1" x14ac:dyDescent="0.25"/>
    <row r="31" spans="1:39" ht="15.75" customHeight="1" x14ac:dyDescent="0.35">
      <c r="A31" s="373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</row>
    <row r="32" spans="1:39" s="3" customFormat="1" ht="15.75" customHeight="1" x14ac:dyDescent="0.4">
      <c r="A32" s="40" t="s">
        <v>176</v>
      </c>
      <c r="B32" s="40"/>
      <c r="C32" s="40"/>
      <c r="D32" s="40" t="s">
        <v>177</v>
      </c>
      <c r="E32" s="40"/>
      <c r="F32" s="41"/>
      <c r="G32" s="41"/>
      <c r="H32" s="40"/>
      <c r="I32" s="41"/>
      <c r="J32" s="41"/>
      <c r="K32" s="41"/>
      <c r="L32" s="41"/>
      <c r="M32" s="12"/>
      <c r="N32" s="41"/>
      <c r="O32" s="42"/>
      <c r="P32" s="40"/>
      <c r="Q32" s="41"/>
      <c r="R32" s="41"/>
      <c r="S32" s="40"/>
      <c r="T32" s="40"/>
      <c r="U32" s="41"/>
      <c r="V32" s="40"/>
      <c r="W32" s="12"/>
      <c r="X32" s="12"/>
      <c r="Y32" s="40"/>
      <c r="Z32" s="12"/>
      <c r="AA32" s="12"/>
      <c r="AB32" s="12"/>
      <c r="AC32" s="40"/>
      <c r="AD32" s="12"/>
      <c r="AE32" s="12"/>
      <c r="AF32" s="12"/>
      <c r="AG32" s="12"/>
      <c r="AJ32" s="4"/>
      <c r="AK32" s="4"/>
      <c r="AL32" s="4"/>
      <c r="AM32" s="4"/>
    </row>
    <row r="33" spans="1:35" ht="17.399999999999999" x14ac:dyDescent="0.3">
      <c r="H33" s="40"/>
      <c r="P33" s="40"/>
    </row>
    <row r="34" spans="1:35" ht="18.75" customHeight="1" x14ac:dyDescent="0.3">
      <c r="A34" s="542" t="s">
        <v>178</v>
      </c>
      <c r="B34" s="542"/>
      <c r="C34" s="155"/>
      <c r="D34" s="155"/>
      <c r="E34" s="155"/>
      <c r="H34" s="40"/>
    </row>
    <row r="35" spans="1:35" ht="19.5" customHeight="1" x14ac:dyDescent="0.35">
      <c r="A35" s="542"/>
      <c r="B35" s="542"/>
      <c r="C35" s="155"/>
      <c r="F35" s="40"/>
      <c r="G35" s="40"/>
      <c r="H35" s="42"/>
      <c r="I35" s="40"/>
      <c r="J35" s="335"/>
      <c r="K35" s="335"/>
      <c r="L35" s="40"/>
      <c r="M35" s="335"/>
      <c r="N35" s="335"/>
      <c r="O35" s="335"/>
      <c r="P35" s="335"/>
      <c r="Q35" s="335"/>
      <c r="R35" s="336"/>
      <c r="S35" s="336"/>
      <c r="T35" s="337"/>
      <c r="U35" s="337"/>
      <c r="V35" s="337"/>
      <c r="W35" s="337"/>
      <c r="X35" s="336"/>
      <c r="Y35" s="336"/>
      <c r="Z35" s="336"/>
      <c r="AA35" s="337"/>
      <c r="AB35" s="336"/>
      <c r="AC35" s="336"/>
      <c r="AD35" s="336"/>
      <c r="AE35" s="336"/>
      <c r="AF35" s="336"/>
      <c r="AG35" s="336"/>
      <c r="AH35" s="336"/>
      <c r="AI35" s="336"/>
    </row>
  </sheetData>
  <dataConsolidate/>
  <mergeCells count="169">
    <mergeCell ref="A34:B34"/>
    <mergeCell ref="A35:B35"/>
    <mergeCell ref="AB28:AB29"/>
    <mergeCell ref="AC28:AC29"/>
    <mergeCell ref="AD28:AD29"/>
    <mergeCell ref="AE28:AE29"/>
    <mergeCell ref="AF28:AF29"/>
    <mergeCell ref="AG28:AG29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D28:D29"/>
    <mergeCell ref="E28:E29"/>
    <mergeCell ref="F28:F29"/>
    <mergeCell ref="G28:G29"/>
    <mergeCell ref="H28:H29"/>
    <mergeCell ref="I28:I29"/>
    <mergeCell ref="AB26:AB27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M26:M27"/>
    <mergeCell ref="N26:N27"/>
    <mergeCell ref="O26:O27"/>
    <mergeCell ref="D26:D27"/>
    <mergeCell ref="E26:E27"/>
    <mergeCell ref="F26:F27"/>
    <mergeCell ref="AE26:AE27"/>
    <mergeCell ref="AF26:AF27"/>
    <mergeCell ref="AG26:AG27"/>
    <mergeCell ref="V26:V27"/>
    <mergeCell ref="W26:W27"/>
    <mergeCell ref="X26:X27"/>
    <mergeCell ref="Y26:Y27"/>
    <mergeCell ref="Z26:Z27"/>
    <mergeCell ref="AA26:AA27"/>
    <mergeCell ref="AD15:AD17"/>
    <mergeCell ref="G15:G17"/>
    <mergeCell ref="H15:H17"/>
    <mergeCell ref="I15:I17"/>
    <mergeCell ref="G26:G27"/>
    <mergeCell ref="H26:H27"/>
    <mergeCell ref="I26:I27"/>
    <mergeCell ref="K20:M20"/>
    <mergeCell ref="O20:Q20"/>
    <mergeCell ref="S20:U20"/>
    <mergeCell ref="W20:Y20"/>
    <mergeCell ref="AA20:AC20"/>
    <mergeCell ref="K25:M25"/>
    <mergeCell ref="O25:Q25"/>
    <mergeCell ref="S25:U25"/>
    <mergeCell ref="W25:Y25"/>
    <mergeCell ref="AA25:AC25"/>
    <mergeCell ref="AC26:AC27"/>
    <mergeCell ref="AD26:AD27"/>
    <mergeCell ref="D15:D17"/>
    <mergeCell ref="E15:E17"/>
    <mergeCell ref="F15:F17"/>
    <mergeCell ref="A19:B19"/>
    <mergeCell ref="K19:M19"/>
    <mergeCell ref="O19:Q19"/>
    <mergeCell ref="S19:U19"/>
    <mergeCell ref="W19:Y19"/>
    <mergeCell ref="AA19:AC19"/>
    <mergeCell ref="AB15:AB17"/>
    <mergeCell ref="AC15:AC17"/>
    <mergeCell ref="Q7:Q8"/>
    <mergeCell ref="R7:R8"/>
    <mergeCell ref="S7:S8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11:M11"/>
    <mergeCell ref="O11:Q11"/>
    <mergeCell ref="S11:U11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F6:F8"/>
    <mergeCell ref="S6:V6"/>
    <mergeCell ref="P7:P8"/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G6:I6"/>
    <mergeCell ref="J6:J8"/>
    <mergeCell ref="K6:N6"/>
    <mergeCell ref="O6:R6"/>
  </mergeCells>
  <printOptions horizontalCentered="1" verticalCentered="1" gridLinesSet="0"/>
  <pageMargins left="0" right="0" top="0.59055118110236227" bottom="0" header="0.19685039370078741" footer="0"/>
  <pageSetup paperSize="9" scale="45" fitToWidth="420" fitToHeight="297" orientation="landscape" blackAndWhite="1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 </vt:lpstr>
      <vt:lpstr>Базовая часть РУП маг</vt:lpstr>
      <vt:lpstr>Вариативная часть РУП ГЭЭ</vt:lpstr>
      <vt:lpstr>Вариативная часть РУП АИЭ</vt:lpstr>
      <vt:lpstr>РЗиА</vt:lpstr>
      <vt:lpstr>'Базовая часть РУП маг'!Область_печати</vt:lpstr>
      <vt:lpstr>'Вариативная часть РУП АИЭ'!Область_печати</vt:lpstr>
      <vt:lpstr>'Вариативная часть РУП ГЭЭ'!Область_печати</vt:lpstr>
      <vt:lpstr>РЗиА!Область_печати</vt:lpstr>
      <vt:lpstr>'Титул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 кафедры ПОКС(бакалавр по ECTS) по программным модулям</dc:title>
  <dc:subject>Учебный план кафедры ПОКС(бакалавр по ECTS) по семестрам</dc:subject>
  <dc:creator>Дресвянников С.Ю.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ВИЭ</cp:lastModifiedBy>
  <cp:lastPrinted>2023-11-09T06:40:42Z</cp:lastPrinted>
  <dcterms:created xsi:type="dcterms:W3CDTF">1999-08-17T06:17:32Z</dcterms:created>
  <dcterms:modified xsi:type="dcterms:W3CDTF">2024-02-21T04:56:46Z</dcterms:modified>
  <cp:category>Curriculum of Software Engineering department</cp:category>
</cp:coreProperties>
</file>