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Аккредетации Бакалавр 2025 (комп агай)\"/>
    </mc:Choice>
  </mc:AlternateContent>
  <xr:revisionPtr revIDLastSave="0" documentId="8_{7600D6C3-1611-48A0-B240-984841FC3F1E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Титул" sheetId="19" r:id="rId1"/>
    <sheet name="Базовая часть РУП маг" sheetId="7" r:id="rId2"/>
    <sheet name="ПГС" sheetId="20" r:id="rId3"/>
    <sheet name="ПЭАД" sheetId="21" r:id="rId4"/>
    <sheet name="ТНП" sheetId="22" r:id="rId5"/>
    <sheet name="ВЭЭЗ" sheetId="23" r:id="rId6"/>
    <sheet name="ВВ" sheetId="24" r:id="rId7"/>
    <sheet name="ТЭСМИК" sheetId="25" r:id="rId8"/>
  </sheets>
  <definedNames>
    <definedName name="_xlnm.Print_Area" localSheetId="1">'Базовая часть РУП маг'!$A$1:$AG$48</definedName>
    <definedName name="_xlnm.Print_Area" localSheetId="2">ПГС!$A$1:$AG$37</definedName>
    <definedName name="_xlnm.Print_Area" localSheetId="0">Титул!$A$1:$BJ$40</definedName>
  </definedNames>
  <calcPr calcId="145621"/>
</workbook>
</file>

<file path=xl/calcChain.xml><?xml version="1.0" encoding="utf-8"?>
<calcChain xmlns="http://schemas.openxmlformats.org/spreadsheetml/2006/main">
  <c r="F28" i="25" l="1"/>
  <c r="E28" i="25"/>
  <c r="J28" i="25" s="1"/>
  <c r="F26" i="25"/>
  <c r="E26" i="25"/>
  <c r="E25" i="25" s="1"/>
  <c r="AD25" i="25"/>
  <c r="AA25" i="25"/>
  <c r="Z25" i="25"/>
  <c r="W25" i="25"/>
  <c r="V25" i="25"/>
  <c r="S25" i="25"/>
  <c r="R25" i="25"/>
  <c r="O25" i="25"/>
  <c r="N25" i="25"/>
  <c r="K25" i="25"/>
  <c r="D25" i="25"/>
  <c r="F24" i="25"/>
  <c r="E24" i="25"/>
  <c r="J24" i="25" s="1"/>
  <c r="F23" i="25"/>
  <c r="E23" i="25"/>
  <c r="J23" i="25" s="1"/>
  <c r="F22" i="25"/>
  <c r="E22" i="25"/>
  <c r="J22" i="25" s="1"/>
  <c r="F21" i="25"/>
  <c r="E21" i="25"/>
  <c r="E20" i="25" s="1"/>
  <c r="E19" i="25" s="1"/>
  <c r="AD20" i="25"/>
  <c r="AD19" i="25" s="1"/>
  <c r="AA20" i="25"/>
  <c r="AA19" i="25" s="1"/>
  <c r="Z20" i="25"/>
  <c r="W20" i="25"/>
  <c r="V20" i="25"/>
  <c r="S20" i="25"/>
  <c r="R20" i="25"/>
  <c r="R19" i="25" s="1"/>
  <c r="O20" i="25"/>
  <c r="O19" i="25" s="1"/>
  <c r="N20" i="25"/>
  <c r="N19" i="25" s="1"/>
  <c r="K20" i="25"/>
  <c r="K19" i="25" s="1"/>
  <c r="D20" i="25"/>
  <c r="D19" i="25" s="1"/>
  <c r="Z19" i="25"/>
  <c r="W19" i="25"/>
  <c r="V19" i="25"/>
  <c r="S19" i="25"/>
  <c r="F15" i="25"/>
  <c r="E15" i="25"/>
  <c r="J15" i="25" s="1"/>
  <c r="AD14" i="25"/>
  <c r="AD10" i="25" s="1"/>
  <c r="AA14" i="25"/>
  <c r="AA10" i="25" s="1"/>
  <c r="Z14" i="25"/>
  <c r="Z10" i="25" s="1"/>
  <c r="W14" i="25"/>
  <c r="W10" i="25" s="1"/>
  <c r="V14" i="25"/>
  <c r="V10" i="25" s="1"/>
  <c r="S14" i="25"/>
  <c r="S10" i="25" s="1"/>
  <c r="R14" i="25"/>
  <c r="R10" i="25" s="1"/>
  <c r="O14" i="25"/>
  <c r="N14" i="25"/>
  <c r="K14" i="25"/>
  <c r="F13" i="25"/>
  <c r="E13" i="25"/>
  <c r="J13" i="25" s="1"/>
  <c r="F12" i="25"/>
  <c r="E12" i="25"/>
  <c r="J12" i="25" s="1"/>
  <c r="J11" i="25" s="1"/>
  <c r="J10" i="25" s="1"/>
  <c r="N11" i="25"/>
  <c r="N10" i="25" s="1"/>
  <c r="K11" i="25"/>
  <c r="K10" i="25" s="1"/>
  <c r="F11" i="25"/>
  <c r="F10" i="25" s="1"/>
  <c r="E11" i="25"/>
  <c r="D11" i="25"/>
  <c r="D10" i="25" s="1"/>
  <c r="O10" i="25"/>
  <c r="J28" i="24"/>
  <c r="F28" i="24"/>
  <c r="E28" i="24"/>
  <c r="F26" i="24"/>
  <c r="E26" i="24"/>
  <c r="J26" i="24" s="1"/>
  <c r="AD25" i="24"/>
  <c r="AA25" i="24"/>
  <c r="Z25" i="24"/>
  <c r="W25" i="24"/>
  <c r="V25" i="24"/>
  <c r="S25" i="24"/>
  <c r="R25" i="24"/>
  <c r="O25" i="24"/>
  <c r="N25" i="24"/>
  <c r="K25" i="24"/>
  <c r="E25" i="24"/>
  <c r="D25" i="24"/>
  <c r="F24" i="24"/>
  <c r="E24" i="24"/>
  <c r="J24" i="24" s="1"/>
  <c r="F23" i="24"/>
  <c r="E23" i="24"/>
  <c r="J23" i="24" s="1"/>
  <c r="F22" i="24"/>
  <c r="E22" i="24"/>
  <c r="J22" i="24" s="1"/>
  <c r="F21" i="24"/>
  <c r="E21" i="24"/>
  <c r="E20" i="24" s="1"/>
  <c r="E19" i="24" s="1"/>
  <c r="AD20" i="24"/>
  <c r="AD19" i="24" s="1"/>
  <c r="AA20" i="24"/>
  <c r="AA19" i="24" s="1"/>
  <c r="Z20" i="24"/>
  <c r="Z19" i="24" s="1"/>
  <c r="W20" i="24"/>
  <c r="V20" i="24"/>
  <c r="S20" i="24"/>
  <c r="R20" i="24"/>
  <c r="O20" i="24"/>
  <c r="O19" i="24" s="1"/>
  <c r="N20" i="24"/>
  <c r="N19" i="24" s="1"/>
  <c r="K20" i="24"/>
  <c r="K19" i="24" s="1"/>
  <c r="D20" i="24"/>
  <c r="D19" i="24" s="1"/>
  <c r="W19" i="24"/>
  <c r="V19" i="24"/>
  <c r="S19" i="24"/>
  <c r="R19" i="24"/>
  <c r="F15" i="24"/>
  <c r="E15" i="24"/>
  <c r="E14" i="24" s="1"/>
  <c r="AD14" i="24"/>
  <c r="AA14" i="24"/>
  <c r="AA10" i="24" s="1"/>
  <c r="Z14" i="24"/>
  <c r="Z10" i="24" s="1"/>
  <c r="W14" i="24"/>
  <c r="W10" i="24" s="1"/>
  <c r="V14" i="24"/>
  <c r="V10" i="24" s="1"/>
  <c r="S14" i="24"/>
  <c r="S10" i="24" s="1"/>
  <c r="R14" i="24"/>
  <c r="R10" i="24" s="1"/>
  <c r="O14" i="24"/>
  <c r="O10" i="24" s="1"/>
  <c r="N14" i="24"/>
  <c r="K14" i="24"/>
  <c r="F13" i="24"/>
  <c r="E13" i="24"/>
  <c r="J13" i="24" s="1"/>
  <c r="F12" i="24"/>
  <c r="E12" i="24"/>
  <c r="J12" i="24" s="1"/>
  <c r="J11" i="24" s="1"/>
  <c r="J10" i="24" s="1"/>
  <c r="N11" i="24"/>
  <c r="N10" i="24" s="1"/>
  <c r="K11" i="24"/>
  <c r="K10" i="24" s="1"/>
  <c r="F11" i="24"/>
  <c r="F10" i="24" s="1"/>
  <c r="E11" i="24"/>
  <c r="E10" i="24" s="1"/>
  <c r="D11" i="24"/>
  <c r="D10" i="24" s="1"/>
  <c r="AD10" i="24"/>
  <c r="F28" i="23"/>
  <c r="E28" i="23"/>
  <c r="J28" i="23" s="1"/>
  <c r="F26" i="23"/>
  <c r="E26" i="23"/>
  <c r="E25" i="23" s="1"/>
  <c r="AD25" i="23"/>
  <c r="AA25" i="23"/>
  <c r="Z25" i="23"/>
  <c r="W25" i="23"/>
  <c r="V25" i="23"/>
  <c r="S25" i="23"/>
  <c r="R25" i="23"/>
  <c r="O25" i="23"/>
  <c r="N25" i="23"/>
  <c r="K25" i="23"/>
  <c r="K19" i="23" s="1"/>
  <c r="D25" i="23"/>
  <c r="F24" i="23"/>
  <c r="E24" i="23"/>
  <c r="J24" i="23" s="1"/>
  <c r="F23" i="23"/>
  <c r="J23" i="23" s="1"/>
  <c r="E23" i="23"/>
  <c r="F22" i="23"/>
  <c r="E22" i="23"/>
  <c r="J22" i="23" s="1"/>
  <c r="F21" i="23"/>
  <c r="E21" i="23"/>
  <c r="E20" i="23" s="1"/>
  <c r="E19" i="23" s="1"/>
  <c r="AD20" i="23"/>
  <c r="AD19" i="23" s="1"/>
  <c r="AA20" i="23"/>
  <c r="AA19" i="23" s="1"/>
  <c r="Z20" i="23"/>
  <c r="W20" i="23"/>
  <c r="V20" i="23"/>
  <c r="S20" i="23"/>
  <c r="R20" i="23"/>
  <c r="R19" i="23" s="1"/>
  <c r="O20" i="23"/>
  <c r="O19" i="23" s="1"/>
  <c r="N20" i="23"/>
  <c r="N19" i="23" s="1"/>
  <c r="K20" i="23"/>
  <c r="D20" i="23"/>
  <c r="Z19" i="23"/>
  <c r="W19" i="23"/>
  <c r="V19" i="23"/>
  <c r="S19" i="23"/>
  <c r="D19" i="23"/>
  <c r="J15" i="23"/>
  <c r="F15" i="23"/>
  <c r="E15" i="23"/>
  <c r="AD14" i="23"/>
  <c r="AD10" i="23" s="1"/>
  <c r="AA14" i="23"/>
  <c r="Z14" i="23"/>
  <c r="W14" i="23"/>
  <c r="V14" i="23"/>
  <c r="S14" i="23"/>
  <c r="R14" i="23"/>
  <c r="O14" i="23"/>
  <c r="O10" i="23" s="1"/>
  <c r="N14" i="23"/>
  <c r="K14" i="23"/>
  <c r="E14" i="23"/>
  <c r="F13" i="23"/>
  <c r="F11" i="23" s="1"/>
  <c r="F10" i="23" s="1"/>
  <c r="E13" i="23"/>
  <c r="E11" i="23" s="1"/>
  <c r="E10" i="23" s="1"/>
  <c r="F12" i="23"/>
  <c r="E12" i="23"/>
  <c r="J12" i="23" s="1"/>
  <c r="N11" i="23"/>
  <c r="N10" i="23" s="1"/>
  <c r="K11" i="23"/>
  <c r="K10" i="23" s="1"/>
  <c r="D11" i="23"/>
  <c r="D10" i="23" s="1"/>
  <c r="AA10" i="23"/>
  <c r="Z10" i="23"/>
  <c r="W10" i="23"/>
  <c r="V10" i="23"/>
  <c r="S10" i="23"/>
  <c r="R10" i="23"/>
  <c r="F28" i="22"/>
  <c r="J28" i="22" s="1"/>
  <c r="E28" i="22"/>
  <c r="F26" i="22"/>
  <c r="E26" i="22"/>
  <c r="J26" i="22" s="1"/>
  <c r="AD25" i="22"/>
  <c r="AA25" i="22"/>
  <c r="Z25" i="22"/>
  <c r="W25" i="22"/>
  <c r="V25" i="22"/>
  <c r="S25" i="22"/>
  <c r="R25" i="22"/>
  <c r="O25" i="22"/>
  <c r="N25" i="22"/>
  <c r="K25" i="22"/>
  <c r="E25" i="22"/>
  <c r="D25" i="22"/>
  <c r="F24" i="22"/>
  <c r="E24" i="22"/>
  <c r="J24" i="22" s="1"/>
  <c r="F23" i="22"/>
  <c r="E23" i="22"/>
  <c r="J23" i="22" s="1"/>
  <c r="F22" i="22"/>
  <c r="E22" i="22"/>
  <c r="J22" i="22" s="1"/>
  <c r="F21" i="22"/>
  <c r="E21" i="22"/>
  <c r="E20" i="22" s="1"/>
  <c r="E19" i="22" s="1"/>
  <c r="AD20" i="22"/>
  <c r="AD19" i="22" s="1"/>
  <c r="AA20" i="22"/>
  <c r="AA19" i="22" s="1"/>
  <c r="Z20" i="22"/>
  <c r="Z19" i="22" s="1"/>
  <c r="W20" i="22"/>
  <c r="W19" i="22" s="1"/>
  <c r="V20" i="22"/>
  <c r="S20" i="22"/>
  <c r="R20" i="22"/>
  <c r="O20" i="22"/>
  <c r="N20" i="22"/>
  <c r="N19" i="22" s="1"/>
  <c r="K20" i="22"/>
  <c r="K19" i="22" s="1"/>
  <c r="D20" i="22"/>
  <c r="D19" i="22" s="1"/>
  <c r="V19" i="22"/>
  <c r="S19" i="22"/>
  <c r="R19" i="22"/>
  <c r="O19" i="22"/>
  <c r="F15" i="22"/>
  <c r="E15" i="22"/>
  <c r="E14" i="22" s="1"/>
  <c r="AD14" i="22"/>
  <c r="AA14" i="22"/>
  <c r="Z14" i="22"/>
  <c r="Z10" i="22" s="1"/>
  <c r="W14" i="22"/>
  <c r="W10" i="22" s="1"/>
  <c r="V14" i="22"/>
  <c r="V10" i="22" s="1"/>
  <c r="S14" i="22"/>
  <c r="S10" i="22" s="1"/>
  <c r="R14" i="22"/>
  <c r="R10" i="22" s="1"/>
  <c r="O14" i="22"/>
  <c r="O10" i="22" s="1"/>
  <c r="N14" i="22"/>
  <c r="K14" i="22"/>
  <c r="F13" i="22"/>
  <c r="E13" i="22"/>
  <c r="J13" i="22" s="1"/>
  <c r="F12" i="22"/>
  <c r="E12" i="22"/>
  <c r="J12" i="22" s="1"/>
  <c r="J11" i="22" s="1"/>
  <c r="J10" i="22" s="1"/>
  <c r="N11" i="22"/>
  <c r="N10" i="22" s="1"/>
  <c r="K11" i="22"/>
  <c r="K10" i="22" s="1"/>
  <c r="F11" i="22"/>
  <c r="F10" i="22" s="1"/>
  <c r="E11" i="22"/>
  <c r="E10" i="22" s="1"/>
  <c r="D11" i="22"/>
  <c r="D10" i="22" s="1"/>
  <c r="AD10" i="22"/>
  <c r="AA10" i="22"/>
  <c r="J28" i="21"/>
  <c r="F28" i="21"/>
  <c r="E28" i="21"/>
  <c r="F26" i="21"/>
  <c r="E26" i="21"/>
  <c r="J26" i="21" s="1"/>
  <c r="AD25" i="21"/>
  <c r="AA25" i="21"/>
  <c r="Z25" i="21"/>
  <c r="W25" i="21"/>
  <c r="V25" i="21"/>
  <c r="S25" i="21"/>
  <c r="R25" i="21"/>
  <c r="O25" i="21"/>
  <c r="N25" i="21"/>
  <c r="K25" i="21"/>
  <c r="E25" i="21"/>
  <c r="D25" i="21"/>
  <c r="F24" i="21"/>
  <c r="E24" i="21"/>
  <c r="J24" i="21" s="1"/>
  <c r="F23" i="21"/>
  <c r="E23" i="21"/>
  <c r="J23" i="21" s="1"/>
  <c r="F22" i="21"/>
  <c r="E22" i="21"/>
  <c r="J22" i="21" s="1"/>
  <c r="F21" i="21"/>
  <c r="E21" i="21"/>
  <c r="E20" i="21" s="1"/>
  <c r="E19" i="21" s="1"/>
  <c r="AD20" i="21"/>
  <c r="AD19" i="21" s="1"/>
  <c r="AA20" i="21"/>
  <c r="AA19" i="21" s="1"/>
  <c r="Z20" i="21"/>
  <c r="Z19" i="21" s="1"/>
  <c r="W20" i="21"/>
  <c r="V20" i="21"/>
  <c r="S20" i="21"/>
  <c r="R20" i="21"/>
  <c r="O20" i="21"/>
  <c r="O19" i="21" s="1"/>
  <c r="N20" i="21"/>
  <c r="N19" i="21" s="1"/>
  <c r="K20" i="21"/>
  <c r="K19" i="21" s="1"/>
  <c r="D20" i="21"/>
  <c r="D19" i="21" s="1"/>
  <c r="W19" i="21"/>
  <c r="V19" i="21"/>
  <c r="S19" i="21"/>
  <c r="R19" i="21"/>
  <c r="F15" i="21"/>
  <c r="E15" i="21"/>
  <c r="E14" i="21" s="1"/>
  <c r="AD14" i="21"/>
  <c r="AA14" i="21"/>
  <c r="AA10" i="21" s="1"/>
  <c r="Z14" i="21"/>
  <c r="Z10" i="21" s="1"/>
  <c r="W14" i="21"/>
  <c r="W10" i="21" s="1"/>
  <c r="V14" i="21"/>
  <c r="V10" i="21" s="1"/>
  <c r="S14" i="21"/>
  <c r="S10" i="21" s="1"/>
  <c r="R14" i="21"/>
  <c r="R10" i="21" s="1"/>
  <c r="O14" i="21"/>
  <c r="O10" i="21" s="1"/>
  <c r="N14" i="21"/>
  <c r="K14" i="21"/>
  <c r="F13" i="21"/>
  <c r="E13" i="21"/>
  <c r="J13" i="21" s="1"/>
  <c r="F12" i="21"/>
  <c r="E12" i="21"/>
  <c r="J12" i="21" s="1"/>
  <c r="J11" i="21" s="1"/>
  <c r="J10" i="21" s="1"/>
  <c r="N11" i="21"/>
  <c r="N10" i="21" s="1"/>
  <c r="K11" i="21"/>
  <c r="K10" i="21" s="1"/>
  <c r="F11" i="21"/>
  <c r="F10" i="21" s="1"/>
  <c r="E11" i="21"/>
  <c r="E10" i="21" s="1"/>
  <c r="D11" i="21"/>
  <c r="D10" i="21" s="1"/>
  <c r="AD10" i="21"/>
  <c r="E14" i="25" l="1"/>
  <c r="E10" i="25" s="1"/>
  <c r="J21" i="25"/>
  <c r="J26" i="25"/>
  <c r="J21" i="24"/>
  <c r="J15" i="24"/>
  <c r="J13" i="23"/>
  <c r="J11" i="23" s="1"/>
  <c r="J10" i="23" s="1"/>
  <c r="J21" i="23"/>
  <c r="J26" i="23"/>
  <c r="J21" i="22"/>
  <c r="J15" i="22"/>
  <c r="J21" i="21"/>
  <c r="J15" i="21"/>
  <c r="AD19" i="7" l="1"/>
  <c r="AA19" i="7"/>
  <c r="AA11" i="7"/>
  <c r="AA12" i="7" s="1"/>
  <c r="AD25" i="20"/>
  <c r="AA25" i="20"/>
  <c r="AD20" i="20"/>
  <c r="AA20" i="20"/>
  <c r="AA19" i="20" s="1"/>
  <c r="AD19" i="20"/>
  <c r="AD14" i="20"/>
  <c r="AA14" i="20"/>
  <c r="AA10" i="20" s="1"/>
  <c r="AD10" i="20"/>
  <c r="AD20" i="7"/>
  <c r="AA20" i="7"/>
  <c r="AD14" i="7"/>
  <c r="AA14" i="7"/>
  <c r="AD11" i="7"/>
  <c r="AD12" i="7" s="1"/>
  <c r="AD7" i="7"/>
  <c r="AA7" i="7"/>
  <c r="AA24" i="7" l="1"/>
  <c r="AD24" i="7"/>
  <c r="BB30" i="19" l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F9" i="7" l="1"/>
  <c r="F10" i="7"/>
  <c r="E9" i="7"/>
  <c r="E10" i="7"/>
  <c r="E8" i="7"/>
  <c r="BH31" i="19"/>
  <c r="BG31" i="19"/>
  <c r="BF31" i="19"/>
  <c r="BE31" i="19"/>
  <c r="BD31" i="19"/>
  <c r="BC31" i="19"/>
  <c r="BB29" i="19"/>
  <c r="BB28" i="19"/>
  <c r="F8" i="7" l="1"/>
  <c r="E7" i="7"/>
  <c r="J10" i="7"/>
  <c r="J9" i="7"/>
  <c r="E11" i="7"/>
  <c r="BB31" i="19"/>
  <c r="J8" i="7" l="1"/>
  <c r="E12" i="7"/>
  <c r="E24" i="7" l="1"/>
  <c r="E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AE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  <comment ref="AE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sharedStrings.xml><?xml version="1.0" encoding="utf-8"?>
<sst xmlns="http://schemas.openxmlformats.org/spreadsheetml/2006/main" count="923" uniqueCount="287">
  <si>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</si>
  <si>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</si>
  <si>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</si>
  <si>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</si>
  <si>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</si>
  <si>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</si>
  <si>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</si>
  <si>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</si>
  <si>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</si>
  <si>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</si>
  <si>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</si>
  <si>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</si>
  <si>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</si>
  <si>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</si>
  <si>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</si>
  <si>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</si>
  <si>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</si>
  <si>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</si>
  <si>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</si>
  <si>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</si>
  <si>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</si>
  <si>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</si>
  <si>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</si>
  <si>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</si>
  <si>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</si>
  <si>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</si>
  <si>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</si>
  <si>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</si>
  <si>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</si>
  <si>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</si>
  <si>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</si>
  <si>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</si>
  <si>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</si>
  <si>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</si>
  <si>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</si>
  <si>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</si>
  <si>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</si>
  <si>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</si>
  <si>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</si>
  <si>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</si>
  <si>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</si>
  <si>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</si>
  <si>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</si>
  <si>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</si>
  <si>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</si>
  <si>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</si>
  <si>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</si>
  <si>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</si>
  <si>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</si>
  <si>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</si>
  <si>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</si>
  <si>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</si>
  <si>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</si>
  <si>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</si>
  <si>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</si>
  <si>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</si>
  <si>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</si>
  <si>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</si>
  <si>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</si>
  <si>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</si>
  <si>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</si>
  <si>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</si>
  <si>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</si>
  <si>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</si>
  <si>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</si>
  <si>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</si>
  <si>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</si>
  <si>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</si>
  <si>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</si>
  <si>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</si>
  <si>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</si>
  <si>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</si>
  <si>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</si>
  <si>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</si>
  <si>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</si>
  <si>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</si>
  <si>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</si>
  <si>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</si>
  <si>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</si>
  <si>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</si>
  <si>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</si>
  <si>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</si>
  <si>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</si>
  <si>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</si>
  <si>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</si>
  <si>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</si>
  <si>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</si>
  <si>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</si>
  <si>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</si>
  <si>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</si>
  <si>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</si>
  <si>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</si>
  <si>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</si>
  <si>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</si>
  <si>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</si>
  <si>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</si>
  <si>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</si>
  <si>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</si>
  <si>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</si>
  <si>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</si>
  <si>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</si>
  <si>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</si>
  <si>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</si>
  <si>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</si>
  <si>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Жалпы эмгек көлөмү/ Общая трудоемкость/ Total labor intensity</t>
  </si>
  <si>
    <t xml:space="preserve">КВАЛИФИКАЦИЯСЫ / КВАЛИФИКАЦИЯ / QUALIFICATION: </t>
  </si>
  <si>
    <t>Цикл Б1.1 боюнча жыйынтыгы /Итого по циклу Б1.1/Total cycle Б1.1</t>
  </si>
  <si>
    <t>Б1.2.</t>
  </si>
  <si>
    <t>Блок 2.</t>
  </si>
  <si>
    <t>Блок 3.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</si>
  <si>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</si>
  <si>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</si>
  <si>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</si>
  <si>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</si>
  <si>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</si>
  <si>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</si>
  <si>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</si>
  <si>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</si>
  <si>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</si>
  <si>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Блок 1.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</si>
  <si>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</si>
  <si>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</si>
  <si>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</si>
  <si>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</si>
  <si>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</si>
  <si>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</si>
  <si>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</si>
  <si>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</si>
  <si>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</si>
  <si>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</si>
  <si>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</si>
  <si>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</si>
  <si>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</si>
  <si>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</si>
  <si>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</si>
  <si>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</si>
  <si>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</si>
  <si>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</si>
  <si>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</si>
  <si>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</si>
  <si>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</si>
  <si>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</si>
  <si>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</si>
  <si>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</si>
  <si>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</si>
  <si>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ИЯ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</si>
  <si>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</si>
  <si>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</si>
  <si>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t>2,5 жыл / 2,5 года / 2,5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</si>
  <si>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</si>
  <si>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</si>
  <si>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</si>
  <si>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r>
      <t xml:space="preserve">Pedagogical practice </t>
    </r>
    <r>
      <rPr>
        <i/>
        <sz val="9"/>
        <rFont val="Times New Roman"/>
        <family val="1"/>
        <charset val="204"/>
      </rPr>
      <t>(совмещена с самостоятельным обучением)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</si>
  <si>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</si>
  <si>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 xml:space="preserve">Педагогикалык практика / </t>
    </r>
    <r>
      <rPr>
        <b/>
        <sz val="9"/>
        <rFont val="Times New Roman"/>
        <family val="1"/>
        <charset val="204"/>
      </rPr>
      <t>Педагогическая практика</t>
    </r>
    <r>
      <rPr>
        <sz val="9"/>
        <rFont val="Times New Roman"/>
        <family val="1"/>
        <charset val="204"/>
      </rPr>
      <t xml:space="preserve"> / </t>
    </r>
  </si>
  <si>
    <r>
      <t xml:space="preserve">Илимий изилдөө практикасы / </t>
    </r>
    <r>
      <rPr>
        <b/>
        <sz val="9"/>
        <rFont val="Times New Roman"/>
        <family val="1"/>
        <charset val="204"/>
      </rPr>
      <t xml:space="preserve">Научно-исследовательская </t>
    </r>
  </si>
  <si>
    <r>
      <rPr>
        <b/>
        <sz val="9"/>
        <rFont val="Times New Roman"/>
        <family val="1"/>
        <charset val="204"/>
      </rPr>
      <t>практика</t>
    </r>
    <r>
      <rPr>
        <sz val="9"/>
        <rFont val="Times New Roman"/>
        <family val="1"/>
        <charset val="204"/>
      </rPr>
      <t xml:space="preserve"> / Research practice</t>
    </r>
    <r>
      <rPr>
        <i/>
        <sz val="9"/>
        <rFont val="Times New Roman"/>
        <family val="1"/>
        <charset val="204"/>
      </rPr>
      <t xml:space="preserve"> (совмещена с самостоятельным обучением)</t>
    </r>
  </si>
  <si>
    <r>
      <t xml:space="preserve">МД аткаруу / </t>
    </r>
    <r>
      <rPr>
        <b/>
        <sz val="9"/>
        <rFont val="Times New Roman"/>
        <family val="1"/>
        <charset val="204"/>
      </rPr>
      <t>Выполнение МД</t>
    </r>
    <r>
      <rPr>
        <sz val="9"/>
        <rFont val="Times New Roman"/>
        <family val="1"/>
        <charset val="204"/>
      </rPr>
      <t xml:space="preserve"> / Execution of MD</t>
    </r>
  </si>
  <si>
    <r>
      <t xml:space="preserve">МД коргоо / </t>
    </r>
    <r>
      <rPr>
        <b/>
        <sz val="9"/>
        <rFont val="Times New Roman"/>
        <family val="1"/>
        <charset val="204"/>
      </rPr>
      <t>Защита МД</t>
    </r>
    <r>
      <rPr>
        <sz val="9"/>
        <rFont val="Times New Roman"/>
        <family val="1"/>
        <charset val="204"/>
      </rPr>
      <t xml:space="preserve"> / Рrotection of MD</t>
    </r>
  </si>
  <si>
    <t>өз алдынча окутуу /самостоят. обуч./ independent education</t>
  </si>
  <si>
    <t>Окутуунун 3-ж./  3-й г. обуч./  3nd year of study</t>
  </si>
  <si>
    <t xml:space="preserve">1 сем/sem (КС/ОС/AS) </t>
  </si>
  <si>
    <t>2 сем/sem (ЖС/ВС/SS)</t>
  </si>
  <si>
    <t xml:space="preserve">3 сем/sem (КС/ОС/AS) </t>
  </si>
  <si>
    <t>4 сем/sem (ЖС/ВС/SS)</t>
  </si>
  <si>
    <t xml:space="preserve">5 сем/sem (КС/ОС/AS) </t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</si>
  <si>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</si>
  <si>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</si>
  <si>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</si>
  <si>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t>ОП ИП</t>
  </si>
  <si>
    <r>
      <t xml:space="preserve">АКАДЕМИЯЛЫК ЖАЗУУ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</si>
  <si>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УУ</t>
  </si>
  <si>
    <t>М1.1.</t>
  </si>
  <si>
    <t>М1.1.1</t>
  </si>
  <si>
    <t>М1.1.2</t>
  </si>
  <si>
    <t>М1.1.3</t>
  </si>
  <si>
    <t>М1.2.</t>
  </si>
  <si>
    <t>М1.2.1</t>
  </si>
  <si>
    <t>М1.2.2</t>
  </si>
  <si>
    <t>М1.2.3</t>
  </si>
  <si>
    <t>М1.2.4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</si>
  <si>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</si>
  <si>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</si>
  <si>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</si>
  <si>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</si>
  <si>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</si>
  <si>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</si>
  <si>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</si>
  <si>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</si>
  <si>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</si>
  <si>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</si>
  <si>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</si>
  <si>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</si>
  <si>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</si>
  <si>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r>
      <t xml:space="preserve">МААЛЫМАТТЫК ТЕХНОЛОГИЯЛАР (ТАРМАКТАР БОЮНЧА) / </t>
    </r>
    <r>
      <rPr>
        <b/>
        <sz val="14"/>
        <rFont val="Times New Roman"/>
        <family val="1"/>
        <charset val="204"/>
      </rPr>
      <t>ИНФОРМАЦИОННЫЕ ТЕХНОЛОГИИ (ПО ОТРАСЛЯМ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/ INFORMATION TECHNOLOGY (BY INDUSTRY)</t>
    </r>
  </si>
  <si>
    <r>
      <t>750500 - Civil Engineering /Курулуш/</t>
    </r>
    <r>
      <rPr>
        <b/>
        <sz val="14"/>
        <rFont val="Times New Roman"/>
        <family val="1"/>
        <charset val="204"/>
      </rPr>
      <t>Строительство</t>
    </r>
  </si>
  <si>
    <r>
      <t>1. Civil Engineering /Жарандык жана өнөр жай курулуш/</t>
    </r>
    <r>
      <rPr>
        <b/>
        <sz val="11"/>
        <rFont val="Times New Roman"/>
        <family val="1"/>
        <charset val="204"/>
      </rPr>
      <t>Промышленное и гражданское строительство</t>
    </r>
  </si>
  <si>
    <r>
      <t xml:space="preserve"> 2. Design, construction and operation of vehicle roads /Автомобил жолдорун долбоорлоо, куруу жана эксплуатациялоо/</t>
    </r>
    <r>
      <rPr>
        <b/>
        <sz val="11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</si>
  <si>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>3. Heat &amp; Gas Supply of Settlements &amp; Enterprises /Калктуу пункттарды жана ишканаларды жылуулук жана газ менен камсыздоо /</t>
    </r>
    <r>
      <rPr>
        <b/>
        <sz val="11"/>
        <rFont val="Times New Roman"/>
        <family val="1"/>
        <charset val="204"/>
      </rPr>
      <t>Теплогазоснабжение населенных мест и предприятий</t>
    </r>
  </si>
  <si>
    <r>
      <t>4. Renewable Energies &amp; Energy Efficiency in Buildings /Кайра жаралуучу энергия жана имараттардагы энергиянын натыйжалуулугу /</t>
    </r>
    <r>
      <rPr>
        <b/>
        <sz val="11"/>
        <rFont val="Times New Roman"/>
        <family val="1"/>
        <charset val="204"/>
      </rPr>
      <t>Возобновляемые энергии и энергоэффективность зданий</t>
    </r>
  </si>
  <si>
    <r>
      <t>6. Construction Materials Expertise /Курулуш материалдарынын, буюмдарынын жана конструкцияларынын технологиясы жана экспертизасы /</t>
    </r>
    <r>
      <rPr>
        <b/>
        <sz val="11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</si>
  <si>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r>
      <t>5. Urban Water Management /Суу менен камсыздоо жана сууну агызып кетүү /</t>
    </r>
    <r>
      <rPr>
        <b/>
        <sz val="11"/>
        <rFont val="Times New Roman"/>
        <family val="1"/>
        <charset val="204"/>
      </rPr>
      <t xml:space="preserve">Водоснабжение и водоотведение </t>
    </r>
  </si>
  <si>
    <r>
      <t>Магистрдик диссертацияны даярдоо/</t>
    </r>
    <r>
      <rPr>
        <b/>
        <sz val="14"/>
        <rFont val="Times New Roman"/>
        <family val="1"/>
        <charset val="204"/>
      </rPr>
      <t>Выполнение магистерской диссертации</t>
    </r>
    <r>
      <rPr>
        <sz val="14"/>
        <rFont val="Times New Roman"/>
        <family val="1"/>
        <charset val="204"/>
      </rPr>
      <t>/Completion of a master's thesis</t>
    </r>
  </si>
  <si>
    <r>
      <t xml:space="preserve">Бүтүрүүчү квалификациялык ишти коргоо (магистрдик диссертациясы) / </t>
    </r>
    <r>
      <rPr>
        <b/>
        <sz val="14"/>
        <rFont val="Times New Roman"/>
        <family val="1"/>
        <charset val="204"/>
      </rPr>
      <t>Защита выпускной квалификационной работы (магистерской диссертации)</t>
    </r>
    <r>
      <rPr>
        <sz val="14"/>
        <rFont val="Times New Roman"/>
        <family val="1"/>
        <charset val="204"/>
      </rPr>
      <t xml:space="preserve"> / Protection of final qualifying work (master's dissertation)</t>
    </r>
  </si>
  <si>
    <r>
      <t xml:space="preserve"> 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</si>
  <si>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</si>
  <si>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>/NORMATIVE LEGAL ACTS IN CONSTRUCTION  (KG, KZ, EU, US, RU)</t>
    </r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</si>
  <si>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</si>
  <si>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Вып. Каф. </t>
  </si>
  <si>
    <t>Строймех и ГТС</t>
  </si>
  <si>
    <t>АЖДМТ</t>
  </si>
  <si>
    <t>ПВЗСС</t>
  </si>
  <si>
    <t>СКЗС</t>
  </si>
  <si>
    <r>
      <t>ПРОГРАММА / ПРОГРАММА / PROGRAMM: Civil Engineering /Жарандык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</si>
  <si>
    <r>
      <t>КУРУЛУШТАРДЫН ФИЛЬТРАЦИЯЛЫК ПРОЦЕССТЕРИ /</t>
    </r>
    <r>
      <rPr>
        <b/>
        <sz val="14"/>
        <rFont val="Times New Roman"/>
        <family val="1"/>
        <charset val="204"/>
      </rPr>
      <t>ФИЛЬТРАЦИОННЫЕ ПРОЦЕССЫ СООРУЖЕНИЙ</t>
    </r>
    <r>
      <rPr>
        <sz val="14"/>
        <rFont val="Times New Roman"/>
        <family val="1"/>
        <charset val="204"/>
      </rPr>
      <t xml:space="preserve"> /FILTRATION PROCESSES OF STRUCTURES</t>
    </r>
  </si>
  <si>
    <t>ВВ</t>
  </si>
  <si>
    <r>
      <t>ЭНЕРГОЭФФЕКТИВДҮҮ ЖАНА ЭНЕРГИЯНЫ ҮНӨМДӨӨЧҮ КУРУЛУШ ТЕХНОЛОГИЯЛАРЫ /</t>
    </r>
    <r>
      <rPr>
        <b/>
        <sz val="14"/>
        <rFont val="Times New Roman"/>
        <family val="1"/>
        <charset val="204"/>
      </rPr>
      <t>ЭНЕРГОЭФФЕКТИВНЫЕ И ЭНЕРГОСБЕРЕГАЮЩИЕ ТЕХНОЛОГИИ ЗДАНИЙ</t>
    </r>
    <r>
      <rPr>
        <sz val="14"/>
        <rFont val="Times New Roman"/>
        <family val="1"/>
        <charset val="204"/>
      </rPr>
      <t xml:space="preserve"> /ENERGY-EFFICIENT AND ENERGY-SAVING BUILDING TECHNOLOGIES</t>
    </r>
  </si>
  <si>
    <t>ТВ</t>
  </si>
  <si>
    <r>
      <t>КУРУЛУШТУ КОНТРОЛДОО ЖАНА КУРУЛУШТУ КӨЗӨМӨЛДӨӨ /</t>
    </r>
    <r>
      <rPr>
        <b/>
        <sz val="14"/>
        <rFont val="Times New Roman"/>
        <family val="1"/>
        <charset val="204"/>
      </rPr>
      <t>СТРОИТЕЛЬНЫЙ КОНТРОЛЬ И СТРОИТЕЛЬНЫЙ НАДЗОР</t>
    </r>
    <r>
      <rPr>
        <sz val="14"/>
        <rFont val="Times New Roman"/>
        <family val="1"/>
        <charset val="204"/>
      </rPr>
      <t xml:space="preserve"> /CONSTRUCTION CONTROL AND CONSTRUCTION SUPERVISION</t>
    </r>
  </si>
  <si>
    <t>ПЭСМИК</t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</si>
  <si>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</si>
  <si>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</si>
  <si>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</si>
  <si>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</si>
  <si>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</si>
  <si>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</si>
  <si>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</si>
  <si>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</si>
  <si>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"Курулуш" багытынын башчысы / Руководитель направления "Строительство"/ Head of EP "Civil Engineering"  _________  Bolotbek,T./Болотбек, Т.</t>
  </si>
  <si>
    <t>ОБ башчысы / Начальник УУ / Head of ED_____________/Дыканалиев К.М./Dykanaliev, K. M.</t>
  </si>
  <si>
    <t>ОУКтун төрайымы / Председатель УМК / The chairman of the ECM_________ Нышанбаева А.Б./Nyshanbaeva, A.B.</t>
  </si>
  <si>
    <t>"ККИК" кафедрасынын башчысы / Заведующий кафедрой "СКЗС"/ The head of Department "CE"  ____ Bolotbek, T./Болотбек, Т.</t>
  </si>
  <si>
    <t>ОБ башчысы / Начальник УУ / Head of ED_____________Дыканалиев К.М./Dykanaliev, K. M.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</si>
  <si>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</si>
  <si>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</si>
  <si>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</si>
  <si>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</si>
  <si>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</si>
  <si>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</si>
  <si>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</si>
  <si>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</si>
  <si>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>"АТЖКТ" кафедрасынын башчысы / Заведующий кафедрой "АЖДМТ"/ The head of Department "RRBT"  ________ Курбанбаев А.Б./Kurbanbaev, A.B.</t>
  </si>
  <si>
    <r>
      <t>ПРОГРАММА / ПРОГРАММА / PROGRAMM: Design, construction and operation of vehicle roads /Автомобил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</si>
  <si>
    <t xml:space="preserve">2-тиркеме/Прил. 2/Annex 2 - </t>
  </si>
  <si>
    <t xml:space="preserve">3-тиркеме/Прил. 3/Annex 3 - </t>
  </si>
  <si>
    <t>"ЖГКЖ" кафедрасынын башчысы / Заведующий кафедрой "ТВ"/ The head of Department "HGSV"________Абдылдаева А.М.Abdyldaeva, A.M.</t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</si>
  <si>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</si>
  <si>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>ТЕПЛОГАЗОСНАБЖЕНИЕ РАЙОНА  И ПРОМЫШЛЕННЫХ ПРЕДПРИЯТИЙ</t>
    </r>
    <r>
      <rPr>
        <sz val="14"/>
        <rFont val="Times New Roman"/>
        <family val="1"/>
        <charset val="204"/>
      </rPr>
      <t xml:space="preserve"> 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</si>
  <si>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</si>
  <si>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</si>
  <si>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</si>
  <si>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ТЕПЛОСНАБЖЕНИЯ И ИЗМЕНЕНИЕ КЛИМАТА</t>
    </r>
    <r>
      <rPr>
        <sz val="14"/>
        <rFont val="Times New Roman"/>
        <family val="1"/>
        <charset val="204"/>
      </rPr>
      <t xml:space="preserve"> 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</si>
  <si>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</si>
  <si>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</si>
  <si>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r>
      <t>ПРОГРАММА / ПРОГРАММА / PROGRAMM: Renewable Energies &amp; Energy Efficiency in Buildings /Кайра жаралуучу энергия жана имараттардагы энергиянын натыйжалуулугу 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</si>
  <si>
    <t xml:space="preserve">4-тиркеме/Прил. 4/Annex 4 - </t>
  </si>
  <si>
    <r>
      <t>ПРОГРАММА / ПРОГРАММА / PROGRAMM: Heat &amp; Gas Supply of Settlements &amp; Enterprises /Калктуу пункттарды жана ишканаларды жылуулук жана газ менен камсыздоо /</t>
    </r>
    <r>
      <rPr>
        <b/>
        <sz val="18"/>
        <rFont val="Times New Roman"/>
        <family val="1"/>
        <charset val="204"/>
      </rPr>
      <t>Теплогазоснабжение населенных мест и предприятий</t>
    </r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</si>
  <si>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</si>
  <si>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 xml:space="preserve">ИМАРАТТАРДЫН ЭНЕРГИЯ НАТЫЙЖАЛУУЛУГУН ЖОГОРУЛАТУУНУН ТЕОРИЯСЫ ЖАНА ПРАКТИКАСЫ / </t>
    </r>
    <r>
      <rPr>
        <b/>
        <sz val="14"/>
        <rFont val="Times New Roman"/>
        <family val="1"/>
        <charset val="204"/>
      </rPr>
      <t>ТЕОРИЯ И ПРАКТИКА ПОВЫШЕНИЯ ЭНЕРГОЭФФЕКТИВНОСТИ ЗДАНИЙ</t>
    </r>
    <r>
      <rPr>
        <sz val="14"/>
        <rFont val="Times New Roman"/>
        <family val="1"/>
        <charset val="204"/>
      </rPr>
      <t xml:space="preserve"> 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</si>
  <si>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</si>
  <si>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 xml:space="preserve">ЭНЕРГИЯНЫ ҮНӨМДӨӨЧҮ АРХИТЕКТУРА: КАЙРА ЖАРАЛУУЧУ ЭНЕРГИЯЛАРДЫ КОЛДОНУУ 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</si>
  <si>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>НИЗКОТЕМПЕРАТУРНОЕ ОТОПЛЕНИЕ И ОХЛАЖДЕНИЕ ЗДАНИЙ</t>
    </r>
    <r>
      <rPr>
        <sz val="14"/>
        <rFont val="Times New Roman"/>
        <family val="1"/>
        <charset val="204"/>
      </rPr>
      <t xml:space="preserve">  /LOW TEMPERATURE HEATING AND COOLING OF BUILDINGS </t>
    </r>
  </si>
  <si>
    <r>
      <t xml:space="preserve"> ТӨМӨН ПОТЕНЦИАЛДУУ КАЙРА ЖАРАЛУУЧУ ЭНЕРГИЯЛАР ЖАНА ИМАРАТТАРДЫН МИКРОКЛИМАТЫ /</t>
    </r>
    <r>
      <rPr>
        <b/>
        <sz val="14"/>
        <rFont val="Times New Roman"/>
        <family val="1"/>
        <charset val="204"/>
      </rPr>
      <t>НИЗКОПОТЕНЦИАЛЬНЫЕ ВОЗОБНОВЛЯЕМЫЕ ЭНЕРГИИ И МИКРОКЛИМАТ ЗДАНИЙ</t>
    </r>
    <r>
      <rPr>
        <sz val="14"/>
        <rFont val="Times New Roman"/>
        <family val="1"/>
        <charset val="204"/>
      </rPr>
      <t xml:space="preserve"> 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</si>
  <si>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>ЗЕЛЕНЫЕ ТЕХНОЛОГИИ ЗДАНИЙ М ИЗМЕНЕНИЕ КЛИМАТА</t>
    </r>
    <r>
      <rPr>
        <sz val="14"/>
        <rFont val="Times New Roman"/>
        <family val="1"/>
        <charset val="204"/>
      </rPr>
      <t xml:space="preserve"> 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</si>
  <si>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СИСТЕМ ТЕПЛОГАЗОСНАБЖЕНИЯ</t>
    </r>
    <r>
      <rPr>
        <sz val="14"/>
        <rFont val="Times New Roman"/>
        <family val="1"/>
        <charset val="204"/>
      </rPr>
      <t xml:space="preserve"> / GREEN TECHNOLOGIES OF HEAT GAZ SUPPLY</t>
    </r>
  </si>
  <si>
    <r>
      <t>ПРОГРАММА / ПРОГРАММА / PROGRAMM: Urban Water Management /Суу менен камсыздоо жана сууну агызып кетүү /</t>
    </r>
    <r>
      <rPr>
        <b/>
        <sz val="18"/>
        <rFont val="Times New Roman"/>
        <family val="1"/>
        <charset val="204"/>
      </rPr>
      <t xml:space="preserve">Водоснабжение и водоотведение </t>
    </r>
  </si>
  <si>
    <t xml:space="preserve">5-тиркеме/Прил. 5/Annex 5 - </t>
  </si>
  <si>
    <t>"СКСА" кафедрасынын башчысы/Заведующий кафедрой "ВВ"/The head of Department "Water supply and Sewerage"  ________ Каримов Т.Х./Karimov, T.H.</t>
  </si>
  <si>
    <r>
      <t xml:space="preserve">ТАБИГЫЙ СУУЛАРДЫ ТАЗАЛОО ҮЧҮН ТУТУМДАР ЖАНА КУРУЛУШТАР / </t>
    </r>
    <r>
      <rPr>
        <b/>
        <sz val="14"/>
        <rFont val="Times New Roman"/>
        <family val="1"/>
        <charset val="204"/>
      </rPr>
      <t>СИСТЕМЫ И СООРУЖЕНИЯ ОЧИСТКИ ПРИРОДНЫХ ВОД</t>
    </r>
    <r>
      <rPr>
        <sz val="14"/>
        <rFont val="Times New Roman"/>
        <family val="1"/>
        <charset val="204"/>
      </rPr>
      <t xml:space="preserve"> / SYSTEMS AND FACILITIES FOR NATURAL WATER TREATMENT</t>
    </r>
  </si>
  <si>
    <r>
      <t xml:space="preserve">САРКЫНДЫ СУУЛАРДЫ АГЫЗУУ ҮЧҮН ТУТУМДАР ЖАНА ТҮЗҮЛҮШТӨР / </t>
    </r>
    <r>
      <rPr>
        <b/>
        <sz val="14"/>
        <rFont val="Times New Roman"/>
        <family val="1"/>
        <charset val="204"/>
      </rPr>
      <t>СИСТЕМЫ И СООРУЖЕНИЯ ОТВЕДЕНИЯ СТОЧНЫХ ВОД</t>
    </r>
    <r>
      <rPr>
        <sz val="14"/>
        <rFont val="Times New Roman"/>
        <family val="1"/>
        <charset val="204"/>
      </rPr>
      <t xml:space="preserve"> / SYSTEMS AND FACILITIES FOR WASTEWATER DISPOSAL</t>
    </r>
  </si>
  <si>
    <r>
      <t xml:space="preserve">СУУ МЕНЕН КАМСЫЗДОО ЖАНА АГЫЗУУ СИСТЕМАЛАРЫНЫН КУРУЛУШТАРЫ ЖАНА ДОЛБООРЛОРУНУН ТЕХНИКАЛЫК ЭКСПЕРТИЗАСЫ / </t>
    </r>
    <r>
      <rPr>
        <b/>
        <sz val="14"/>
        <rFont val="Times New Roman"/>
        <family val="1"/>
        <charset val="204"/>
      </rPr>
      <t>ТЕХНИЧЕСКАЯ ЭКСПЕРТИЗА ПРОЕКТОВ СИСТЕМ И СООРУЖЕНИИ ВОДОСНАБЖЕНИЯ И ВОДООТВЕДЕНИЯ</t>
    </r>
    <r>
      <rPr>
        <sz val="14"/>
        <rFont val="Times New Roman"/>
        <family val="1"/>
        <charset val="204"/>
      </rPr>
      <t xml:space="preserve"> / 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</si>
  <si>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>МОДЕЛИРОВАНИЕ СИСТЕМ ВОДОСНАБЖЕНИЯ И ВОДООТВЕДЕНИЯ</t>
    </r>
    <r>
      <rPr>
        <sz val="14"/>
        <rFont val="Times New Roman"/>
        <family val="1"/>
        <charset val="204"/>
      </rPr>
      <t xml:space="preserve"> / 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</si>
  <si>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</si>
  <si>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 xml:space="preserve">СУУ МЕНЕН КАМСЫЗДОО ЖАНА БӨЛҮШТҮРҮҮ СИСТЕМАЛАРЫ / </t>
    </r>
    <r>
      <rPr>
        <b/>
        <sz val="14"/>
        <rFont val="Times New Roman"/>
        <family val="1"/>
        <charset val="204"/>
      </rPr>
      <t>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</si>
  <si>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t xml:space="preserve">СУУ МЕНЕН КАМСЫЗДОО ЖАНА СУУЛАРДЫ АГЫЗУУ ҮЧҮН ТҮТҮК ТУТУМДАРЫ ЖАНА КУРУЛУШТАРЫ / </t>
    </r>
    <r>
      <rPr>
        <b/>
        <sz val="14"/>
        <rFont val="Times New Roman"/>
        <family val="1"/>
        <charset val="204"/>
      </rPr>
      <t>ТРУБОПРОВОДНЫЕ СИСТЕМЫ И СООРУЖЕНИЯ ВОДОСНАБЖЕНИЯ И ВОДООТВЕДЕНИЯ</t>
    </r>
    <r>
      <rPr>
        <sz val="14"/>
        <rFont val="Times New Roman"/>
        <family val="1"/>
        <charset val="204"/>
      </rPr>
      <t xml:space="preserve"> / 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</si>
  <si>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</t>
    </r>
    <r>
      <rPr>
        <b/>
        <sz val="14"/>
        <rFont val="Times New Roman"/>
        <family val="1"/>
        <charset val="204"/>
      </rPr>
      <t>ТЕОРЕТИЧЕСКИЕ ОСНОВЫ И МЕТОДЫ ПРОЕКТИРОВАНИЯ ТРУБОПРОВОДНЫХ СИСТЕМ И СООРУЖЕНИЙ</t>
    </r>
    <r>
      <rPr>
        <sz val="14"/>
        <rFont val="Times New Roman"/>
        <family val="1"/>
        <charset val="204"/>
      </rPr>
      <t xml:space="preserve"> / THEORETICAL FOUNDATIONS AND METHODS FOR DESIGNING PIPELINE SYSTEMS AND STRUCTURES</t>
    </r>
  </si>
  <si>
    <r>
      <t>ПРОГРАММА / ПРОГРАММА / PROGRAMM: Construction Materials Expertise /Курулуш материалдарынын, буюмдарынын жана конструкцияларынын технологиясы жана экспертизасы /</t>
    </r>
    <r>
      <rPr>
        <b/>
        <sz val="18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</si>
  <si>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t xml:space="preserve">6-тиркеме/Прил. 6/Annex 6 - </t>
  </si>
  <si>
    <t>"КМЧӨЭ " кафедрасынын башчысы/Заведующий кафедрой "ПЭСМИК"/The head of Department " PEBMPS "_______Болотов Т.Т./Bolotov, T.</t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</si>
  <si>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</si>
  <si>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</si>
  <si>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 xml:space="preserve">/ASSESSMENT OF THE QUALITY OF BUILDING MATERIALS AND SYSTEMS 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</si>
  <si>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</si>
  <si>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>ЖЕРГИЛИКТУУ СЫРЬЁЛОРДУ ЖАНА ӨНӨР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</si>
  <si>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КУРУЛУШТА ӨНӨР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</t>
    </r>
    <r>
      <rPr>
        <sz val="14"/>
        <rFont val="Times New Roman"/>
        <family val="1"/>
        <charset val="204"/>
      </rPr>
      <t>/USE OF WASTE AND BY-PRODUCTS OF INDUSTRIAL ENTERPRISES IN CONSTRUCTION</t>
    </r>
  </si>
  <si>
    <r>
      <t>ИМАРАТТАР МЕНЕН КУРУЛМАЛАРДЫН КУРУЛУШ КОНСТРУКЦИЯЛАРЫНЫН БЫШЫКТЫГЫ ЖАНА ЭКСПЛУАТАЦИЯЛЫК ИШЕНИМДҮҮЛҮГҮ/</t>
    </r>
    <r>
      <rPr>
        <b/>
        <sz val="14"/>
        <rFont val="Times New Roman"/>
        <family val="1"/>
        <charset val="204"/>
      </rPr>
      <t>ДОЛГОВЕЧНОСТИ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</si>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</sst>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6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vertAlign val="superscript"/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641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 wrapText="1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0" fontId="25" fillId="24" borderId="28" xfId="0" applyFont="1" applyFill="1" applyBorder="1" applyAlignment="1">
      <alignment vertical="center" wrapText="1"/>
    </xf>
    <xf numFmtId="16" fontId="25" fillId="24" borderId="27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16" fontId="25" fillId="25" borderId="18" xfId="0" applyNumberFormat="1" applyFont="1" applyFill="1" applyBorder="1" applyAlignment="1">
      <alignment horizontal="left"/>
    </xf>
    <xf numFmtId="0" fontId="25" fillId="0" borderId="29" xfId="0" applyFont="1" applyFill="1" applyBorder="1" applyAlignment="1">
      <alignment vertical="center" wrapText="1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67" xfId="0" applyFont="1" applyFill="1" applyBorder="1" applyAlignment="1">
      <alignment vertical="center" wrapText="1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left" wrapText="1"/>
    </xf>
    <xf numFmtId="0" fontId="6" fillId="24" borderId="37" xfId="0" applyNumberFormat="1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16" fontId="25" fillId="0" borderId="27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8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3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6" fillId="24" borderId="46" xfId="0" quotePrefix="1" applyNumberFormat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0" xfId="38" applyFont="1" applyFill="1" applyAlignment="1">
      <alignment horizontal="left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25" fillId="24" borderId="77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0" fillId="24" borderId="79" xfId="39" applyFont="1" applyFill="1" applyBorder="1" applyAlignment="1">
      <alignment horizontal="left" vertical="top"/>
    </xf>
    <xf numFmtId="0" fontId="36" fillId="24" borderId="0" xfId="39" applyNumberFormat="1" applyFont="1" applyFill="1" applyBorder="1" applyAlignment="1"/>
    <xf numFmtId="16" fontId="25" fillId="24" borderId="77" xfId="0" applyNumberFormat="1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 wrapText="1"/>
    </xf>
    <xf numFmtId="2" fontId="6" fillId="24" borderId="20" xfId="0" quotePrefix="1" applyNumberFormat="1" applyFont="1" applyFill="1" applyBorder="1" applyAlignment="1">
      <alignment horizontal="center" vertical="center"/>
    </xf>
    <xf numFmtId="165" fontId="6" fillId="24" borderId="16" xfId="0" quotePrefix="1" applyNumberFormat="1" applyFont="1" applyFill="1" applyBorder="1" applyAlignment="1">
      <alignment horizontal="center" vertical="center"/>
    </xf>
    <xf numFmtId="0" fontId="33" fillId="24" borderId="0" xfId="0" applyFont="1" applyFill="1" applyBorder="1"/>
    <xf numFmtId="0" fontId="25" fillId="24" borderId="59" xfId="0" applyFont="1" applyFill="1" applyBorder="1" applyAlignment="1">
      <alignment vertical="center" wrapText="1"/>
    </xf>
    <xf numFmtId="2" fontId="6" fillId="0" borderId="40" xfId="0" quotePrefix="1" applyNumberFormat="1" applyFont="1" applyFill="1" applyBorder="1" applyAlignment="1">
      <alignment horizontal="center" vertical="center"/>
    </xf>
    <xf numFmtId="165" fontId="6" fillId="0" borderId="25" xfId="0" quotePrefix="1" applyNumberFormat="1" applyFont="1" applyFill="1" applyBorder="1" applyAlignment="1">
      <alignment horizontal="center" vertical="center"/>
    </xf>
    <xf numFmtId="16" fontId="25" fillId="26" borderId="55" xfId="0" applyNumberFormat="1" applyFont="1" applyFill="1" applyBorder="1" applyAlignment="1">
      <alignment horizontal="left"/>
    </xf>
    <xf numFmtId="16" fontId="25" fillId="24" borderId="78" xfId="0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vertical="center" wrapText="1"/>
    </xf>
    <xf numFmtId="0" fontId="25" fillId="24" borderId="36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37" fillId="24" borderId="0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24" borderId="0" xfId="37" applyNumberFormat="1" applyFont="1" applyFill="1" applyBorder="1" applyAlignment="1" applyProtection="1">
      <alignment horizontal="left" vertical="center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25" fillId="24" borderId="0" xfId="37" applyNumberFormat="1" applyFont="1" applyFill="1" applyBorder="1" applyAlignment="1" applyProtection="1">
      <alignment horizontal="left" vertical="top" wrapText="1"/>
    </xf>
    <xf numFmtId="0" fontId="25" fillId="24" borderId="28" xfId="37" applyNumberFormat="1" applyFont="1" applyFill="1" applyBorder="1" applyAlignment="1" applyProtection="1">
      <alignment horizontal="left" vertical="top" wrapText="1"/>
    </xf>
    <xf numFmtId="0" fontId="37" fillId="24" borderId="0" xfId="37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textRotation="90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66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6" fillId="24" borderId="0" xfId="0" applyFont="1" applyFill="1" applyBorder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1" fontId="28" fillId="25" borderId="55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9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55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6" fillId="24" borderId="72" xfId="0" quotePrefix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75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_552100_АиАХ_дн" xfId="38" xr:uid="{00000000-0005-0000-0000-000026000000}"/>
    <cellStyle name="Обычный_ИВТ" xfId="39" xr:uid="{00000000-0005-0000-0000-000027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165100</xdr:colOff>
      <xdr:row>18</xdr:row>
      <xdr:rowOff>183696</xdr:rowOff>
    </xdr:from>
    <xdr:to>
      <xdr:col>59</xdr:col>
      <xdr:colOff>217244</xdr:colOff>
      <xdr:row>21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- 2,5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444500</xdr:rowOff>
    </xdr:from>
    <xdr:to>
      <xdr:col>14</xdr:col>
      <xdr:colOff>47807</xdr:colOff>
      <xdr:row>18</xdr:row>
      <xdr:rowOff>176890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314450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oneCellAnchor>
    <xdr:from>
      <xdr:col>49</xdr:col>
      <xdr:colOff>82550</xdr:colOff>
      <xdr:row>3</xdr:row>
      <xdr:rowOff>133350</xdr:rowOff>
    </xdr:from>
    <xdr:ext cx="2657475" cy="6191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20150" y="1479550"/>
          <a:ext cx="2657475" cy="6191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7"/>
  <sheetViews>
    <sheetView tabSelected="1" view="pageBreakPreview" zoomScale="130" zoomScaleNormal="100" zoomScaleSheetLayoutView="130" workbookViewId="0">
      <selection activeCell="A2" sqref="A2:BH2"/>
    </sheetView>
  </sheetViews>
  <sheetFormatPr defaultRowHeight="12.75" x14ac:dyDescent="0.2"/>
  <cols>
    <col min="1" max="1" width="3" style="236" customWidth="1"/>
    <col min="2" max="14" width="2.5703125" style="236" customWidth="1"/>
    <col min="15" max="15" width="3.28515625" style="236" customWidth="1"/>
    <col min="16" max="21" width="2.5703125" style="236" customWidth="1"/>
    <col min="22" max="22" width="3" style="236" customWidth="1"/>
    <col min="23" max="23" width="2.7109375" style="236" customWidth="1"/>
    <col min="24" max="24" width="2.5703125" style="236" customWidth="1"/>
    <col min="25" max="25" width="3.140625" style="236" customWidth="1"/>
    <col min="26" max="31" width="2.5703125" style="236" customWidth="1"/>
    <col min="32" max="32" width="3" style="236" customWidth="1"/>
    <col min="33" max="33" width="2.5703125" style="236" customWidth="1"/>
    <col min="34" max="35" width="3.140625" style="236" customWidth="1"/>
    <col min="36" max="38" width="2.5703125" style="236" customWidth="1"/>
    <col min="39" max="39" width="2.42578125" style="236" customWidth="1"/>
    <col min="40" max="42" width="2.5703125" style="236" customWidth="1"/>
    <col min="43" max="43" width="3.28515625" style="236" customWidth="1"/>
    <col min="44" max="44" width="2.85546875" style="236" customWidth="1"/>
    <col min="45" max="45" width="2.7109375" style="236" customWidth="1"/>
    <col min="46" max="49" width="2.5703125" style="236" customWidth="1"/>
    <col min="50" max="50" width="2.85546875" style="236" customWidth="1"/>
    <col min="51" max="53" width="2.5703125" style="236" customWidth="1"/>
    <col min="54" max="54" width="4" style="236" customWidth="1"/>
    <col min="55" max="55" width="5.140625" style="236" customWidth="1"/>
    <col min="56" max="56" width="3.7109375" style="236" customWidth="1"/>
    <col min="57" max="57" width="3.140625" style="236" customWidth="1"/>
    <col min="58" max="58" width="4.42578125" style="236" customWidth="1"/>
    <col min="59" max="59" width="4.140625" style="236" customWidth="1"/>
    <col min="60" max="60" width="3.7109375" style="236" customWidth="1"/>
    <col min="61" max="16384" width="9.140625" style="236"/>
  </cols>
  <sheetData>
    <row r="1" spans="1:62" s="166" customFormat="1" ht="33" customHeight="1" x14ac:dyDescent="0.2">
      <c r="A1" s="433" t="s">
        <v>48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3"/>
      <c r="AT1" s="433"/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224"/>
    </row>
    <row r="2" spans="1:62" s="166" customFormat="1" ht="35.25" customHeight="1" x14ac:dyDescent="0.25">
      <c r="A2" s="440" t="s">
        <v>49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225"/>
    </row>
    <row r="3" spans="1:62" s="166" customFormat="1" ht="37.5" customHeight="1" x14ac:dyDescent="0.2">
      <c r="A3" s="441" t="s">
        <v>50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1"/>
      <c r="BA3" s="441"/>
      <c r="BB3" s="441"/>
      <c r="BC3" s="441"/>
      <c r="BD3" s="441"/>
      <c r="BE3" s="441"/>
      <c r="BF3" s="441"/>
      <c r="BG3" s="441"/>
      <c r="BH3" s="441"/>
    </row>
    <row r="4" spans="1:62" s="166" customFormat="1" ht="25.5" customHeight="1" x14ac:dyDescent="0.2">
      <c r="A4" s="439" t="s">
        <v>126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  <c r="BC4" s="439"/>
      <c r="BD4" s="439"/>
      <c r="BE4" s="439"/>
      <c r="BF4" s="439"/>
      <c r="BG4" s="439"/>
      <c r="BH4" s="439"/>
      <c r="BI4" s="177"/>
    </row>
    <row r="5" spans="1:62" s="166" customFormat="1" ht="14.25" customHeight="1" x14ac:dyDescent="0.2">
      <c r="A5" s="226"/>
      <c r="B5" s="226"/>
      <c r="C5" s="227"/>
      <c r="D5" s="226"/>
      <c r="E5" s="226"/>
      <c r="F5" s="226"/>
      <c r="G5" s="228"/>
      <c r="H5" s="229"/>
      <c r="I5" s="229"/>
      <c r="J5" s="229"/>
      <c r="K5" s="229"/>
      <c r="L5" s="229"/>
      <c r="M5" s="230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29"/>
      <c r="AS5" s="177"/>
      <c r="AT5" s="177"/>
      <c r="AU5" s="177"/>
      <c r="AV5" s="232"/>
      <c r="AW5" s="232"/>
      <c r="AX5" s="232"/>
      <c r="AY5" s="226"/>
      <c r="AZ5" s="226"/>
      <c r="BA5" s="226"/>
      <c r="BB5" s="233"/>
      <c r="BC5" s="233"/>
      <c r="BD5" s="233"/>
      <c r="BE5" s="233"/>
      <c r="BF5" s="233"/>
      <c r="BG5" s="233"/>
      <c r="BH5" s="233"/>
      <c r="BI5" s="177"/>
    </row>
    <row r="6" spans="1:62" s="166" customFormat="1" ht="16.5" customHeight="1" x14ac:dyDescent="0.2">
      <c r="A6" s="438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47" t="s">
        <v>195</v>
      </c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BJ6" s="177"/>
    </row>
    <row r="7" spans="1:62" s="166" customFormat="1" ht="16.5" customHeight="1" x14ac:dyDescent="0.2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49" t="s">
        <v>136</v>
      </c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448"/>
      <c r="AW7" s="448"/>
      <c r="AX7" s="448"/>
      <c r="AY7" s="448"/>
      <c r="BJ7" s="177"/>
    </row>
    <row r="8" spans="1:62" s="166" customFormat="1" ht="16.5" customHeight="1" x14ac:dyDescent="0.2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234"/>
      <c r="N8" s="165"/>
      <c r="O8" s="164"/>
      <c r="P8" s="234"/>
      <c r="Q8" s="234"/>
      <c r="R8" s="234"/>
      <c r="S8" s="234"/>
      <c r="T8" s="234"/>
      <c r="U8" s="234"/>
      <c r="V8" s="234"/>
      <c r="W8" s="235"/>
      <c r="X8" s="234"/>
      <c r="Y8" s="234"/>
      <c r="Z8" s="449" t="s">
        <v>196</v>
      </c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449"/>
      <c r="AN8" s="449"/>
      <c r="AO8" s="449"/>
      <c r="AP8" s="449"/>
      <c r="AQ8" s="449"/>
      <c r="AR8" s="449"/>
      <c r="AS8" s="449"/>
      <c r="AT8" s="449"/>
      <c r="AU8" s="449"/>
      <c r="AV8" s="449"/>
      <c r="AW8" s="449"/>
      <c r="AX8" s="449"/>
      <c r="AY8" s="449"/>
      <c r="AZ8" s="449"/>
      <c r="BA8" s="449"/>
      <c r="BB8" s="449"/>
      <c r="BC8" s="449"/>
      <c r="BD8" s="449"/>
      <c r="BE8" s="449"/>
      <c r="BF8" s="449"/>
      <c r="BG8" s="449"/>
      <c r="BH8" s="449"/>
      <c r="BJ8" s="177"/>
    </row>
    <row r="9" spans="1:62" s="166" customFormat="1" ht="16.5" customHeight="1" x14ac:dyDescent="0.2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234"/>
      <c r="N9" s="165"/>
      <c r="O9" s="164"/>
      <c r="P9" s="234"/>
      <c r="Q9" s="234"/>
      <c r="R9" s="234"/>
      <c r="S9" s="234"/>
      <c r="T9" s="234"/>
      <c r="U9" s="234"/>
      <c r="V9" s="234"/>
      <c r="W9" s="235"/>
      <c r="X9" s="234"/>
      <c r="Y9" s="234"/>
      <c r="Z9" s="432" t="s">
        <v>197</v>
      </c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32"/>
      <c r="AO9" s="432"/>
      <c r="AP9" s="432"/>
      <c r="AQ9" s="432"/>
      <c r="AR9" s="432"/>
      <c r="AS9" s="432"/>
      <c r="AT9" s="432"/>
      <c r="AU9" s="432"/>
      <c r="AV9" s="432"/>
      <c r="AW9" s="432"/>
      <c r="AX9" s="432"/>
      <c r="AY9" s="432"/>
      <c r="AZ9" s="432"/>
      <c r="BA9" s="432"/>
      <c r="BB9" s="432"/>
      <c r="BC9" s="432"/>
      <c r="BD9" s="432"/>
      <c r="BE9" s="432"/>
      <c r="BF9" s="432"/>
      <c r="BG9" s="432"/>
      <c r="BH9" s="432"/>
      <c r="BJ9" s="177"/>
    </row>
    <row r="10" spans="1:62" s="166" customFormat="1" ht="16.5" customHeight="1" x14ac:dyDescent="0.2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402"/>
      <c r="N10" s="165"/>
      <c r="O10" s="164"/>
      <c r="P10" s="402"/>
      <c r="Q10" s="402"/>
      <c r="R10" s="402"/>
      <c r="S10" s="402"/>
      <c r="T10" s="402"/>
      <c r="U10" s="402"/>
      <c r="V10" s="402"/>
      <c r="W10" s="235"/>
      <c r="X10" s="402"/>
      <c r="Y10" s="40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  <c r="AN10" s="432"/>
      <c r="AO10" s="432"/>
      <c r="AP10" s="432"/>
      <c r="AQ10" s="432"/>
      <c r="AR10" s="432"/>
      <c r="AS10" s="432"/>
      <c r="AT10" s="432"/>
      <c r="AU10" s="432"/>
      <c r="AV10" s="432"/>
      <c r="AW10" s="432"/>
      <c r="AX10" s="432"/>
      <c r="AY10" s="432"/>
      <c r="AZ10" s="432"/>
      <c r="BA10" s="432"/>
      <c r="BB10" s="432"/>
      <c r="BC10" s="432"/>
      <c r="BD10" s="432"/>
      <c r="BE10" s="432"/>
      <c r="BF10" s="432"/>
      <c r="BG10" s="432"/>
      <c r="BH10" s="432"/>
      <c r="BJ10" s="177"/>
    </row>
    <row r="11" spans="1:62" s="166" customFormat="1" ht="16.5" customHeight="1" x14ac:dyDescent="0.2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402"/>
      <c r="N11" s="165"/>
      <c r="O11" s="164"/>
      <c r="P11" s="402"/>
      <c r="Q11" s="402"/>
      <c r="R11" s="402"/>
      <c r="S11" s="402"/>
      <c r="T11" s="402"/>
      <c r="U11" s="402"/>
      <c r="V11" s="402"/>
      <c r="W11" s="235"/>
      <c r="X11" s="402"/>
      <c r="Y11" s="402"/>
      <c r="Z11" s="430" t="s">
        <v>198</v>
      </c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  <c r="AZ11" s="430"/>
      <c r="BA11" s="430"/>
      <c r="BB11" s="430"/>
      <c r="BC11" s="430"/>
      <c r="BD11" s="430"/>
      <c r="BE11" s="430"/>
      <c r="BF11" s="430"/>
      <c r="BG11" s="430"/>
      <c r="BH11" s="430"/>
      <c r="BJ11" s="177"/>
    </row>
    <row r="12" spans="1:62" s="166" customFormat="1" ht="16.5" customHeight="1" x14ac:dyDescent="0.2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402"/>
      <c r="N12" s="165"/>
      <c r="O12" s="164"/>
      <c r="P12" s="402"/>
      <c r="Q12" s="402"/>
      <c r="R12" s="402"/>
      <c r="S12" s="402"/>
      <c r="T12" s="402"/>
      <c r="U12" s="402"/>
      <c r="V12" s="402"/>
      <c r="W12" s="235"/>
      <c r="X12" s="402"/>
      <c r="Y12" s="402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30"/>
      <c r="BF12" s="430"/>
      <c r="BG12" s="430"/>
      <c r="BH12" s="430"/>
      <c r="BJ12" s="177"/>
    </row>
    <row r="13" spans="1:62" s="166" customFormat="1" ht="16.5" customHeight="1" x14ac:dyDescent="0.2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402"/>
      <c r="N13" s="165"/>
      <c r="O13" s="164"/>
      <c r="P13" s="402"/>
      <c r="Q13" s="402"/>
      <c r="R13" s="402"/>
      <c r="S13" s="402"/>
      <c r="T13" s="402"/>
      <c r="U13" s="402"/>
      <c r="V13" s="402"/>
      <c r="W13" s="235"/>
      <c r="X13" s="402"/>
      <c r="Y13" s="402"/>
      <c r="Z13" s="430" t="s">
        <v>199</v>
      </c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0"/>
      <c r="AW13" s="430"/>
      <c r="AX13" s="430"/>
      <c r="AY13" s="430"/>
      <c r="AZ13" s="430"/>
      <c r="BA13" s="430"/>
      <c r="BB13" s="430"/>
      <c r="BC13" s="430"/>
      <c r="BD13" s="430"/>
      <c r="BE13" s="430"/>
      <c r="BF13" s="430"/>
      <c r="BG13" s="430"/>
      <c r="BH13" s="430"/>
      <c r="BJ13" s="177"/>
    </row>
    <row r="14" spans="1:62" s="166" customFormat="1" ht="16.5" customHeight="1" x14ac:dyDescent="0.2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02"/>
      <c r="N14" s="165"/>
      <c r="O14" s="164"/>
      <c r="P14" s="402"/>
      <c r="Q14" s="402"/>
      <c r="R14" s="402"/>
      <c r="S14" s="402"/>
      <c r="T14" s="402"/>
      <c r="U14" s="402"/>
      <c r="V14" s="402"/>
      <c r="W14" s="235"/>
      <c r="X14" s="402"/>
      <c r="Y14" s="402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430"/>
      <c r="AX14" s="430"/>
      <c r="AY14" s="430"/>
      <c r="AZ14" s="430"/>
      <c r="BA14" s="430"/>
      <c r="BB14" s="430"/>
      <c r="BC14" s="430"/>
      <c r="BD14" s="430"/>
      <c r="BE14" s="430"/>
      <c r="BF14" s="430"/>
      <c r="BG14" s="430"/>
      <c r="BH14" s="430"/>
      <c r="BJ14" s="177"/>
    </row>
    <row r="15" spans="1:62" s="166" customFormat="1" ht="16.5" customHeight="1" x14ac:dyDescent="0.2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402"/>
      <c r="N15" s="165"/>
      <c r="O15" s="164"/>
      <c r="P15" s="402"/>
      <c r="Q15" s="402"/>
      <c r="R15" s="402"/>
      <c r="S15" s="402"/>
      <c r="T15" s="402"/>
      <c r="U15" s="402"/>
      <c r="V15" s="402"/>
      <c r="W15" s="235"/>
      <c r="X15" s="402"/>
      <c r="Y15" s="402"/>
      <c r="Z15" s="430" t="s">
        <v>201</v>
      </c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0"/>
      <c r="AZ15" s="430"/>
      <c r="BA15" s="430"/>
      <c r="BB15" s="430"/>
      <c r="BC15" s="430"/>
      <c r="BD15" s="430"/>
      <c r="BE15" s="430"/>
      <c r="BF15" s="430"/>
      <c r="BG15" s="430"/>
      <c r="BH15" s="430"/>
      <c r="BJ15" s="177"/>
    </row>
    <row r="16" spans="1:62" s="166" customFormat="1" ht="16.5" customHeight="1" x14ac:dyDescent="0.2">
      <c r="A16" s="437" t="s">
        <v>125</v>
      </c>
      <c r="B16" s="437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1" t="s">
        <v>200</v>
      </c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31"/>
      <c r="AN16" s="431"/>
      <c r="AO16" s="431"/>
      <c r="AP16" s="431"/>
      <c r="AQ16" s="431"/>
      <c r="AR16" s="431"/>
      <c r="AS16" s="431"/>
      <c r="AT16" s="431"/>
      <c r="AU16" s="431"/>
      <c r="AV16" s="431"/>
      <c r="AW16" s="431"/>
      <c r="AX16" s="431"/>
      <c r="AY16" s="431"/>
      <c r="AZ16" s="431"/>
      <c r="BA16" s="431"/>
      <c r="BB16" s="431"/>
      <c r="BC16" s="431"/>
      <c r="BD16" s="431"/>
      <c r="BE16" s="431"/>
      <c r="BF16" s="431"/>
      <c r="BG16" s="431"/>
      <c r="BH16" s="431"/>
      <c r="BI16" s="431"/>
      <c r="BJ16" s="431"/>
    </row>
    <row r="17" spans="1:62" s="166" customFormat="1" ht="16.5" customHeight="1" x14ac:dyDescent="0.2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5"/>
      <c r="N17" s="165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1"/>
      <c r="BC17" s="431"/>
      <c r="BD17" s="431"/>
      <c r="BE17" s="431"/>
      <c r="BF17" s="431"/>
      <c r="BG17" s="431"/>
      <c r="BH17" s="431"/>
      <c r="BI17" s="431"/>
      <c r="BJ17" s="431"/>
    </row>
    <row r="18" spans="1:62" s="166" customFormat="1" ht="16.5" customHeight="1" x14ac:dyDescent="0.2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5"/>
      <c r="N18" s="165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1"/>
      <c r="AN18" s="431"/>
      <c r="AO18" s="431"/>
      <c r="AP18" s="431"/>
      <c r="AQ18" s="431"/>
      <c r="AR18" s="431"/>
      <c r="AS18" s="431"/>
      <c r="AT18" s="431"/>
      <c r="AU18" s="431"/>
      <c r="AV18" s="431"/>
      <c r="AW18" s="431"/>
      <c r="AX18" s="431"/>
      <c r="AY18" s="431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  <c r="BJ18" s="431"/>
    </row>
    <row r="19" spans="1:62" s="166" customFormat="1" ht="18" customHeight="1" x14ac:dyDescent="0.25">
      <c r="A19" s="442" t="s">
        <v>105</v>
      </c>
      <c r="B19" s="438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167" t="s">
        <v>132</v>
      </c>
      <c r="AA19" s="168"/>
      <c r="AB19" s="168"/>
      <c r="AC19" s="161"/>
      <c r="AD19" s="161"/>
      <c r="AE19" s="160"/>
      <c r="AF19" s="160"/>
      <c r="AG19" s="160"/>
      <c r="AH19" s="160"/>
      <c r="AI19" s="160"/>
      <c r="AJ19" s="160"/>
      <c r="AK19" s="160"/>
      <c r="AL19" s="169"/>
      <c r="AM19" s="169"/>
      <c r="AN19" s="169"/>
      <c r="AO19" s="169"/>
      <c r="AP19" s="169"/>
      <c r="AQ19" s="169"/>
      <c r="AR19" s="169"/>
      <c r="AS19" s="169"/>
      <c r="AT19" s="169"/>
      <c r="AU19" s="170"/>
      <c r="AV19" s="170"/>
      <c r="AW19" s="168"/>
      <c r="AX19" s="168"/>
      <c r="AY19" s="168"/>
      <c r="BJ19" s="177"/>
    </row>
    <row r="20" spans="1:62" s="166" customFormat="1" ht="27.75" customHeight="1" x14ac:dyDescent="0.25">
      <c r="A20" s="442" t="s">
        <v>70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159" t="s">
        <v>148</v>
      </c>
      <c r="AA20" s="162"/>
      <c r="AB20" s="162"/>
      <c r="AC20" s="171"/>
      <c r="AD20" s="161"/>
      <c r="AE20" s="161"/>
      <c r="AF20" s="161"/>
      <c r="AG20" s="161"/>
      <c r="AH20" s="161"/>
      <c r="AI20" s="161"/>
      <c r="AJ20" s="161"/>
      <c r="AK20" s="161"/>
      <c r="AL20" s="172"/>
      <c r="AM20" s="172"/>
      <c r="AN20" s="172"/>
      <c r="AO20" s="172"/>
      <c r="AP20" s="172"/>
      <c r="AQ20" s="172"/>
      <c r="AR20" s="172"/>
      <c r="AS20" s="172"/>
      <c r="AT20" s="172"/>
      <c r="AU20" s="173"/>
      <c r="AV20" s="174"/>
      <c r="AW20" s="162"/>
      <c r="AX20" s="162"/>
      <c r="AY20" s="162"/>
      <c r="BJ20" s="177"/>
    </row>
    <row r="21" spans="1:62" s="166" customFormat="1" ht="16.5" customHeight="1" x14ac:dyDescent="0.25">
      <c r="A21" s="438" t="s">
        <v>64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175" t="s">
        <v>149</v>
      </c>
      <c r="AA21" s="162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</row>
    <row r="22" spans="1:62" ht="12" customHeight="1" x14ac:dyDescent="0.4">
      <c r="A22" s="178"/>
      <c r="B22" s="178"/>
      <c r="C22" s="178"/>
      <c r="D22" s="178"/>
      <c r="E22" s="179"/>
      <c r="F22" s="180"/>
      <c r="G22" s="179"/>
      <c r="H22" s="178"/>
      <c r="I22" s="179"/>
      <c r="J22" s="179"/>
      <c r="K22" s="181"/>
      <c r="L22" s="182"/>
      <c r="M22" s="182"/>
      <c r="N22" s="182"/>
      <c r="O22" s="182"/>
      <c r="P22" s="178"/>
      <c r="Q22" s="178"/>
      <c r="R22" s="183"/>
      <c r="S22" s="178"/>
      <c r="T22" s="178"/>
      <c r="U22" s="178"/>
      <c r="V22" s="178"/>
      <c r="W22" s="178"/>
      <c r="X22" s="178"/>
      <c r="Y22" s="178"/>
      <c r="Z22" s="178"/>
      <c r="AA22" s="178"/>
      <c r="AB22" s="179"/>
      <c r="AC22" s="179"/>
      <c r="AD22" s="179"/>
      <c r="AE22" s="179"/>
      <c r="AF22" s="179"/>
      <c r="AG22" s="179"/>
      <c r="AH22" s="179"/>
      <c r="AI22" s="179"/>
      <c r="AJ22" s="179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</row>
    <row r="23" spans="1:62" s="237" customFormat="1" ht="37.5" customHeight="1" x14ac:dyDescent="0.2">
      <c r="A23" s="443" t="s">
        <v>71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4"/>
      <c r="AR23" s="444"/>
      <c r="AS23" s="444"/>
      <c r="AT23" s="444"/>
      <c r="AU23" s="444"/>
      <c r="AV23" s="444"/>
      <c r="AW23" s="444"/>
      <c r="AX23" s="444"/>
      <c r="AY23" s="444"/>
      <c r="AZ23" s="444"/>
      <c r="BA23" s="445"/>
      <c r="BB23" s="446" t="s">
        <v>73</v>
      </c>
      <c r="BC23" s="446"/>
      <c r="BD23" s="446"/>
      <c r="BE23" s="446"/>
      <c r="BF23" s="446"/>
      <c r="BG23" s="446"/>
      <c r="BH23" s="446"/>
    </row>
    <row r="24" spans="1:62" s="237" customFormat="1" ht="12.75" customHeight="1" x14ac:dyDescent="0.2">
      <c r="A24" s="457" t="s">
        <v>42</v>
      </c>
      <c r="B24" s="434" t="s">
        <v>51</v>
      </c>
      <c r="C24" s="435"/>
      <c r="D24" s="435"/>
      <c r="E24" s="435"/>
      <c r="F24" s="436"/>
      <c r="G24" s="434" t="s">
        <v>52</v>
      </c>
      <c r="H24" s="435"/>
      <c r="I24" s="435"/>
      <c r="J24" s="436"/>
      <c r="K24" s="434" t="s">
        <v>53</v>
      </c>
      <c r="L24" s="435"/>
      <c r="M24" s="435"/>
      <c r="N24" s="436"/>
      <c r="O24" s="434" t="s">
        <v>54</v>
      </c>
      <c r="P24" s="435"/>
      <c r="Q24" s="435"/>
      <c r="R24" s="435"/>
      <c r="S24" s="436"/>
      <c r="T24" s="434" t="s">
        <v>55</v>
      </c>
      <c r="U24" s="435"/>
      <c r="V24" s="435"/>
      <c r="W24" s="436"/>
      <c r="X24" s="434" t="s">
        <v>56</v>
      </c>
      <c r="Y24" s="435"/>
      <c r="Z24" s="435"/>
      <c r="AA24" s="436"/>
      <c r="AB24" s="434" t="s">
        <v>57</v>
      </c>
      <c r="AC24" s="435"/>
      <c r="AD24" s="435"/>
      <c r="AE24" s="435"/>
      <c r="AF24" s="436"/>
      <c r="AG24" s="434" t="s">
        <v>59</v>
      </c>
      <c r="AH24" s="435"/>
      <c r="AI24" s="435"/>
      <c r="AJ24" s="436"/>
      <c r="AK24" s="434" t="s">
        <v>58</v>
      </c>
      <c r="AL24" s="435"/>
      <c r="AM24" s="435"/>
      <c r="AN24" s="436"/>
      <c r="AO24" s="434" t="s">
        <v>60</v>
      </c>
      <c r="AP24" s="435"/>
      <c r="AQ24" s="435"/>
      <c r="AR24" s="436"/>
      <c r="AS24" s="434" t="s">
        <v>61</v>
      </c>
      <c r="AT24" s="435"/>
      <c r="AU24" s="435"/>
      <c r="AV24" s="435"/>
      <c r="AW24" s="436"/>
      <c r="AX24" s="434" t="s">
        <v>62</v>
      </c>
      <c r="AY24" s="435"/>
      <c r="AZ24" s="435"/>
      <c r="BA24" s="436"/>
      <c r="BB24" s="453" t="s">
        <v>66</v>
      </c>
      <c r="BC24" s="454" t="s">
        <v>159</v>
      </c>
      <c r="BD24" s="453" t="s">
        <v>67</v>
      </c>
      <c r="BE24" s="453" t="s">
        <v>68</v>
      </c>
      <c r="BF24" s="453" t="s">
        <v>130</v>
      </c>
      <c r="BG24" s="453" t="s">
        <v>74</v>
      </c>
      <c r="BH24" s="453" t="s">
        <v>69</v>
      </c>
    </row>
    <row r="25" spans="1:62" s="237" customFormat="1" x14ac:dyDescent="0.2">
      <c r="A25" s="458"/>
      <c r="B25" s="188" t="s">
        <v>0</v>
      </c>
      <c r="C25" s="188" t="s">
        <v>3</v>
      </c>
      <c r="D25" s="188" t="s">
        <v>4</v>
      </c>
      <c r="E25" s="188" t="s">
        <v>5</v>
      </c>
      <c r="F25" s="188" t="s">
        <v>6</v>
      </c>
      <c r="G25" s="188" t="s">
        <v>7</v>
      </c>
      <c r="H25" s="188" t="s">
        <v>8</v>
      </c>
      <c r="I25" s="188" t="s">
        <v>9</v>
      </c>
      <c r="J25" s="188" t="s">
        <v>10</v>
      </c>
      <c r="K25" s="188" t="s">
        <v>11</v>
      </c>
      <c r="L25" s="188" t="s">
        <v>12</v>
      </c>
      <c r="M25" s="188" t="s">
        <v>13</v>
      </c>
      <c r="N25" s="188" t="s">
        <v>14</v>
      </c>
      <c r="O25" s="188" t="s">
        <v>0</v>
      </c>
      <c r="P25" s="188" t="s">
        <v>3</v>
      </c>
      <c r="Q25" s="188" t="s">
        <v>4</v>
      </c>
      <c r="R25" s="188" t="s">
        <v>5</v>
      </c>
      <c r="S25" s="188" t="s">
        <v>6</v>
      </c>
      <c r="T25" s="188" t="s">
        <v>15</v>
      </c>
      <c r="U25" s="188" t="s">
        <v>16</v>
      </c>
      <c r="V25" s="188" t="s">
        <v>17</v>
      </c>
      <c r="W25" s="188" t="s">
        <v>18</v>
      </c>
      <c r="X25" s="188" t="s">
        <v>2</v>
      </c>
      <c r="Y25" s="188" t="s">
        <v>19</v>
      </c>
      <c r="Z25" s="188" t="s">
        <v>20</v>
      </c>
      <c r="AA25" s="188" t="s">
        <v>21</v>
      </c>
      <c r="AB25" s="188" t="s">
        <v>2</v>
      </c>
      <c r="AC25" s="188" t="s">
        <v>19</v>
      </c>
      <c r="AD25" s="188" t="s">
        <v>20</v>
      </c>
      <c r="AE25" s="188" t="s">
        <v>21</v>
      </c>
      <c r="AF25" s="188" t="s">
        <v>22</v>
      </c>
      <c r="AG25" s="188" t="s">
        <v>7</v>
      </c>
      <c r="AH25" s="188" t="s">
        <v>8</v>
      </c>
      <c r="AI25" s="188" t="s">
        <v>9</v>
      </c>
      <c r="AJ25" s="188" t="s">
        <v>10</v>
      </c>
      <c r="AK25" s="188" t="s">
        <v>2</v>
      </c>
      <c r="AL25" s="188" t="s">
        <v>23</v>
      </c>
      <c r="AM25" s="188" t="s">
        <v>24</v>
      </c>
      <c r="AN25" s="188" t="s">
        <v>25</v>
      </c>
      <c r="AO25" s="188" t="s">
        <v>0</v>
      </c>
      <c r="AP25" s="188" t="s">
        <v>3</v>
      </c>
      <c r="AQ25" s="188" t="s">
        <v>4</v>
      </c>
      <c r="AR25" s="188" t="s">
        <v>5</v>
      </c>
      <c r="AS25" s="188" t="s">
        <v>6</v>
      </c>
      <c r="AT25" s="188" t="s">
        <v>7</v>
      </c>
      <c r="AU25" s="188" t="s">
        <v>8</v>
      </c>
      <c r="AV25" s="188" t="s">
        <v>9</v>
      </c>
      <c r="AW25" s="188" t="s">
        <v>10</v>
      </c>
      <c r="AX25" s="188" t="s">
        <v>2</v>
      </c>
      <c r="AY25" s="188" t="s">
        <v>19</v>
      </c>
      <c r="AZ25" s="188" t="s">
        <v>20</v>
      </c>
      <c r="BA25" s="188" t="s">
        <v>21</v>
      </c>
      <c r="BB25" s="453"/>
      <c r="BC25" s="455"/>
      <c r="BD25" s="453"/>
      <c r="BE25" s="453"/>
      <c r="BF25" s="453"/>
      <c r="BG25" s="453"/>
      <c r="BH25" s="453"/>
    </row>
    <row r="26" spans="1:62" s="237" customFormat="1" x14ac:dyDescent="0.2">
      <c r="A26" s="458"/>
      <c r="B26" s="188" t="s">
        <v>26</v>
      </c>
      <c r="C26" s="188" t="s">
        <v>27</v>
      </c>
      <c r="D26" s="188" t="s">
        <v>28</v>
      </c>
      <c r="E26" s="188" t="s">
        <v>29</v>
      </c>
      <c r="F26" s="188" t="s">
        <v>15</v>
      </c>
      <c r="G26" s="188" t="s">
        <v>16</v>
      </c>
      <c r="H26" s="188" t="s">
        <v>17</v>
      </c>
      <c r="I26" s="188" t="s">
        <v>18</v>
      </c>
      <c r="J26" s="188" t="s">
        <v>2</v>
      </c>
      <c r="K26" s="188" t="s">
        <v>19</v>
      </c>
      <c r="L26" s="188" t="s">
        <v>20</v>
      </c>
      <c r="M26" s="188" t="s">
        <v>21</v>
      </c>
      <c r="N26" s="188" t="s">
        <v>22</v>
      </c>
      <c r="O26" s="188" t="s">
        <v>26</v>
      </c>
      <c r="P26" s="188" t="s">
        <v>27</v>
      </c>
      <c r="Q26" s="188" t="s">
        <v>28</v>
      </c>
      <c r="R26" s="188" t="s">
        <v>29</v>
      </c>
      <c r="S26" s="188" t="s">
        <v>30</v>
      </c>
      <c r="T26" s="188" t="s">
        <v>23</v>
      </c>
      <c r="U26" s="188" t="s">
        <v>24</v>
      </c>
      <c r="V26" s="188" t="s">
        <v>25</v>
      </c>
      <c r="W26" s="188" t="s">
        <v>0</v>
      </c>
      <c r="X26" s="188" t="s">
        <v>3</v>
      </c>
      <c r="Y26" s="188" t="s">
        <v>4</v>
      </c>
      <c r="Z26" s="188" t="s">
        <v>5</v>
      </c>
      <c r="AA26" s="188" t="s">
        <v>0</v>
      </c>
      <c r="AB26" s="188" t="s">
        <v>3</v>
      </c>
      <c r="AC26" s="188" t="s">
        <v>4</v>
      </c>
      <c r="AD26" s="188" t="s">
        <v>5</v>
      </c>
      <c r="AE26" s="188" t="s">
        <v>6</v>
      </c>
      <c r="AF26" s="188" t="s">
        <v>15</v>
      </c>
      <c r="AG26" s="188" t="s">
        <v>16</v>
      </c>
      <c r="AH26" s="188" t="s">
        <v>17</v>
      </c>
      <c r="AI26" s="188" t="s">
        <v>18</v>
      </c>
      <c r="AJ26" s="188" t="s">
        <v>11</v>
      </c>
      <c r="AK26" s="188" t="s">
        <v>12</v>
      </c>
      <c r="AL26" s="188" t="s">
        <v>13</v>
      </c>
      <c r="AM26" s="188" t="s">
        <v>14</v>
      </c>
      <c r="AN26" s="188" t="s">
        <v>31</v>
      </c>
      <c r="AO26" s="188" t="s">
        <v>26</v>
      </c>
      <c r="AP26" s="188" t="s">
        <v>27</v>
      </c>
      <c r="AQ26" s="188" t="s">
        <v>28</v>
      </c>
      <c r="AR26" s="188" t="s">
        <v>29</v>
      </c>
      <c r="AS26" s="188" t="s">
        <v>15</v>
      </c>
      <c r="AT26" s="188" t="s">
        <v>16</v>
      </c>
      <c r="AU26" s="188" t="s">
        <v>17</v>
      </c>
      <c r="AV26" s="188" t="s">
        <v>18</v>
      </c>
      <c r="AW26" s="188" t="s">
        <v>0</v>
      </c>
      <c r="AX26" s="188" t="s">
        <v>3</v>
      </c>
      <c r="AY26" s="188" t="s">
        <v>4</v>
      </c>
      <c r="AZ26" s="188" t="s">
        <v>5</v>
      </c>
      <c r="BA26" s="188" t="s">
        <v>31</v>
      </c>
      <c r="BB26" s="453"/>
      <c r="BC26" s="455"/>
      <c r="BD26" s="453"/>
      <c r="BE26" s="453"/>
      <c r="BF26" s="453"/>
      <c r="BG26" s="453"/>
      <c r="BH26" s="453"/>
    </row>
    <row r="27" spans="1:62" s="237" customFormat="1" ht="30.75" customHeight="1" x14ac:dyDescent="0.15">
      <c r="A27" s="459"/>
      <c r="B27" s="189">
        <v>49</v>
      </c>
      <c r="C27" s="189">
        <v>50</v>
      </c>
      <c r="D27" s="189">
        <v>51</v>
      </c>
      <c r="E27" s="189">
        <v>52</v>
      </c>
      <c r="F27" s="189">
        <v>1</v>
      </c>
      <c r="G27" s="189">
        <v>2</v>
      </c>
      <c r="H27" s="189">
        <v>3</v>
      </c>
      <c r="I27" s="189">
        <v>4</v>
      </c>
      <c r="J27" s="189">
        <v>5</v>
      </c>
      <c r="K27" s="189">
        <v>6</v>
      </c>
      <c r="L27" s="189">
        <v>7</v>
      </c>
      <c r="M27" s="189">
        <v>8</v>
      </c>
      <c r="N27" s="190">
        <v>9</v>
      </c>
      <c r="O27" s="189">
        <v>10</v>
      </c>
      <c r="P27" s="189">
        <v>11</v>
      </c>
      <c r="Q27" s="189">
        <v>12</v>
      </c>
      <c r="R27" s="189">
        <v>13</v>
      </c>
      <c r="S27" s="189">
        <v>14</v>
      </c>
      <c r="T27" s="189">
        <v>15</v>
      </c>
      <c r="U27" s="189">
        <v>16</v>
      </c>
      <c r="V27" s="189">
        <v>17</v>
      </c>
      <c r="W27" s="189">
        <v>18</v>
      </c>
      <c r="X27" s="189">
        <v>19</v>
      </c>
      <c r="Y27" s="189">
        <v>20</v>
      </c>
      <c r="Z27" s="189">
        <v>21</v>
      </c>
      <c r="AA27" s="189">
        <v>22</v>
      </c>
      <c r="AB27" s="189">
        <v>23</v>
      </c>
      <c r="AC27" s="189">
        <v>24</v>
      </c>
      <c r="AD27" s="189">
        <v>25</v>
      </c>
      <c r="AE27" s="189">
        <v>26</v>
      </c>
      <c r="AF27" s="189">
        <v>27</v>
      </c>
      <c r="AG27" s="189">
        <v>28</v>
      </c>
      <c r="AH27" s="189">
        <v>29</v>
      </c>
      <c r="AI27" s="189">
        <v>30</v>
      </c>
      <c r="AJ27" s="189">
        <v>31</v>
      </c>
      <c r="AK27" s="189">
        <v>32</v>
      </c>
      <c r="AL27" s="189">
        <v>33</v>
      </c>
      <c r="AM27" s="189">
        <v>34</v>
      </c>
      <c r="AN27" s="189">
        <v>35</v>
      </c>
      <c r="AO27" s="189">
        <v>36</v>
      </c>
      <c r="AP27" s="189">
        <v>37</v>
      </c>
      <c r="AQ27" s="189">
        <v>38</v>
      </c>
      <c r="AR27" s="189">
        <v>39</v>
      </c>
      <c r="AS27" s="189">
        <v>40</v>
      </c>
      <c r="AT27" s="189">
        <v>41</v>
      </c>
      <c r="AU27" s="189">
        <v>42</v>
      </c>
      <c r="AV27" s="189">
        <v>43</v>
      </c>
      <c r="AW27" s="189">
        <v>44</v>
      </c>
      <c r="AX27" s="189">
        <v>45</v>
      </c>
      <c r="AY27" s="189">
        <v>46</v>
      </c>
      <c r="AZ27" s="189">
        <v>47</v>
      </c>
      <c r="BA27" s="189">
        <v>48</v>
      </c>
      <c r="BB27" s="453"/>
      <c r="BC27" s="456"/>
      <c r="BD27" s="453"/>
      <c r="BE27" s="453"/>
      <c r="BF27" s="453"/>
      <c r="BG27" s="453"/>
      <c r="BH27" s="453"/>
    </row>
    <row r="28" spans="1:62" s="237" customFormat="1" x14ac:dyDescent="0.2">
      <c r="A28" s="191">
        <v>1</v>
      </c>
      <c r="B28" s="195"/>
      <c r="C28" s="195"/>
      <c r="D28" s="193"/>
      <c r="E28" s="193"/>
      <c r="F28" s="193"/>
      <c r="G28" s="193"/>
      <c r="H28" s="193"/>
      <c r="I28" s="194"/>
      <c r="J28" s="188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265"/>
      <c r="V28" s="265"/>
      <c r="W28" s="265"/>
      <c r="X28" s="195"/>
      <c r="Y28" s="195"/>
      <c r="Z28" s="195"/>
      <c r="AA28" s="193"/>
      <c r="AB28" s="193"/>
      <c r="AC28" s="194"/>
      <c r="AD28" s="194"/>
      <c r="AE28" s="188"/>
      <c r="AF28" s="193"/>
      <c r="AG28" s="188"/>
      <c r="AH28" s="188"/>
      <c r="AI28" s="188"/>
      <c r="AJ28" s="188"/>
      <c r="AK28" s="193"/>
      <c r="AL28" s="188"/>
      <c r="AM28" s="188"/>
      <c r="AN28" s="265"/>
      <c r="AO28" s="265"/>
      <c r="AP28" s="265"/>
      <c r="AQ28" s="192" t="s">
        <v>33</v>
      </c>
      <c r="AR28" s="192" t="s">
        <v>33</v>
      </c>
      <c r="AS28" s="192" t="s">
        <v>33</v>
      </c>
      <c r="AT28" s="192" t="s">
        <v>33</v>
      </c>
      <c r="AU28" s="192" t="s">
        <v>33</v>
      </c>
      <c r="AV28" s="195" t="s">
        <v>32</v>
      </c>
      <c r="AW28" s="195" t="s">
        <v>32</v>
      </c>
      <c r="AX28" s="195" t="s">
        <v>32</v>
      </c>
      <c r="AY28" s="195" t="s">
        <v>32</v>
      </c>
      <c r="AZ28" s="195" t="s">
        <v>32</v>
      </c>
      <c r="BA28" s="195" t="s">
        <v>32</v>
      </c>
      <c r="BB28" s="197">
        <f>SUM(BC28:BH28)</f>
        <v>48</v>
      </c>
      <c r="BC28" s="197">
        <v>31</v>
      </c>
      <c r="BD28" s="197">
        <v>6</v>
      </c>
      <c r="BE28" s="197">
        <v>5</v>
      </c>
      <c r="BF28" s="197"/>
      <c r="BG28" s="197"/>
      <c r="BH28" s="197">
        <v>6</v>
      </c>
    </row>
    <row r="29" spans="1:62" s="237" customFormat="1" x14ac:dyDescent="0.2">
      <c r="A29" s="191">
        <v>2</v>
      </c>
      <c r="B29" s="195" t="s">
        <v>32</v>
      </c>
      <c r="C29" s="195" t="s">
        <v>32</v>
      </c>
      <c r="D29" s="195" t="s">
        <v>32</v>
      </c>
      <c r="E29" s="195" t="s">
        <v>32</v>
      </c>
      <c r="F29" s="390" t="s">
        <v>137</v>
      </c>
      <c r="G29" s="390" t="s">
        <v>137</v>
      </c>
      <c r="H29" s="390" t="s">
        <v>137</v>
      </c>
      <c r="I29" s="390" t="s">
        <v>137</v>
      </c>
      <c r="J29" s="390" t="s">
        <v>137</v>
      </c>
      <c r="K29" s="188"/>
      <c r="L29" s="193"/>
      <c r="M29" s="193"/>
      <c r="N29" s="193"/>
      <c r="O29" s="196"/>
      <c r="P29" s="188"/>
      <c r="Q29" s="193"/>
      <c r="R29" s="193"/>
      <c r="S29" s="193"/>
      <c r="T29" s="193"/>
      <c r="U29" s="265"/>
      <c r="V29" s="265"/>
      <c r="W29" s="265"/>
      <c r="X29" s="390" t="s">
        <v>138</v>
      </c>
      <c r="Y29" s="390" t="s">
        <v>138</v>
      </c>
      <c r="Z29" s="390" t="s">
        <v>138</v>
      </c>
      <c r="AA29" s="390" t="s">
        <v>138</v>
      </c>
      <c r="AB29" s="390" t="s">
        <v>138</v>
      </c>
      <c r="AC29" s="390" t="s">
        <v>138</v>
      </c>
      <c r="AD29" s="390" t="s">
        <v>138</v>
      </c>
      <c r="AE29" s="390" t="s">
        <v>138</v>
      </c>
      <c r="AF29" s="390" t="s">
        <v>138</v>
      </c>
      <c r="AG29" s="390" t="s">
        <v>138</v>
      </c>
      <c r="AH29" s="188"/>
      <c r="AI29" s="188"/>
      <c r="AJ29" s="188"/>
      <c r="AK29" s="193"/>
      <c r="AL29" s="188"/>
      <c r="AM29" s="188"/>
      <c r="AN29" s="265"/>
      <c r="AO29" s="265"/>
      <c r="AP29" s="265"/>
      <c r="AQ29" s="195" t="s">
        <v>32</v>
      </c>
      <c r="AR29" s="195" t="s">
        <v>32</v>
      </c>
      <c r="AS29" s="195" t="s">
        <v>32</v>
      </c>
      <c r="AT29" s="195" t="s">
        <v>32</v>
      </c>
      <c r="AU29" s="195" t="s">
        <v>32</v>
      </c>
      <c r="AV29" s="195" t="s">
        <v>32</v>
      </c>
      <c r="AW29" s="195" t="s">
        <v>32</v>
      </c>
      <c r="AX29" s="195" t="s">
        <v>32</v>
      </c>
      <c r="AY29" s="195" t="s">
        <v>32</v>
      </c>
      <c r="AZ29" s="195" t="s">
        <v>32</v>
      </c>
      <c r="BA29" s="195" t="s">
        <v>32</v>
      </c>
      <c r="BB29" s="197">
        <f>SUM(BC29:BH29)</f>
        <v>52</v>
      </c>
      <c r="BC29" s="197">
        <v>31</v>
      </c>
      <c r="BD29" s="197">
        <v>6</v>
      </c>
      <c r="BE29" s="197"/>
      <c r="BF29" s="197"/>
      <c r="BG29" s="197"/>
      <c r="BH29" s="197">
        <v>15</v>
      </c>
    </row>
    <row r="30" spans="1:62" s="237" customFormat="1" x14ac:dyDescent="0.2">
      <c r="A30" s="191">
        <v>3</v>
      </c>
      <c r="B30" s="195" t="s">
        <v>32</v>
      </c>
      <c r="C30" s="195" t="s">
        <v>32</v>
      </c>
      <c r="D30" s="195" t="s">
        <v>32</v>
      </c>
      <c r="E30" s="195" t="s">
        <v>32</v>
      </c>
      <c r="F30" s="210" t="s">
        <v>34</v>
      </c>
      <c r="G30" s="210" t="s">
        <v>34</v>
      </c>
      <c r="H30" s="210" t="s">
        <v>34</v>
      </c>
      <c r="I30" s="210" t="s">
        <v>34</v>
      </c>
      <c r="J30" s="210" t="s">
        <v>34</v>
      </c>
      <c r="K30" s="210" t="s">
        <v>34</v>
      </c>
      <c r="L30" s="210" t="s">
        <v>34</v>
      </c>
      <c r="M30" s="210" t="s">
        <v>34</v>
      </c>
      <c r="N30" s="210" t="s">
        <v>34</v>
      </c>
      <c r="O30" s="210" t="s">
        <v>34</v>
      </c>
      <c r="P30" s="210" t="s">
        <v>34</v>
      </c>
      <c r="Q30" s="193" t="s">
        <v>129</v>
      </c>
      <c r="R30" s="193" t="s">
        <v>129</v>
      </c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7">
        <f>SUM(BC30:BH30)</f>
        <v>17</v>
      </c>
      <c r="BC30" s="197"/>
      <c r="BD30" s="197"/>
      <c r="BE30" s="197"/>
      <c r="BF30" s="197">
        <v>11</v>
      </c>
      <c r="BG30" s="197">
        <v>2</v>
      </c>
      <c r="BH30" s="197">
        <v>4</v>
      </c>
    </row>
    <row r="31" spans="1:62" s="209" customFormat="1" ht="15" x14ac:dyDescent="0.25">
      <c r="A31" s="211"/>
      <c r="B31" s="212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3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185" t="s">
        <v>65</v>
      </c>
      <c r="AU31" s="214"/>
      <c r="AW31" s="211"/>
      <c r="AX31" s="211"/>
      <c r="AZ31" s="211"/>
      <c r="BA31" s="211"/>
      <c r="BB31" s="215">
        <f>SUM(BC31:BH31)</f>
        <v>100</v>
      </c>
      <c r="BC31" s="216">
        <f t="shared" ref="BC31:BH31" si="0">SUM(BC28:BC29)</f>
        <v>62</v>
      </c>
      <c r="BD31" s="216">
        <f t="shared" si="0"/>
        <v>12</v>
      </c>
      <c r="BE31" s="216">
        <f t="shared" si="0"/>
        <v>5</v>
      </c>
      <c r="BF31" s="216">
        <f t="shared" si="0"/>
        <v>0</v>
      </c>
      <c r="BG31" s="216">
        <f t="shared" si="0"/>
        <v>0</v>
      </c>
      <c r="BH31" s="216">
        <f t="shared" si="0"/>
        <v>21</v>
      </c>
    </row>
    <row r="32" spans="1:62" s="237" customFormat="1" ht="13.5" thickBot="1" x14ac:dyDescent="0.25">
      <c r="A32" s="450" t="s">
        <v>43</v>
      </c>
      <c r="B32" s="450"/>
      <c r="C32" s="450"/>
      <c r="D32" s="450"/>
      <c r="E32" s="450"/>
      <c r="F32" s="450"/>
      <c r="G32" s="217"/>
      <c r="H32" s="217"/>
      <c r="I32" s="217"/>
      <c r="J32" s="217"/>
      <c r="K32" s="217"/>
      <c r="L32" s="217"/>
      <c r="M32" s="217"/>
      <c r="N32" s="217"/>
      <c r="O32" s="218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9"/>
      <c r="AT32" s="220"/>
      <c r="AU32" s="219"/>
      <c r="AV32" s="217"/>
      <c r="AW32" s="217"/>
      <c r="AX32" s="217"/>
      <c r="AY32" s="217"/>
      <c r="AZ32" s="217"/>
      <c r="BA32" s="217"/>
      <c r="BB32" s="221"/>
      <c r="BC32" s="221"/>
      <c r="BD32" s="221"/>
      <c r="BE32" s="221"/>
      <c r="BF32" s="221"/>
      <c r="BG32" s="221"/>
      <c r="BH32" s="221"/>
    </row>
    <row r="33" spans="1:60" s="202" customFormat="1" ht="15" customHeight="1" thickBot="1" x14ac:dyDescent="0.25">
      <c r="A33" s="450" t="s">
        <v>37</v>
      </c>
      <c r="B33" s="450"/>
      <c r="C33" s="450"/>
      <c r="D33" s="450"/>
      <c r="E33" s="450"/>
      <c r="F33" s="450"/>
      <c r="H33" s="200"/>
      <c r="I33" s="451" t="s">
        <v>150</v>
      </c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199"/>
      <c r="W33" s="200" t="s">
        <v>33</v>
      </c>
      <c r="X33" s="198" t="s">
        <v>153</v>
      </c>
      <c r="Y33" s="198"/>
      <c r="Z33" s="201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R33" s="205"/>
      <c r="AS33" s="198"/>
      <c r="AT33" s="198"/>
      <c r="AU33" s="198"/>
    </row>
    <row r="34" spans="1:60" s="202" customFormat="1" thickBot="1" x14ac:dyDescent="0.25">
      <c r="A34" s="186" t="s">
        <v>72</v>
      </c>
      <c r="B34" s="187"/>
      <c r="C34" s="187"/>
      <c r="D34" s="187"/>
      <c r="E34" s="187"/>
      <c r="F34" s="187"/>
      <c r="H34" s="205"/>
      <c r="I34" s="206" t="s">
        <v>151</v>
      </c>
      <c r="J34" s="205"/>
      <c r="K34" s="205"/>
      <c r="N34" s="205"/>
      <c r="O34" s="205"/>
      <c r="P34" s="205"/>
      <c r="Q34" s="205"/>
      <c r="R34" s="205"/>
      <c r="S34" s="205"/>
      <c r="T34" s="205"/>
      <c r="U34" s="201"/>
      <c r="V34" s="201"/>
      <c r="W34" s="198" t="s">
        <v>1</v>
      </c>
      <c r="X34" s="198" t="s">
        <v>63</v>
      </c>
      <c r="Y34" s="198"/>
      <c r="Z34" s="198"/>
      <c r="AC34" s="198"/>
      <c r="AJ34" s="198"/>
      <c r="AK34" s="198"/>
      <c r="AL34" s="198"/>
      <c r="AP34" s="198"/>
      <c r="AR34" s="198"/>
      <c r="AS34" s="198"/>
      <c r="AT34" s="203"/>
      <c r="AU34" s="203"/>
      <c r="BC34" s="198"/>
    </row>
    <row r="35" spans="1:60" s="202" customFormat="1" thickBot="1" x14ac:dyDescent="0.25">
      <c r="A35" s="198"/>
      <c r="B35" s="198"/>
      <c r="C35" s="198"/>
      <c r="D35" s="198"/>
      <c r="E35" s="198"/>
      <c r="F35" s="198"/>
      <c r="H35" s="265"/>
      <c r="I35" s="201" t="s">
        <v>127</v>
      </c>
      <c r="J35" s="201"/>
      <c r="K35" s="201"/>
      <c r="N35" s="198"/>
      <c r="O35" s="198"/>
      <c r="P35" s="198"/>
      <c r="Q35" s="198"/>
      <c r="R35" s="198"/>
      <c r="S35" s="198"/>
      <c r="T35" s="198"/>
      <c r="U35" s="198"/>
      <c r="V35" s="198"/>
      <c r="W35" s="200" t="s">
        <v>137</v>
      </c>
      <c r="X35" s="198" t="s">
        <v>154</v>
      </c>
      <c r="Y35" s="198"/>
      <c r="Z35" s="201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R35" s="205"/>
      <c r="AS35" s="198"/>
      <c r="AU35" s="198"/>
      <c r="BD35" s="198"/>
      <c r="BE35" s="198"/>
      <c r="BH35" s="198"/>
    </row>
    <row r="36" spans="1:60" s="202" customFormat="1" thickBot="1" x14ac:dyDescent="0.25">
      <c r="A36" s="198"/>
      <c r="B36" s="198"/>
      <c r="I36" s="202" t="s">
        <v>44</v>
      </c>
      <c r="K36" s="198"/>
      <c r="R36" s="201"/>
      <c r="S36" s="198"/>
      <c r="W36" s="198" t="s">
        <v>1</v>
      </c>
      <c r="X36" s="198" t="s">
        <v>152</v>
      </c>
      <c r="Y36" s="198"/>
      <c r="Z36" s="198"/>
      <c r="AC36" s="198"/>
      <c r="AJ36" s="198"/>
      <c r="AK36" s="198"/>
      <c r="AL36" s="198"/>
      <c r="AS36" s="200" t="s">
        <v>129</v>
      </c>
      <c r="AU36" s="203" t="s">
        <v>158</v>
      </c>
      <c r="BH36" s="198"/>
    </row>
    <row r="37" spans="1:60" s="202" customFormat="1" thickBot="1" x14ac:dyDescent="0.25">
      <c r="A37" s="198"/>
      <c r="B37" s="198"/>
      <c r="H37" s="207" t="s">
        <v>32</v>
      </c>
      <c r="I37" s="208" t="s">
        <v>128</v>
      </c>
      <c r="J37" s="203"/>
      <c r="K37" s="203"/>
      <c r="R37" s="198"/>
      <c r="S37" s="198"/>
      <c r="W37" s="200" t="s">
        <v>138</v>
      </c>
      <c r="X37" s="203" t="s">
        <v>155</v>
      </c>
      <c r="Y37" s="203"/>
      <c r="Z37" s="203"/>
      <c r="AB37" s="203"/>
      <c r="AC37" s="203"/>
      <c r="AD37" s="203"/>
      <c r="AE37" s="203"/>
      <c r="AF37" s="198"/>
      <c r="AG37" s="204"/>
      <c r="AJ37" s="198"/>
      <c r="AK37" s="198"/>
      <c r="AL37" s="203"/>
      <c r="AM37" s="203"/>
      <c r="AN37" s="222"/>
      <c r="AO37" s="222"/>
      <c r="AP37" s="222"/>
      <c r="BD37" s="203"/>
      <c r="BE37" s="223"/>
      <c r="BF37" s="198"/>
      <c r="BG37" s="198"/>
      <c r="BH37" s="198"/>
    </row>
    <row r="38" spans="1:60" s="202" customFormat="1" thickBot="1" x14ac:dyDescent="0.25">
      <c r="X38" s="202" t="s">
        <v>156</v>
      </c>
      <c r="AT38" s="203"/>
      <c r="BD38" s="198"/>
      <c r="BE38" s="198"/>
    </row>
    <row r="39" spans="1:60" s="202" customFormat="1" thickBot="1" x14ac:dyDescent="0.25">
      <c r="H39" s="391"/>
      <c r="I39" s="201"/>
      <c r="J39" s="201"/>
      <c r="K39" s="201"/>
      <c r="W39" s="200" t="s">
        <v>35</v>
      </c>
      <c r="X39" s="203" t="s">
        <v>157</v>
      </c>
      <c r="Y39" s="203"/>
      <c r="Z39" s="203"/>
      <c r="AB39" s="203"/>
      <c r="AC39" s="203"/>
      <c r="AI39" s="205"/>
      <c r="AJ39" s="203"/>
      <c r="AK39" s="203"/>
      <c r="AM39" s="201"/>
    </row>
    <row r="40" spans="1:60" s="209" customFormat="1" ht="15" x14ac:dyDescent="0.2">
      <c r="X40" s="460"/>
      <c r="Y40" s="460"/>
      <c r="Z40" s="460"/>
      <c r="AA40" s="460"/>
      <c r="AB40" s="460"/>
      <c r="AC40" s="460"/>
      <c r="AD40" s="460"/>
      <c r="AE40" s="460"/>
      <c r="AF40" s="460"/>
      <c r="AJ40" s="202"/>
      <c r="AU40" s="218"/>
      <c r="AV40" s="218"/>
      <c r="AW40" s="218"/>
      <c r="AX40" s="218"/>
      <c r="AY40" s="218"/>
    </row>
    <row r="41" spans="1:60" s="238" customFormat="1" ht="22.5" customHeight="1" x14ac:dyDescent="0.2">
      <c r="B41" s="239"/>
      <c r="O41" s="240"/>
      <c r="P41" s="240"/>
      <c r="AE41" s="239"/>
      <c r="AT41" s="239"/>
    </row>
    <row r="42" spans="1:60" s="238" customFormat="1" ht="22.5" customHeight="1" x14ac:dyDescent="0.2"/>
    <row r="43" spans="1:60" s="238" customFormat="1" ht="24.75" customHeight="1" x14ac:dyDescent="0.2">
      <c r="O43" s="237"/>
      <c r="P43" s="237"/>
      <c r="Q43" s="237"/>
      <c r="R43" s="237"/>
      <c r="S43" s="237"/>
      <c r="T43" s="237"/>
      <c r="U43" s="237"/>
      <c r="V43" s="237"/>
      <c r="W43" s="241"/>
      <c r="AT43" s="239"/>
      <c r="BF43" s="237"/>
    </row>
    <row r="44" spans="1:60" s="238" customFormat="1" ht="27.75" customHeight="1" x14ac:dyDescent="0.2"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42"/>
      <c r="Y44" s="243"/>
      <c r="Z44" s="243"/>
      <c r="AA44" s="243"/>
      <c r="AB44" s="218"/>
      <c r="AC44" s="218"/>
      <c r="AD44" s="218"/>
      <c r="AH44" s="218"/>
      <c r="AI44" s="219"/>
      <c r="AJ44" s="218"/>
      <c r="AK44" s="218"/>
      <c r="AT44" s="239"/>
    </row>
    <row r="45" spans="1:60" s="238" customFormat="1" ht="24.75" customHeight="1" x14ac:dyDescent="0.2">
      <c r="P45" s="237"/>
      <c r="Q45" s="237"/>
      <c r="R45" s="221"/>
      <c r="S45" s="244"/>
      <c r="T45" s="244"/>
      <c r="U45" s="244"/>
      <c r="V45" s="244"/>
      <c r="W45" s="244"/>
      <c r="AE45" s="239"/>
      <c r="AT45" s="245"/>
    </row>
    <row r="46" spans="1:60" s="238" customFormat="1" x14ac:dyDescent="0.2"/>
    <row r="47" spans="1:60" s="238" customFormat="1" ht="24.75" customHeight="1" x14ac:dyDescent="0.2">
      <c r="E47" s="239"/>
      <c r="AD47" s="242"/>
      <c r="AE47" s="242"/>
      <c r="AF47" s="242"/>
      <c r="AG47" s="242"/>
      <c r="AH47" s="242"/>
      <c r="AI47" s="237"/>
    </row>
  </sheetData>
  <mergeCells count="42">
    <mergeCell ref="X40:AF40"/>
    <mergeCell ref="AX24:BA24"/>
    <mergeCell ref="T24:W24"/>
    <mergeCell ref="AB24:AF24"/>
    <mergeCell ref="AG24:AJ24"/>
    <mergeCell ref="AK24:AN24"/>
    <mergeCell ref="A32:F32"/>
    <mergeCell ref="A33:F33"/>
    <mergeCell ref="I33:U33"/>
    <mergeCell ref="BG24:BG27"/>
    <mergeCell ref="BH24:BH27"/>
    <mergeCell ref="BE24:BE27"/>
    <mergeCell ref="BF24:BF27"/>
    <mergeCell ref="BB24:BB27"/>
    <mergeCell ref="BC24:BC27"/>
    <mergeCell ref="BD24:BD27"/>
    <mergeCell ref="X24:AA24"/>
    <mergeCell ref="AO24:AR24"/>
    <mergeCell ref="AS24:AW24"/>
    <mergeCell ref="A24:A27"/>
    <mergeCell ref="B24:F24"/>
    <mergeCell ref="G24:J24"/>
    <mergeCell ref="K24:N24"/>
    <mergeCell ref="O24:S24"/>
    <mergeCell ref="A16:Y16"/>
    <mergeCell ref="A6:Y6"/>
    <mergeCell ref="A4:BH4"/>
    <mergeCell ref="A21:Y21"/>
    <mergeCell ref="A20:Y20"/>
    <mergeCell ref="A19:Y19"/>
    <mergeCell ref="A23:BA23"/>
    <mergeCell ref="BB23:BH23"/>
    <mergeCell ref="Z6:AY7"/>
    <mergeCell ref="Z8:BH8"/>
    <mergeCell ref="Z13:BH14"/>
    <mergeCell ref="Z15:BH15"/>
    <mergeCell ref="Z16:BJ18"/>
    <mergeCell ref="Z9:BH10"/>
    <mergeCell ref="Z11:BH12"/>
    <mergeCell ref="A1:BH1"/>
    <mergeCell ref="A2:BH2"/>
    <mergeCell ref="A3:BH3"/>
  </mergeCells>
  <printOptions horizontalCentered="1" verticalCentered="1"/>
  <pageMargins left="0.19685039370078741" right="0.19685039370078741" top="0.78740157480314965" bottom="0.19685039370078741" header="0" footer="0"/>
  <pageSetup paperSize="9" scale="7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8"/>
  <sheetViews>
    <sheetView showGridLines="0" view="pageBreakPreview" topLeftCell="A7" zoomScale="80" zoomScaleNormal="50" zoomScaleSheetLayoutView="80" workbookViewId="0">
      <selection activeCell="C44" sqref="C44"/>
    </sheetView>
  </sheetViews>
  <sheetFormatPr defaultRowHeight="12.75" x14ac:dyDescent="0.2"/>
  <cols>
    <col min="1" max="1" width="11.42578125" style="6" customWidth="1"/>
    <col min="2" max="2" width="132.85546875" style="6" customWidth="1"/>
    <col min="3" max="3" width="13" style="6" customWidth="1"/>
    <col min="4" max="4" width="7.7109375" style="6" customWidth="1"/>
    <col min="5" max="5" width="8.42578125" style="6" customWidth="1"/>
    <col min="6" max="10" width="6.7109375" style="6" customWidth="1"/>
    <col min="11" max="11" width="5.42578125" style="6" customWidth="1"/>
    <col min="12" max="12" width="4.7109375" style="6" customWidth="1"/>
    <col min="13" max="13" width="6" style="6" customWidth="1"/>
    <col min="14" max="14" width="4.7109375" style="6" customWidth="1"/>
    <col min="15" max="15" width="6.140625" style="6" customWidth="1"/>
    <col min="16" max="16" width="4.7109375" style="6" customWidth="1"/>
    <col min="17" max="17" width="6.85546875" style="6" customWidth="1"/>
    <col min="18" max="18" width="4.7109375" style="6" customWidth="1"/>
    <col min="19" max="19" width="5.42578125" style="6" customWidth="1"/>
    <col min="20" max="20" width="4.7109375" style="6" customWidth="1"/>
    <col min="21" max="21" width="5.85546875" style="6" customWidth="1"/>
    <col min="22" max="30" width="4.7109375" style="6" customWidth="1"/>
    <col min="31" max="31" width="6" style="6" customWidth="1"/>
    <col min="32" max="32" width="7.5703125" style="6" customWidth="1"/>
    <col min="33" max="33" width="6" style="6" customWidth="1"/>
    <col min="34" max="34" width="13.140625" style="6" customWidth="1"/>
    <col min="35" max="16384" width="9.140625" style="6"/>
  </cols>
  <sheetData>
    <row r="1" spans="1:36" s="14" customFormat="1" ht="55.5" customHeight="1" thickBot="1" x14ac:dyDescent="0.3">
      <c r="A1" s="478" t="s">
        <v>85</v>
      </c>
      <c r="B1" s="481" t="s">
        <v>118</v>
      </c>
      <c r="C1" s="483" t="s">
        <v>45</v>
      </c>
      <c r="D1" s="495" t="s">
        <v>75</v>
      </c>
      <c r="E1" s="496"/>
      <c r="F1" s="501" t="s">
        <v>76</v>
      </c>
      <c r="G1" s="502"/>
      <c r="H1" s="502"/>
      <c r="I1" s="502"/>
      <c r="J1" s="503"/>
      <c r="K1" s="508" t="s">
        <v>81</v>
      </c>
      <c r="L1" s="509"/>
      <c r="M1" s="509"/>
      <c r="N1" s="509"/>
      <c r="O1" s="509"/>
      <c r="P1" s="509"/>
      <c r="Q1" s="509"/>
      <c r="R1" s="515"/>
      <c r="S1" s="508" t="s">
        <v>82</v>
      </c>
      <c r="T1" s="509"/>
      <c r="U1" s="509"/>
      <c r="V1" s="509"/>
      <c r="W1" s="509"/>
      <c r="X1" s="509"/>
      <c r="Y1" s="509"/>
      <c r="Z1" s="515"/>
      <c r="AA1" s="516" t="s">
        <v>160</v>
      </c>
      <c r="AB1" s="493"/>
      <c r="AC1" s="493"/>
      <c r="AD1" s="494"/>
      <c r="AE1" s="508" t="s">
        <v>95</v>
      </c>
      <c r="AF1" s="509"/>
      <c r="AG1" s="510"/>
    </row>
    <row r="2" spans="1:36" s="14" customFormat="1" ht="52.5" customHeight="1" thickBot="1" x14ac:dyDescent="0.3">
      <c r="A2" s="479"/>
      <c r="B2" s="482"/>
      <c r="C2" s="484"/>
      <c r="D2" s="497"/>
      <c r="E2" s="498"/>
      <c r="F2" s="504" t="s">
        <v>84</v>
      </c>
      <c r="G2" s="506" t="s">
        <v>77</v>
      </c>
      <c r="H2" s="507"/>
      <c r="I2" s="507"/>
      <c r="J2" s="490" t="s">
        <v>79</v>
      </c>
      <c r="K2" s="493" t="s">
        <v>161</v>
      </c>
      <c r="L2" s="493"/>
      <c r="M2" s="493"/>
      <c r="N2" s="494"/>
      <c r="O2" s="493" t="s">
        <v>162</v>
      </c>
      <c r="P2" s="493"/>
      <c r="Q2" s="493"/>
      <c r="R2" s="494"/>
      <c r="S2" s="493" t="s">
        <v>163</v>
      </c>
      <c r="T2" s="493"/>
      <c r="U2" s="493"/>
      <c r="V2" s="494"/>
      <c r="W2" s="493" t="s">
        <v>164</v>
      </c>
      <c r="X2" s="493"/>
      <c r="Y2" s="493"/>
      <c r="Z2" s="494"/>
      <c r="AA2" s="493" t="s">
        <v>165</v>
      </c>
      <c r="AB2" s="493"/>
      <c r="AC2" s="493"/>
      <c r="AD2" s="494"/>
      <c r="AE2" s="511"/>
      <c r="AF2" s="512"/>
      <c r="AG2" s="513"/>
    </row>
    <row r="3" spans="1:36" s="14" customFormat="1" ht="32.25" customHeight="1" thickBot="1" x14ac:dyDescent="0.3">
      <c r="A3" s="479"/>
      <c r="B3" s="482"/>
      <c r="C3" s="484"/>
      <c r="D3" s="499"/>
      <c r="E3" s="500"/>
      <c r="F3" s="504"/>
      <c r="G3" s="467" t="s">
        <v>78</v>
      </c>
      <c r="H3" s="469" t="s">
        <v>83</v>
      </c>
      <c r="I3" s="467" t="s">
        <v>80</v>
      </c>
      <c r="J3" s="491"/>
      <c r="K3" s="467" t="s">
        <v>88</v>
      </c>
      <c r="L3" s="469" t="s">
        <v>89</v>
      </c>
      <c r="M3" s="467" t="s">
        <v>90</v>
      </c>
      <c r="N3" s="471" t="s">
        <v>140</v>
      </c>
      <c r="O3" s="467" t="s">
        <v>88</v>
      </c>
      <c r="P3" s="469" t="s">
        <v>89</v>
      </c>
      <c r="Q3" s="467" t="s">
        <v>90</v>
      </c>
      <c r="R3" s="471" t="s">
        <v>140</v>
      </c>
      <c r="S3" s="467" t="s">
        <v>88</v>
      </c>
      <c r="T3" s="469" t="s">
        <v>89</v>
      </c>
      <c r="U3" s="467" t="s">
        <v>90</v>
      </c>
      <c r="V3" s="471" t="s">
        <v>140</v>
      </c>
      <c r="W3" s="467" t="s">
        <v>88</v>
      </c>
      <c r="X3" s="469" t="s">
        <v>89</v>
      </c>
      <c r="Y3" s="467" t="s">
        <v>90</v>
      </c>
      <c r="Z3" s="471" t="s">
        <v>140</v>
      </c>
      <c r="AA3" s="467" t="s">
        <v>88</v>
      </c>
      <c r="AB3" s="469" t="s">
        <v>89</v>
      </c>
      <c r="AC3" s="467" t="s">
        <v>90</v>
      </c>
      <c r="AD3" s="471" t="s">
        <v>140</v>
      </c>
      <c r="AE3" s="483" t="s">
        <v>96</v>
      </c>
      <c r="AF3" s="483" t="s">
        <v>97</v>
      </c>
      <c r="AG3" s="483" t="s">
        <v>98</v>
      </c>
    </row>
    <row r="4" spans="1:36" s="14" customFormat="1" ht="136.5" customHeight="1" thickBot="1" x14ac:dyDescent="0.3">
      <c r="A4" s="480"/>
      <c r="B4" s="482"/>
      <c r="C4" s="484"/>
      <c r="D4" s="259" t="s">
        <v>139</v>
      </c>
      <c r="E4" s="259" t="s">
        <v>86</v>
      </c>
      <c r="F4" s="505"/>
      <c r="G4" s="468"/>
      <c r="H4" s="470"/>
      <c r="I4" s="468"/>
      <c r="J4" s="492"/>
      <c r="K4" s="468"/>
      <c r="L4" s="470"/>
      <c r="M4" s="468"/>
      <c r="N4" s="472"/>
      <c r="O4" s="468"/>
      <c r="P4" s="470"/>
      <c r="Q4" s="468"/>
      <c r="R4" s="472"/>
      <c r="S4" s="468"/>
      <c r="T4" s="470"/>
      <c r="U4" s="468"/>
      <c r="V4" s="472"/>
      <c r="W4" s="468"/>
      <c r="X4" s="470"/>
      <c r="Y4" s="468"/>
      <c r="Z4" s="472"/>
      <c r="AA4" s="468"/>
      <c r="AB4" s="470"/>
      <c r="AC4" s="468"/>
      <c r="AD4" s="472"/>
      <c r="AE4" s="514"/>
      <c r="AF4" s="514"/>
      <c r="AG4" s="514"/>
    </row>
    <row r="5" spans="1:36" s="14" customFormat="1" ht="19.5" customHeight="1" thickBot="1" x14ac:dyDescent="0.35">
      <c r="A5" s="61" t="s">
        <v>119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72"/>
      <c r="P5" s="72"/>
      <c r="Q5" s="72"/>
      <c r="R5" s="73"/>
      <c r="S5" s="72"/>
      <c r="T5" s="72"/>
      <c r="U5" s="72"/>
      <c r="V5" s="73"/>
      <c r="W5" s="72"/>
      <c r="X5" s="72"/>
      <c r="Y5" s="72"/>
      <c r="Z5" s="73"/>
      <c r="AA5" s="72"/>
      <c r="AB5" s="72"/>
      <c r="AC5" s="72"/>
      <c r="AD5" s="73"/>
      <c r="AE5" s="72"/>
      <c r="AF5" s="72"/>
      <c r="AG5" s="74"/>
    </row>
    <row r="6" spans="1:36" s="7" customFormat="1" ht="23.25" customHeight="1" thickBot="1" x14ac:dyDescent="0.35">
      <c r="A6" s="11" t="s">
        <v>172</v>
      </c>
      <c r="B6" s="485" t="s">
        <v>120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7"/>
    </row>
    <row r="7" spans="1:36" s="7" customFormat="1" ht="21.95" customHeight="1" thickBot="1" x14ac:dyDescent="0.35">
      <c r="A7" s="488" t="s">
        <v>112</v>
      </c>
      <c r="B7" s="489"/>
      <c r="C7" s="75"/>
      <c r="D7" s="75">
        <f>SUM(D8:D10)</f>
        <v>15</v>
      </c>
      <c r="E7" s="75">
        <f>D7*30</f>
        <v>450</v>
      </c>
      <c r="F7" s="75"/>
      <c r="G7" s="257"/>
      <c r="H7" s="75"/>
      <c r="I7" s="257"/>
      <c r="J7" s="75"/>
      <c r="K7" s="473">
        <f>SUM(K8:M10)</f>
        <v>1</v>
      </c>
      <c r="L7" s="474"/>
      <c r="M7" s="475"/>
      <c r="N7" s="266">
        <f>SUM(N8:N10)</f>
        <v>5</v>
      </c>
      <c r="O7" s="461">
        <f>SUM(K8:M10)</f>
        <v>1</v>
      </c>
      <c r="P7" s="462"/>
      <c r="Q7" s="463"/>
      <c r="R7" s="267">
        <f>SUM(R8:R10)</f>
        <v>10</v>
      </c>
      <c r="S7" s="461">
        <f>SUM(S8:U10)</f>
        <v>0</v>
      </c>
      <c r="T7" s="462"/>
      <c r="U7" s="463"/>
      <c r="V7" s="267">
        <f>SUM(V8:V10)</f>
        <v>0</v>
      </c>
      <c r="W7" s="461">
        <f>SUM(W8:Y10)</f>
        <v>0</v>
      </c>
      <c r="X7" s="462"/>
      <c r="Y7" s="463"/>
      <c r="Z7" s="267">
        <f>SUM(Z8:Z10)</f>
        <v>0</v>
      </c>
      <c r="AA7" s="461">
        <f>SUM(AA8:AC10)</f>
        <v>0</v>
      </c>
      <c r="AB7" s="462"/>
      <c r="AC7" s="463"/>
      <c r="AD7" s="267">
        <f>SUM(AD8:AD10)</f>
        <v>0</v>
      </c>
      <c r="AE7" s="75"/>
      <c r="AF7" s="374"/>
      <c r="AG7" s="75"/>
    </row>
    <row r="8" spans="1:36" s="5" customFormat="1" ht="18" customHeight="1" x14ac:dyDescent="0.3">
      <c r="A8" s="69" t="s">
        <v>173</v>
      </c>
      <c r="B8" s="70" t="s">
        <v>166</v>
      </c>
      <c r="C8" s="76" t="s">
        <v>145</v>
      </c>
      <c r="D8" s="89">
        <v>5</v>
      </c>
      <c r="E8" s="90">
        <f>D8*30</f>
        <v>150</v>
      </c>
      <c r="F8" s="90">
        <f t="shared" ref="F8:F10" si="0">G8+H8+I8</f>
        <v>4</v>
      </c>
      <c r="G8" s="91"/>
      <c r="H8" s="90"/>
      <c r="I8" s="91">
        <v>4</v>
      </c>
      <c r="J8" s="90">
        <f t="shared" ref="J8:J10" si="1">E8-F8</f>
        <v>146</v>
      </c>
      <c r="K8" s="92"/>
      <c r="L8" s="93"/>
      <c r="M8" s="394"/>
      <c r="N8" s="268"/>
      <c r="O8" s="92"/>
      <c r="P8" s="93"/>
      <c r="Q8" s="95">
        <v>0.25</v>
      </c>
      <c r="R8" s="269">
        <v>5</v>
      </c>
      <c r="S8" s="96"/>
      <c r="T8" s="93"/>
      <c r="U8" s="97"/>
      <c r="V8" s="269"/>
      <c r="W8" s="92"/>
      <c r="X8" s="93"/>
      <c r="Y8" s="95"/>
      <c r="Z8" s="269"/>
      <c r="AA8" s="92"/>
      <c r="AB8" s="93"/>
      <c r="AC8" s="95"/>
      <c r="AD8" s="269"/>
      <c r="AE8" s="380">
        <v>2</v>
      </c>
      <c r="AF8" s="98"/>
      <c r="AG8" s="380"/>
      <c r="AH8" s="396"/>
    </row>
    <row r="9" spans="1:36" s="5" customFormat="1" ht="60" customHeight="1" x14ac:dyDescent="0.3">
      <c r="A9" s="69" t="s">
        <v>174</v>
      </c>
      <c r="B9" s="70" t="s">
        <v>167</v>
      </c>
      <c r="C9" s="76" t="s">
        <v>208</v>
      </c>
      <c r="D9" s="62">
        <v>5</v>
      </c>
      <c r="E9" s="63">
        <f t="shared" ref="E9:E11" si="2">D9*30</f>
        <v>150</v>
      </c>
      <c r="F9" s="63">
        <f t="shared" si="0"/>
        <v>16</v>
      </c>
      <c r="G9" s="99">
        <v>8</v>
      </c>
      <c r="H9" s="63"/>
      <c r="I9" s="99">
        <v>8</v>
      </c>
      <c r="J9" s="63">
        <f t="shared" si="1"/>
        <v>134</v>
      </c>
      <c r="K9" s="395">
        <v>0.5</v>
      </c>
      <c r="L9" s="101"/>
      <c r="M9" s="102">
        <v>0.5</v>
      </c>
      <c r="N9" s="270">
        <v>5</v>
      </c>
      <c r="O9" s="100"/>
      <c r="P9" s="101"/>
      <c r="Q9" s="102"/>
      <c r="R9" s="270"/>
      <c r="S9" s="137"/>
      <c r="T9" s="96"/>
      <c r="U9" s="136"/>
      <c r="V9" s="269"/>
      <c r="W9" s="96"/>
      <c r="X9" s="96"/>
      <c r="Y9" s="138"/>
      <c r="Z9" s="269"/>
      <c r="AA9" s="96"/>
      <c r="AB9" s="96"/>
      <c r="AC9" s="138"/>
      <c r="AD9" s="269"/>
      <c r="AE9" s="380">
        <v>1</v>
      </c>
      <c r="AF9" s="113"/>
      <c r="AG9" s="62"/>
    </row>
    <row r="10" spans="1:36" s="5" customFormat="1" ht="39.950000000000003" customHeight="1" thickBot="1" x14ac:dyDescent="0.35">
      <c r="A10" s="69" t="s">
        <v>175</v>
      </c>
      <c r="B10" s="271" t="s">
        <v>168</v>
      </c>
      <c r="C10" s="76" t="s">
        <v>169</v>
      </c>
      <c r="D10" s="63">
        <v>5</v>
      </c>
      <c r="E10" s="63">
        <f t="shared" si="2"/>
        <v>150</v>
      </c>
      <c r="F10" s="63">
        <f t="shared" si="0"/>
        <v>16</v>
      </c>
      <c r="G10" s="99">
        <v>8</v>
      </c>
      <c r="H10" s="63"/>
      <c r="I10" s="99">
        <v>8</v>
      </c>
      <c r="J10" s="63">
        <f t="shared" si="1"/>
        <v>134</v>
      </c>
      <c r="K10" s="395"/>
      <c r="L10" s="101"/>
      <c r="M10" s="102"/>
      <c r="N10" s="270"/>
      <c r="O10" s="100">
        <v>0.5</v>
      </c>
      <c r="P10" s="101"/>
      <c r="Q10" s="102">
        <v>0.5</v>
      </c>
      <c r="R10" s="270">
        <v>5</v>
      </c>
      <c r="S10" s="139"/>
      <c r="T10" s="101"/>
      <c r="U10" s="140"/>
      <c r="V10" s="119"/>
      <c r="W10" s="139"/>
      <c r="X10" s="101"/>
      <c r="Y10" s="140"/>
      <c r="Z10" s="119"/>
      <c r="AA10" s="139"/>
      <c r="AB10" s="101"/>
      <c r="AC10" s="140"/>
      <c r="AD10" s="119"/>
      <c r="AE10" s="63">
        <v>2</v>
      </c>
      <c r="AF10" s="115"/>
      <c r="AG10" s="62"/>
      <c r="AH10" s="396"/>
      <c r="AI10" s="7"/>
      <c r="AJ10" s="7"/>
    </row>
    <row r="11" spans="1:36" s="5" customFormat="1" ht="19.5" customHeight="1" thickBot="1" x14ac:dyDescent="0.35">
      <c r="A11" s="476" t="s">
        <v>99</v>
      </c>
      <c r="B11" s="477"/>
      <c r="C11" s="17"/>
      <c r="D11" s="141">
        <v>15</v>
      </c>
      <c r="E11" s="75">
        <f t="shared" si="2"/>
        <v>450</v>
      </c>
      <c r="F11" s="75"/>
      <c r="G11" s="75"/>
      <c r="H11" s="75"/>
      <c r="I11" s="75"/>
      <c r="J11" s="75"/>
      <c r="K11" s="461">
        <f>1*ПГС!K10:M10</f>
        <v>1.25</v>
      </c>
      <c r="L11" s="462"/>
      <c r="M11" s="463"/>
      <c r="N11" s="267">
        <f>1*ПГС!N10</f>
        <v>10</v>
      </c>
      <c r="O11" s="461">
        <f>1*ПГС!O10:Q10</f>
        <v>1</v>
      </c>
      <c r="P11" s="462"/>
      <c r="Q11" s="463"/>
      <c r="R11" s="267">
        <f>1*ПГС!R10</f>
        <v>5</v>
      </c>
      <c r="S11" s="461">
        <f>1*ПГС!S10:U10</f>
        <v>0</v>
      </c>
      <c r="T11" s="462"/>
      <c r="U11" s="463"/>
      <c r="V11" s="267">
        <f>1*ПГС!V10</f>
        <v>0</v>
      </c>
      <c r="W11" s="461">
        <f>1*ПГС!W10:Y10</f>
        <v>0</v>
      </c>
      <c r="X11" s="462"/>
      <c r="Y11" s="463"/>
      <c r="Z11" s="267">
        <f>1*ПГС!Z10</f>
        <v>0</v>
      </c>
      <c r="AA11" s="461">
        <f>1*ПГС!AA10:AC10</f>
        <v>0</v>
      </c>
      <c r="AB11" s="462"/>
      <c r="AC11" s="463"/>
      <c r="AD11" s="267">
        <f>1*ПГС!AH10</f>
        <v>0</v>
      </c>
      <c r="AE11" s="75"/>
      <c r="AF11" s="142"/>
      <c r="AG11" s="141"/>
    </row>
    <row r="12" spans="1:36" s="1" customFormat="1" ht="19.5" customHeight="1" thickBot="1" x14ac:dyDescent="0.35">
      <c r="A12" s="66"/>
      <c r="B12" s="67" t="s">
        <v>106</v>
      </c>
      <c r="C12" s="68"/>
      <c r="D12" s="250">
        <f>D7+D11</f>
        <v>30</v>
      </c>
      <c r="E12" s="250">
        <f>E7+E11</f>
        <v>900</v>
      </c>
      <c r="F12" s="143"/>
      <c r="G12" s="143"/>
      <c r="H12" s="143"/>
      <c r="I12" s="143"/>
      <c r="J12" s="143"/>
      <c r="K12" s="465">
        <f>SUM(K8:M11)</f>
        <v>2.25</v>
      </c>
      <c r="L12" s="465"/>
      <c r="M12" s="466"/>
      <c r="N12" s="250">
        <f>SUM(N8:N11)</f>
        <v>15</v>
      </c>
      <c r="O12" s="464">
        <f>SUM(O8:Q11)</f>
        <v>2.25</v>
      </c>
      <c r="P12" s="465"/>
      <c r="Q12" s="466"/>
      <c r="R12" s="144">
        <f>SUM(R8:R11)</f>
        <v>15</v>
      </c>
      <c r="S12" s="464">
        <f>SUM(S8:U11)</f>
        <v>0</v>
      </c>
      <c r="T12" s="465"/>
      <c r="U12" s="466"/>
      <c r="V12" s="250">
        <f>SUM(V8:V11)</f>
        <v>0</v>
      </c>
      <c r="W12" s="464">
        <f>SUM(W8:Y11)</f>
        <v>0</v>
      </c>
      <c r="X12" s="465"/>
      <c r="Y12" s="466"/>
      <c r="Z12" s="144">
        <f>SUM(Z8:Z11)</f>
        <v>0</v>
      </c>
      <c r="AA12" s="464">
        <f>SUM(AA8:AC11)</f>
        <v>0</v>
      </c>
      <c r="AB12" s="465"/>
      <c r="AC12" s="466"/>
      <c r="AD12" s="144">
        <f>SUM(AD8:AD11)</f>
        <v>0</v>
      </c>
      <c r="AE12" s="145"/>
      <c r="AF12" s="373"/>
      <c r="AG12" s="143"/>
    </row>
    <row r="13" spans="1:36" s="7" customFormat="1" ht="23.25" customHeight="1" thickBot="1" x14ac:dyDescent="0.35">
      <c r="A13" s="11" t="s">
        <v>176</v>
      </c>
      <c r="B13" s="485" t="s">
        <v>46</v>
      </c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  <c r="AA13" s="486"/>
      <c r="AB13" s="486"/>
      <c r="AC13" s="486"/>
      <c r="AD13" s="486"/>
      <c r="AE13" s="486"/>
      <c r="AF13" s="486"/>
      <c r="AG13" s="487"/>
    </row>
    <row r="14" spans="1:36" s="7" customFormat="1" ht="21.95" customHeight="1" thickBot="1" x14ac:dyDescent="0.35">
      <c r="A14" s="488" t="s">
        <v>113</v>
      </c>
      <c r="B14" s="489"/>
      <c r="C14" s="75"/>
      <c r="D14" s="256">
        <f>SUM(D15:D18)</f>
        <v>20</v>
      </c>
      <c r="E14" s="75">
        <f>D14*30</f>
        <v>600</v>
      </c>
      <c r="F14" s="75"/>
      <c r="G14" s="257"/>
      <c r="H14" s="75"/>
      <c r="I14" s="75"/>
      <c r="J14" s="75"/>
      <c r="K14" s="473">
        <f>SUM(K15:M18)</f>
        <v>2</v>
      </c>
      <c r="L14" s="474"/>
      <c r="M14" s="475"/>
      <c r="N14" s="266">
        <f>SUM(N15:N18)</f>
        <v>10</v>
      </c>
      <c r="O14" s="461">
        <f>SUM(O15:Q18)</f>
        <v>0</v>
      </c>
      <c r="P14" s="462"/>
      <c r="Q14" s="463"/>
      <c r="R14" s="267">
        <f>SUM(R15:R18)</f>
        <v>0</v>
      </c>
      <c r="S14" s="461">
        <f>SUM(S15:U18)</f>
        <v>2</v>
      </c>
      <c r="T14" s="462"/>
      <c r="U14" s="463"/>
      <c r="V14" s="267">
        <f>SUM(V15:V18)</f>
        <v>10</v>
      </c>
      <c r="W14" s="461">
        <f>SUM(W15:Y18)</f>
        <v>0</v>
      </c>
      <c r="X14" s="462"/>
      <c r="Y14" s="463"/>
      <c r="Z14" s="272">
        <f>SUM(Z15:Z18)</f>
        <v>0</v>
      </c>
      <c r="AA14" s="461">
        <f>SUM(AA15:AC18)</f>
        <v>0</v>
      </c>
      <c r="AB14" s="462"/>
      <c r="AC14" s="463"/>
      <c r="AD14" s="272">
        <f>SUM(AD15:AD18)</f>
        <v>0</v>
      </c>
      <c r="AE14" s="75"/>
      <c r="AF14" s="374"/>
      <c r="AG14" s="75"/>
    </row>
    <row r="15" spans="1:36" s="5" customFormat="1" ht="42" customHeight="1" x14ac:dyDescent="0.3">
      <c r="A15" s="59" t="s">
        <v>177</v>
      </c>
      <c r="B15" s="58" t="s">
        <v>204</v>
      </c>
      <c r="C15" s="273" t="s">
        <v>209</v>
      </c>
      <c r="D15" s="104">
        <v>5</v>
      </c>
      <c r="E15" s="90">
        <f t="shared" ref="E15:E18" si="3">D15*30</f>
        <v>150</v>
      </c>
      <c r="F15" s="90">
        <v>16</v>
      </c>
      <c r="G15" s="91">
        <v>8</v>
      </c>
      <c r="H15" s="90"/>
      <c r="I15" s="91">
        <v>8</v>
      </c>
      <c r="J15" s="90">
        <f t="shared" ref="J15:J18" si="4">E15-F15</f>
        <v>134</v>
      </c>
      <c r="K15" s="105">
        <v>0.5</v>
      </c>
      <c r="L15" s="106"/>
      <c r="M15" s="107">
        <v>0.5</v>
      </c>
      <c r="N15" s="90">
        <v>5</v>
      </c>
      <c r="O15" s="105"/>
      <c r="P15" s="106"/>
      <c r="Q15" s="107"/>
      <c r="R15" s="90"/>
      <c r="S15" s="105"/>
      <c r="T15" s="106"/>
      <c r="U15" s="107"/>
      <c r="V15" s="90"/>
      <c r="W15" s="108"/>
      <c r="X15" s="106"/>
      <c r="Y15" s="109"/>
      <c r="Z15" s="274"/>
      <c r="AA15" s="108"/>
      <c r="AB15" s="382"/>
      <c r="AC15" s="109"/>
      <c r="AD15" s="274"/>
      <c r="AE15" s="380">
        <v>1</v>
      </c>
      <c r="AF15" s="98"/>
      <c r="AG15" s="380"/>
    </row>
    <row r="16" spans="1:36" s="5" customFormat="1" ht="39.950000000000003" customHeight="1" x14ac:dyDescent="0.3">
      <c r="A16" s="59" t="s">
        <v>178</v>
      </c>
      <c r="B16" s="275" t="s">
        <v>205</v>
      </c>
      <c r="C16" s="273" t="s">
        <v>210</v>
      </c>
      <c r="D16" s="276">
        <v>5</v>
      </c>
      <c r="E16" s="63">
        <f t="shared" si="3"/>
        <v>150</v>
      </c>
      <c r="F16" s="63">
        <v>16</v>
      </c>
      <c r="G16" s="99">
        <v>8</v>
      </c>
      <c r="H16" s="63"/>
      <c r="I16" s="99">
        <v>8</v>
      </c>
      <c r="J16" s="63">
        <f t="shared" si="4"/>
        <v>134</v>
      </c>
      <c r="K16" s="110">
        <v>0.5</v>
      </c>
      <c r="L16" s="111"/>
      <c r="M16" s="112">
        <v>0.5</v>
      </c>
      <c r="N16" s="63">
        <v>5</v>
      </c>
      <c r="O16" s="110"/>
      <c r="P16" s="111"/>
      <c r="Q16" s="112"/>
      <c r="R16" s="63"/>
      <c r="S16" s="110"/>
      <c r="T16" s="111"/>
      <c r="U16" s="112"/>
      <c r="V16" s="63"/>
      <c r="W16" s="110"/>
      <c r="X16" s="111"/>
      <c r="Y16" s="112"/>
      <c r="Z16" s="63"/>
      <c r="AA16" s="110"/>
      <c r="AB16" s="111"/>
      <c r="AC16" s="112"/>
      <c r="AD16" s="63"/>
      <c r="AE16" s="380">
        <v>1</v>
      </c>
      <c r="AF16" s="113"/>
      <c r="AG16" s="114"/>
    </row>
    <row r="17" spans="1:36" s="5" customFormat="1" ht="62.25" customHeight="1" x14ac:dyDescent="0.3">
      <c r="A17" s="59" t="s">
        <v>179</v>
      </c>
      <c r="B17" s="423" t="s">
        <v>206</v>
      </c>
      <c r="C17" s="273" t="s">
        <v>211</v>
      </c>
      <c r="D17" s="276">
        <v>5</v>
      </c>
      <c r="E17" s="63">
        <f t="shared" si="3"/>
        <v>150</v>
      </c>
      <c r="F17" s="63">
        <v>16</v>
      </c>
      <c r="G17" s="99">
        <v>8</v>
      </c>
      <c r="H17" s="63"/>
      <c r="I17" s="99">
        <v>8</v>
      </c>
      <c r="J17" s="63">
        <f t="shared" si="4"/>
        <v>134</v>
      </c>
      <c r="K17" s="110"/>
      <c r="L17" s="111"/>
      <c r="M17" s="112"/>
      <c r="N17" s="63"/>
      <c r="O17" s="110"/>
      <c r="P17" s="111"/>
      <c r="Q17" s="112"/>
      <c r="R17" s="63"/>
      <c r="S17" s="110">
        <v>0.5</v>
      </c>
      <c r="T17" s="111"/>
      <c r="U17" s="112">
        <v>0.5</v>
      </c>
      <c r="V17" s="63">
        <v>5</v>
      </c>
      <c r="W17" s="110"/>
      <c r="X17" s="111"/>
      <c r="Y17" s="112"/>
      <c r="Z17" s="63"/>
      <c r="AA17" s="110"/>
      <c r="AB17" s="111"/>
      <c r="AC17" s="112"/>
      <c r="AD17" s="63"/>
      <c r="AE17" s="63">
        <v>3</v>
      </c>
      <c r="AF17" s="115"/>
      <c r="AG17" s="62"/>
    </row>
    <row r="18" spans="1:36" s="5" customFormat="1" ht="66" customHeight="1" thickBot="1" x14ac:dyDescent="0.35">
      <c r="A18" s="59" t="s">
        <v>180</v>
      </c>
      <c r="B18" s="424" t="s">
        <v>207</v>
      </c>
      <c r="C18" s="273" t="s">
        <v>212</v>
      </c>
      <c r="D18" s="276">
        <v>5</v>
      </c>
      <c r="E18" s="63">
        <f t="shared" si="3"/>
        <v>150</v>
      </c>
      <c r="F18" s="63">
        <v>16</v>
      </c>
      <c r="G18" s="99">
        <v>8</v>
      </c>
      <c r="H18" s="63"/>
      <c r="I18" s="99">
        <v>8</v>
      </c>
      <c r="J18" s="63">
        <f t="shared" si="4"/>
        <v>134</v>
      </c>
      <c r="K18" s="110"/>
      <c r="L18" s="111"/>
      <c r="M18" s="112"/>
      <c r="N18" s="63"/>
      <c r="O18" s="110"/>
      <c r="P18" s="111"/>
      <c r="Q18" s="112"/>
      <c r="R18" s="277"/>
      <c r="S18" s="110">
        <v>0.5</v>
      </c>
      <c r="T18" s="111"/>
      <c r="U18" s="116">
        <v>0.5</v>
      </c>
      <c r="V18" s="277">
        <v>5</v>
      </c>
      <c r="W18" s="110"/>
      <c r="X18" s="111"/>
      <c r="Y18" s="116"/>
      <c r="Z18" s="62"/>
      <c r="AA18" s="110"/>
      <c r="AB18" s="111"/>
      <c r="AC18" s="116"/>
      <c r="AD18" s="62"/>
      <c r="AE18" s="63">
        <v>3</v>
      </c>
      <c r="AF18" s="118"/>
      <c r="AG18" s="119"/>
    </row>
    <row r="19" spans="1:36" s="5" customFormat="1" ht="19.5" customHeight="1" thickBot="1" x14ac:dyDescent="0.35">
      <c r="A19" s="476" t="s">
        <v>99</v>
      </c>
      <c r="B19" s="477"/>
      <c r="C19" s="17"/>
      <c r="D19" s="142">
        <v>30</v>
      </c>
      <c r="E19" s="75">
        <f>D19*30</f>
        <v>900</v>
      </c>
      <c r="F19" s="75"/>
      <c r="G19" s="75"/>
      <c r="H19" s="75"/>
      <c r="I19" s="75"/>
      <c r="J19" s="75"/>
      <c r="K19" s="517">
        <f>1*ПГС!K19:M19</f>
        <v>0</v>
      </c>
      <c r="L19" s="518"/>
      <c r="M19" s="519"/>
      <c r="N19" s="267">
        <f>1*ПГС!N19</f>
        <v>0</v>
      </c>
      <c r="O19" s="517">
        <f>1*ПГС!O19:Q19</f>
        <v>1</v>
      </c>
      <c r="P19" s="518"/>
      <c r="Q19" s="519"/>
      <c r="R19" s="272">
        <f>1*ПГС!R19</f>
        <v>5</v>
      </c>
      <c r="S19" s="517">
        <f>1*ПГС!S19:U19</f>
        <v>2</v>
      </c>
      <c r="T19" s="518"/>
      <c r="U19" s="519"/>
      <c r="V19" s="75">
        <f>1*ПГС!V19</f>
        <v>10</v>
      </c>
      <c r="W19" s="517">
        <f>1*ПГС!W19:Y19</f>
        <v>3</v>
      </c>
      <c r="X19" s="518"/>
      <c r="Y19" s="519"/>
      <c r="Z19" s="75">
        <f>1*ПГС!Z19</f>
        <v>15</v>
      </c>
      <c r="AA19" s="517">
        <f>1*ПГС!AA19:AC19</f>
        <v>0</v>
      </c>
      <c r="AB19" s="518"/>
      <c r="AC19" s="519"/>
      <c r="AD19" s="75">
        <f>1*ПГС!AD19</f>
        <v>0</v>
      </c>
      <c r="AE19" s="75"/>
      <c r="AF19" s="142"/>
      <c r="AG19" s="141"/>
    </row>
    <row r="20" spans="1:36" s="1" customFormat="1" ht="19.5" customHeight="1" thickBot="1" x14ac:dyDescent="0.35">
      <c r="A20" s="66"/>
      <c r="B20" s="67" t="s">
        <v>131</v>
      </c>
      <c r="C20" s="68"/>
      <c r="D20" s="250">
        <v>50</v>
      </c>
      <c r="E20" s="68">
        <f>D20*30</f>
        <v>1500</v>
      </c>
      <c r="F20" s="251"/>
      <c r="G20" s="143"/>
      <c r="H20" s="143"/>
      <c r="I20" s="143"/>
      <c r="J20" s="143"/>
      <c r="K20" s="464">
        <f>SUM(K15:M19)</f>
        <v>2</v>
      </c>
      <c r="L20" s="465"/>
      <c r="M20" s="466"/>
      <c r="N20" s="250">
        <f>SUM(N15:N19)</f>
        <v>10</v>
      </c>
      <c r="O20" s="464">
        <f>SUM(O15:Q19)</f>
        <v>1</v>
      </c>
      <c r="P20" s="465"/>
      <c r="Q20" s="466"/>
      <c r="R20" s="144">
        <f>SUM(R15:R19)</f>
        <v>5</v>
      </c>
      <c r="S20" s="464">
        <f>SUM(S15:U19)</f>
        <v>4</v>
      </c>
      <c r="T20" s="465"/>
      <c r="U20" s="466"/>
      <c r="V20" s="250">
        <f>SUM(V15:V19)</f>
        <v>20</v>
      </c>
      <c r="W20" s="464">
        <f>SUM(W15:Y19)</f>
        <v>3</v>
      </c>
      <c r="X20" s="465"/>
      <c r="Y20" s="466"/>
      <c r="Z20" s="144">
        <f>SUM(Z15:Z19)</f>
        <v>15</v>
      </c>
      <c r="AA20" s="464">
        <f>SUM(AA15:AC19)</f>
        <v>0</v>
      </c>
      <c r="AB20" s="465"/>
      <c r="AC20" s="466"/>
      <c r="AD20" s="144">
        <f>SUM(AD15:AD19)</f>
        <v>0</v>
      </c>
      <c r="AE20" s="373"/>
      <c r="AF20" s="373"/>
      <c r="AG20" s="143"/>
    </row>
    <row r="21" spans="1:36" s="5" customFormat="1" ht="19.5" customHeight="1" x14ac:dyDescent="0.3">
      <c r="A21" s="61" t="s">
        <v>108</v>
      </c>
      <c r="B21" s="283" t="s">
        <v>141</v>
      </c>
      <c r="C21" s="273"/>
      <c r="D21" s="62">
        <v>20</v>
      </c>
      <c r="E21" s="63">
        <f>D21*30</f>
        <v>600</v>
      </c>
      <c r="F21" s="110"/>
      <c r="G21" s="111"/>
      <c r="H21" s="111"/>
      <c r="I21" s="112"/>
      <c r="J21" s="248"/>
      <c r="K21" s="120"/>
      <c r="L21" s="111"/>
      <c r="M21" s="121"/>
      <c r="N21" s="278"/>
      <c r="O21" s="120"/>
      <c r="P21" s="111"/>
      <c r="Q21" s="121"/>
      <c r="R21" s="279">
        <v>5</v>
      </c>
      <c r="S21" s="120"/>
      <c r="T21" s="111"/>
      <c r="U21" s="121"/>
      <c r="V21" s="62">
        <v>5</v>
      </c>
      <c r="W21" s="120"/>
      <c r="X21" s="111"/>
      <c r="Y21" s="121"/>
      <c r="Z21" s="62">
        <v>10</v>
      </c>
      <c r="AA21" s="120"/>
      <c r="AB21" s="111"/>
      <c r="AC21" s="121"/>
      <c r="AD21" s="62"/>
      <c r="AE21" s="63"/>
      <c r="AF21" s="158" t="s">
        <v>124</v>
      </c>
      <c r="AG21" s="119"/>
    </row>
    <row r="22" spans="1:36" s="5" customFormat="1" ht="42" customHeight="1" thickBot="1" x14ac:dyDescent="0.35">
      <c r="A22" s="64" t="s">
        <v>109</v>
      </c>
      <c r="B22" s="65" t="s">
        <v>123</v>
      </c>
      <c r="C22" s="273"/>
      <c r="D22" s="123">
        <v>20</v>
      </c>
      <c r="E22" s="63">
        <f>D22*30</f>
        <v>600</v>
      </c>
      <c r="F22" s="124"/>
      <c r="G22" s="125"/>
      <c r="H22" s="125"/>
      <c r="I22" s="126"/>
      <c r="J22" s="123"/>
      <c r="K22" s="127"/>
      <c r="L22" s="125"/>
      <c r="M22" s="128"/>
      <c r="N22" s="280"/>
      <c r="O22" s="127"/>
      <c r="P22" s="125"/>
      <c r="Q22" s="128"/>
      <c r="R22" s="281"/>
      <c r="S22" s="127"/>
      <c r="T22" s="125"/>
      <c r="U22" s="128"/>
      <c r="V22" s="282"/>
      <c r="W22" s="127"/>
      <c r="X22" s="125"/>
      <c r="Y22" s="128"/>
      <c r="Z22" s="282"/>
      <c r="AA22" s="127"/>
      <c r="AB22" s="381"/>
      <c r="AC22" s="128"/>
      <c r="AD22" s="384">
        <v>20</v>
      </c>
      <c r="AE22" s="386"/>
      <c r="AF22" s="129"/>
      <c r="AG22" s="130">
        <v>5</v>
      </c>
    </row>
    <row r="23" spans="1:36" s="12" customFormat="1" ht="49.5" customHeight="1" thickBot="1" x14ac:dyDescent="0.35">
      <c r="A23" s="523" t="s">
        <v>142</v>
      </c>
      <c r="B23" s="524"/>
      <c r="C23" s="148"/>
      <c r="D23" s="149">
        <f t="shared" ref="D23:E23" si="5">D20+D12</f>
        <v>80</v>
      </c>
      <c r="E23" s="246">
        <f t="shared" si="5"/>
        <v>2400</v>
      </c>
      <c r="F23" s="150"/>
      <c r="G23" s="247"/>
      <c r="H23" s="246"/>
      <c r="I23" s="247"/>
      <c r="J23" s="246"/>
      <c r="K23" s="151"/>
      <c r="L23" s="152"/>
      <c r="M23" s="153"/>
      <c r="N23" s="258"/>
      <c r="O23" s="151"/>
      <c r="P23" s="152"/>
      <c r="Q23" s="153"/>
      <c r="R23" s="258"/>
      <c r="S23" s="151"/>
      <c r="T23" s="152"/>
      <c r="U23" s="153"/>
      <c r="V23" s="258"/>
      <c r="W23" s="151"/>
      <c r="X23" s="152"/>
      <c r="Y23" s="153"/>
      <c r="Z23" s="258"/>
      <c r="AA23" s="151"/>
      <c r="AB23" s="152"/>
      <c r="AC23" s="153"/>
      <c r="AD23" s="371"/>
      <c r="AE23" s="149"/>
      <c r="AF23" s="154"/>
      <c r="AG23" s="155"/>
      <c r="AH23" s="8"/>
      <c r="AI23" s="9"/>
      <c r="AJ23" s="9"/>
    </row>
    <row r="24" spans="1:36" s="12" customFormat="1" ht="42" customHeight="1" thickBot="1" x14ac:dyDescent="0.35">
      <c r="A24" s="538" t="s">
        <v>143</v>
      </c>
      <c r="B24" s="539"/>
      <c r="C24" s="287"/>
      <c r="D24" s="288">
        <f>D23+D21+D22</f>
        <v>120</v>
      </c>
      <c r="E24" s="288">
        <f t="shared" ref="E24" si="6">E22+E21+E20+E12</f>
        <v>3600</v>
      </c>
      <c r="F24" s="289"/>
      <c r="G24" s="290"/>
      <c r="H24" s="288"/>
      <c r="I24" s="291"/>
      <c r="J24" s="292"/>
      <c r="K24" s="529">
        <f>K20+K12</f>
        <v>4.25</v>
      </c>
      <c r="L24" s="530"/>
      <c r="M24" s="531"/>
      <c r="N24" s="293">
        <f>N22+N21+N20+N12</f>
        <v>25</v>
      </c>
      <c r="O24" s="529">
        <f>O20+O12</f>
        <v>3.25</v>
      </c>
      <c r="P24" s="530"/>
      <c r="Q24" s="531"/>
      <c r="R24" s="293">
        <f>R22+R21+R20+R12</f>
        <v>25</v>
      </c>
      <c r="S24" s="529">
        <f>S20+S12</f>
        <v>4</v>
      </c>
      <c r="T24" s="530"/>
      <c r="U24" s="531"/>
      <c r="V24" s="294">
        <f>V22+V21+V20+V12</f>
        <v>25</v>
      </c>
      <c r="W24" s="529">
        <f>W20+W12</f>
        <v>3</v>
      </c>
      <c r="X24" s="530"/>
      <c r="Y24" s="531"/>
      <c r="Z24" s="293">
        <f>Z22+Z21+Z20+Z12</f>
        <v>25</v>
      </c>
      <c r="AA24" s="529">
        <f>AA20+AA12</f>
        <v>0</v>
      </c>
      <c r="AB24" s="530"/>
      <c r="AC24" s="531"/>
      <c r="AD24" s="293">
        <f>AD22+AD21+AD20+AD12</f>
        <v>20</v>
      </c>
      <c r="AE24" s="288"/>
      <c r="AF24" s="295"/>
      <c r="AG24" s="296"/>
      <c r="AH24" s="8"/>
      <c r="AI24" s="9"/>
      <c r="AJ24" s="9"/>
    </row>
    <row r="25" spans="1:36" s="12" customFormat="1" ht="19.5" customHeight="1" thickBot="1" x14ac:dyDescent="0.35">
      <c r="A25" s="18" t="s">
        <v>36</v>
      </c>
      <c r="B25" s="19" t="s">
        <v>100</v>
      </c>
      <c r="C25" s="20" t="s">
        <v>36</v>
      </c>
      <c r="D25" s="20"/>
      <c r="E25" s="20"/>
      <c r="F25" s="21"/>
      <c r="G25" s="21"/>
      <c r="H25" s="21"/>
      <c r="I25" s="21"/>
      <c r="J25" s="22"/>
      <c r="K25" s="540"/>
      <c r="L25" s="541"/>
      <c r="M25" s="541"/>
      <c r="N25" s="541"/>
      <c r="O25" s="541"/>
      <c r="P25" s="541"/>
      <c r="Q25" s="541"/>
      <c r="R25" s="541"/>
      <c r="S25" s="541"/>
      <c r="T25" s="541"/>
      <c r="U25" s="541"/>
      <c r="V25" s="541"/>
      <c r="W25" s="541"/>
      <c r="X25" s="541"/>
      <c r="Y25" s="541"/>
      <c r="Z25" s="541"/>
      <c r="AA25" s="541"/>
      <c r="AB25" s="541"/>
      <c r="AC25" s="541"/>
      <c r="AD25" s="541"/>
      <c r="AE25" s="541"/>
      <c r="AF25" s="541"/>
      <c r="AG25" s="542"/>
      <c r="AH25" s="9"/>
      <c r="AI25" s="13"/>
      <c r="AJ25" s="9"/>
    </row>
    <row r="26" spans="1:36" s="10" customFormat="1" ht="19.5" customHeight="1" thickBot="1" x14ac:dyDescent="0.4">
      <c r="A26" s="255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5"/>
      <c r="AB26" s="26"/>
      <c r="AC26" s="29"/>
      <c r="AD26" s="33"/>
      <c r="AE26" s="23"/>
      <c r="AF26" s="34"/>
      <c r="AG26" s="35"/>
    </row>
    <row r="27" spans="1:36" s="50" customFormat="1" ht="19.5" customHeight="1" thickBot="1" x14ac:dyDescent="0.35">
      <c r="A27" s="49"/>
    </row>
    <row r="28" spans="1:36" s="51" customFormat="1" ht="73.5" customHeight="1" thickBot="1" x14ac:dyDescent="0.35">
      <c r="A28" s="253" t="s">
        <v>116</v>
      </c>
      <c r="B28" s="36" t="s">
        <v>101</v>
      </c>
      <c r="C28" s="36" t="s">
        <v>47</v>
      </c>
      <c r="D28" s="520" t="s">
        <v>144</v>
      </c>
      <c r="E28" s="521"/>
      <c r="F28" s="522" t="s">
        <v>114</v>
      </c>
      <c r="G28" s="522"/>
      <c r="H28" s="521"/>
      <c r="I28" s="77"/>
      <c r="J28" s="36" t="s">
        <v>117</v>
      </c>
      <c r="K28" s="520" t="s">
        <v>102</v>
      </c>
      <c r="L28" s="522"/>
      <c r="M28" s="522"/>
      <c r="N28" s="522"/>
      <c r="O28" s="522"/>
      <c r="P28" s="522"/>
      <c r="Q28" s="522"/>
      <c r="R28" s="522"/>
      <c r="S28" s="522"/>
      <c r="T28" s="522"/>
      <c r="U28" s="522"/>
      <c r="V28" s="522"/>
      <c r="W28" s="522"/>
      <c r="X28" s="522"/>
      <c r="Y28" s="522"/>
      <c r="Z28" s="522"/>
      <c r="AA28" s="377"/>
      <c r="AB28" s="377"/>
      <c r="AC28" s="377"/>
      <c r="AD28" s="377"/>
      <c r="AE28" s="520" t="s">
        <v>115</v>
      </c>
      <c r="AF28" s="522"/>
      <c r="AG28" s="521"/>
    </row>
    <row r="29" spans="1:36" s="52" customFormat="1" ht="58.5" customHeight="1" thickBot="1" x14ac:dyDescent="0.35">
      <c r="A29" s="254" t="s">
        <v>38</v>
      </c>
      <c r="B29" s="37" t="s">
        <v>133</v>
      </c>
      <c r="C29" s="38">
        <v>2</v>
      </c>
      <c r="D29" s="526">
        <v>5</v>
      </c>
      <c r="E29" s="528"/>
      <c r="F29" s="526">
        <v>5</v>
      </c>
      <c r="G29" s="527"/>
      <c r="H29" s="528"/>
      <c r="I29" s="2"/>
      <c r="J29" s="261" t="s">
        <v>38</v>
      </c>
      <c r="K29" s="532" t="s">
        <v>202</v>
      </c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4"/>
      <c r="AE29" s="526">
        <v>11</v>
      </c>
      <c r="AF29" s="527"/>
      <c r="AG29" s="528"/>
    </row>
    <row r="30" spans="1:36" s="52" customFormat="1" ht="72" customHeight="1" thickBot="1" x14ac:dyDescent="0.35">
      <c r="A30" s="254" t="s">
        <v>39</v>
      </c>
      <c r="B30" s="39" t="s">
        <v>134</v>
      </c>
      <c r="C30" s="262">
        <v>3</v>
      </c>
      <c r="D30" s="544">
        <v>5</v>
      </c>
      <c r="E30" s="545"/>
      <c r="F30" s="544">
        <v>5</v>
      </c>
      <c r="G30" s="546"/>
      <c r="H30" s="545"/>
      <c r="I30" s="2"/>
      <c r="J30" s="38" t="s">
        <v>39</v>
      </c>
      <c r="K30" s="532" t="s">
        <v>203</v>
      </c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4"/>
      <c r="AE30" s="526">
        <v>2</v>
      </c>
      <c r="AF30" s="527"/>
      <c r="AG30" s="528"/>
    </row>
    <row r="31" spans="1:36" s="52" customFormat="1" ht="47.25" customHeight="1" thickBot="1" x14ac:dyDescent="0.35">
      <c r="A31" s="38" t="s">
        <v>40</v>
      </c>
      <c r="B31" s="37" t="s">
        <v>135</v>
      </c>
      <c r="C31" s="38">
        <v>4</v>
      </c>
      <c r="D31" s="526">
        <v>10</v>
      </c>
      <c r="E31" s="528"/>
      <c r="F31" s="526">
        <v>10</v>
      </c>
      <c r="G31" s="527"/>
      <c r="H31" s="528"/>
      <c r="I31" s="2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53"/>
      <c r="AF31" s="53"/>
      <c r="AG31" s="53"/>
    </row>
    <row r="32" spans="1:36" s="2" customFormat="1" ht="18.75" customHeight="1" x14ac:dyDescent="0.3">
      <c r="A32" s="537" t="s">
        <v>87</v>
      </c>
      <c r="B32" s="537"/>
      <c r="C32" s="537"/>
      <c r="D32" s="537"/>
      <c r="E32" s="537"/>
      <c r="F32" s="537"/>
      <c r="G32" s="48"/>
      <c r="H32" s="48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9" s="5" customFormat="1" ht="19.5" customHeight="1" x14ac:dyDescent="0.3">
      <c r="A33" s="536" t="s">
        <v>121</v>
      </c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</row>
    <row r="34" spans="1:39" s="5" customFormat="1" ht="19.5" customHeight="1" x14ac:dyDescent="0.3">
      <c r="A34" s="525" t="s">
        <v>122</v>
      </c>
      <c r="B34" s="525"/>
      <c r="C34" s="525"/>
      <c r="D34" s="525"/>
      <c r="E34" s="525"/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525"/>
      <c r="X34" s="525"/>
      <c r="Y34" s="525"/>
      <c r="Z34" s="525"/>
      <c r="AA34" s="525"/>
      <c r="AB34" s="525"/>
      <c r="AC34" s="525"/>
      <c r="AD34" s="525"/>
      <c r="AE34" s="525"/>
      <c r="AF34" s="525"/>
      <c r="AG34" s="525"/>
    </row>
    <row r="35" spans="1:39" s="5" customFormat="1" ht="19.5" customHeight="1" x14ac:dyDescent="0.3">
      <c r="A35" s="525"/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5"/>
      <c r="Z35" s="525"/>
      <c r="AA35" s="525"/>
      <c r="AB35" s="525"/>
      <c r="AC35" s="525"/>
      <c r="AD35" s="525"/>
      <c r="AE35" s="525"/>
      <c r="AF35" s="525"/>
      <c r="AG35" s="525"/>
    </row>
    <row r="36" spans="1:39" s="5" customFormat="1" ht="19.5" customHeight="1" x14ac:dyDescent="0.3">
      <c r="A36" s="260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375"/>
      <c r="AB36" s="375"/>
      <c r="AC36" s="375"/>
      <c r="AD36" s="375"/>
      <c r="AE36" s="375"/>
      <c r="AF36" s="375"/>
      <c r="AG36" s="375"/>
    </row>
    <row r="37" spans="1:39" ht="51.75" customHeight="1" x14ac:dyDescent="0.2">
      <c r="A37" s="543" t="s">
        <v>146</v>
      </c>
      <c r="B37" s="543"/>
      <c r="C37" s="543"/>
      <c r="D37" s="543"/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3"/>
      <c r="AC37" s="543"/>
      <c r="AD37" s="543"/>
      <c r="AE37" s="543"/>
      <c r="AF37" s="543"/>
      <c r="AG37" s="543"/>
    </row>
    <row r="38" spans="1:39" ht="57" customHeight="1" x14ac:dyDescent="0.2">
      <c r="A38" s="543" t="s">
        <v>147</v>
      </c>
      <c r="B38" s="543"/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3"/>
      <c r="AD38" s="543"/>
      <c r="AE38" s="543"/>
      <c r="AF38" s="543"/>
      <c r="AG38" s="543"/>
    </row>
    <row r="39" spans="1:39" ht="42" customHeight="1" x14ac:dyDescent="0.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376"/>
      <c r="AB39" s="376"/>
      <c r="AC39" s="376"/>
      <c r="AD39" s="376"/>
      <c r="AE39" s="376"/>
      <c r="AF39" s="376"/>
      <c r="AG39" s="376"/>
    </row>
    <row r="40" spans="1:39" ht="14.25" customHeight="1" x14ac:dyDescent="0.2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376"/>
      <c r="AB40" s="376"/>
      <c r="AC40" s="376"/>
      <c r="AD40" s="376"/>
      <c r="AE40" s="376"/>
      <c r="AF40" s="376"/>
      <c r="AG40" s="376"/>
    </row>
    <row r="41" spans="1:39" s="3" customFormat="1" ht="15.75" customHeight="1" x14ac:dyDescent="0.3">
      <c r="A41" s="40" t="s">
        <v>228</v>
      </c>
      <c r="B41" s="40"/>
      <c r="C41" s="40"/>
      <c r="D41" s="40"/>
      <c r="E41" s="40"/>
      <c r="F41" s="41"/>
      <c r="I41" s="42" t="s">
        <v>229</v>
      </c>
      <c r="J41" s="41"/>
      <c r="K41" s="41"/>
      <c r="L41" s="41"/>
      <c r="M41" s="12"/>
      <c r="N41" s="41"/>
      <c r="O41" s="42"/>
      <c r="P41" s="40"/>
      <c r="Q41" s="41"/>
      <c r="R41" s="41"/>
      <c r="S41" s="40"/>
      <c r="T41" s="40"/>
      <c r="U41" s="41"/>
      <c r="V41" s="40"/>
      <c r="W41" s="12"/>
      <c r="X41" s="12"/>
      <c r="Y41" s="40"/>
      <c r="Z41" s="12"/>
      <c r="AA41" s="12"/>
      <c r="AB41" s="12"/>
      <c r="AC41" s="12"/>
      <c r="AD41" s="12"/>
      <c r="AE41" s="12"/>
      <c r="AF41" s="12"/>
      <c r="AG41" s="12"/>
      <c r="AJ41" s="4"/>
      <c r="AK41" s="4"/>
      <c r="AL41" s="4"/>
      <c r="AM41" s="4"/>
    </row>
    <row r="42" spans="1:39" ht="18.75" x14ac:dyDescent="0.3">
      <c r="H42" s="40"/>
      <c r="P42" s="40"/>
    </row>
    <row r="43" spans="1:39" ht="18.75" customHeight="1" x14ac:dyDescent="0.3">
      <c r="A43" s="535" t="s">
        <v>230</v>
      </c>
      <c r="B43" s="535"/>
      <c r="C43" s="156"/>
      <c r="D43" s="156"/>
      <c r="E43" s="156"/>
      <c r="H43" s="40"/>
    </row>
    <row r="44" spans="1:39" ht="19.5" customHeight="1" x14ac:dyDescent="0.3">
      <c r="A44" s="535"/>
      <c r="B44" s="535"/>
      <c r="C44" s="156"/>
      <c r="F44" s="40"/>
      <c r="G44" s="40"/>
      <c r="H44" s="42"/>
      <c r="I44" s="40"/>
      <c r="J44" s="368"/>
      <c r="K44" s="368"/>
      <c r="L44" s="40"/>
      <c r="M44" s="368"/>
      <c r="N44" s="368"/>
      <c r="O44" s="368"/>
      <c r="P44" s="368"/>
      <c r="Q44" s="368"/>
      <c r="R44" s="369"/>
      <c r="S44" s="369"/>
      <c r="T44" s="370"/>
      <c r="U44" s="370"/>
      <c r="V44" s="370"/>
      <c r="W44" s="370"/>
      <c r="X44" s="369"/>
      <c r="Y44" s="369"/>
      <c r="Z44" s="369"/>
      <c r="AA44" s="370"/>
      <c r="AB44" s="369"/>
      <c r="AC44" s="369"/>
      <c r="AD44" s="369"/>
      <c r="AE44" s="369"/>
      <c r="AF44" s="369"/>
      <c r="AG44" s="369"/>
      <c r="AH44" s="369"/>
      <c r="AI44" s="369"/>
    </row>
    <row r="45" spans="1:39" s="3" customFormat="1" ht="15.75" customHeight="1" x14ac:dyDescent="0.3">
      <c r="A45" s="40"/>
      <c r="B45" s="40"/>
      <c r="C45" s="40"/>
      <c r="D45" s="40"/>
      <c r="E45" s="40"/>
      <c r="F45" s="41"/>
      <c r="G45" s="41"/>
      <c r="H45" s="40"/>
      <c r="I45" s="41"/>
      <c r="J45" s="41"/>
      <c r="K45" s="41"/>
      <c r="L45" s="41"/>
      <c r="M45" s="12"/>
      <c r="N45" s="41"/>
      <c r="O45" s="42"/>
      <c r="P45" s="40"/>
      <c r="Q45" s="41"/>
      <c r="R45" s="41"/>
      <c r="S45" s="40"/>
      <c r="T45" s="40"/>
      <c r="U45" s="41"/>
      <c r="V45" s="40"/>
      <c r="W45" s="12"/>
      <c r="X45" s="12"/>
      <c r="Y45" s="40"/>
      <c r="Z45" s="12"/>
      <c r="AA45" s="12"/>
      <c r="AB45" s="12"/>
      <c r="AC45" s="40"/>
      <c r="AD45" s="12"/>
      <c r="AE45" s="12"/>
      <c r="AF45" s="12"/>
      <c r="AG45" s="12"/>
      <c r="AJ45" s="4"/>
      <c r="AK45" s="4"/>
      <c r="AL45" s="4"/>
      <c r="AM45" s="4"/>
    </row>
    <row r="46" spans="1:39" ht="18.75" x14ac:dyDescent="0.3">
      <c r="H46" s="40"/>
      <c r="P46" s="40"/>
    </row>
    <row r="47" spans="1:39" ht="18.75" customHeight="1" x14ac:dyDescent="0.3">
      <c r="A47" s="535"/>
      <c r="B47" s="535"/>
      <c r="C47" s="156"/>
      <c r="D47" s="156"/>
      <c r="E47" s="156"/>
      <c r="H47" s="40"/>
    </row>
    <row r="48" spans="1:39" ht="19.5" customHeight="1" x14ac:dyDescent="0.3">
      <c r="A48" s="535"/>
      <c r="B48" s="535"/>
      <c r="C48" s="156"/>
      <c r="D48" s="156"/>
      <c r="E48" s="156"/>
      <c r="H48" s="40"/>
    </row>
  </sheetData>
  <dataConsolidate/>
  <mergeCells count="110">
    <mergeCell ref="A43:B43"/>
    <mergeCell ref="A44:B44"/>
    <mergeCell ref="A48:B48"/>
    <mergeCell ref="K20:M20"/>
    <mergeCell ref="O20:Q20"/>
    <mergeCell ref="A33:AG33"/>
    <mergeCell ref="A32:F32"/>
    <mergeCell ref="A24:B24"/>
    <mergeCell ref="O24:Q24"/>
    <mergeCell ref="K24:M24"/>
    <mergeCell ref="K25:AG25"/>
    <mergeCell ref="S24:U24"/>
    <mergeCell ref="W24:Y24"/>
    <mergeCell ref="S20:U20"/>
    <mergeCell ref="W20:Y20"/>
    <mergeCell ref="A47:B47"/>
    <mergeCell ref="A37:AG37"/>
    <mergeCell ref="A38:AG38"/>
    <mergeCell ref="K28:Z28"/>
    <mergeCell ref="AE28:AG28"/>
    <mergeCell ref="D29:E29"/>
    <mergeCell ref="D30:E30"/>
    <mergeCell ref="F29:H29"/>
    <mergeCell ref="F30:H30"/>
    <mergeCell ref="D28:E28"/>
    <mergeCell ref="F28:H28"/>
    <mergeCell ref="A23:B23"/>
    <mergeCell ref="A34:AG35"/>
    <mergeCell ref="AE29:AG29"/>
    <mergeCell ref="A14:B14"/>
    <mergeCell ref="A19:B19"/>
    <mergeCell ref="AE30:AG30"/>
    <mergeCell ref="D31:E31"/>
    <mergeCell ref="F31:H31"/>
    <mergeCell ref="AA20:AC20"/>
    <mergeCell ref="AA24:AC24"/>
    <mergeCell ref="K29:AD29"/>
    <mergeCell ref="K30:AD30"/>
    <mergeCell ref="B13:AG13"/>
    <mergeCell ref="K19:M19"/>
    <mergeCell ref="O19:Q19"/>
    <mergeCell ref="S19:U19"/>
    <mergeCell ref="W19:Y19"/>
    <mergeCell ref="K14:M14"/>
    <mergeCell ref="O14:Q14"/>
    <mergeCell ref="S14:U14"/>
    <mergeCell ref="W14:Y14"/>
    <mergeCell ref="AA14:AC14"/>
    <mergeCell ref="AA19:AC19"/>
    <mergeCell ref="AF3:AF4"/>
    <mergeCell ref="S1:Z1"/>
    <mergeCell ref="N3:N4"/>
    <mergeCell ref="P3:P4"/>
    <mergeCell ref="Q3:Q4"/>
    <mergeCell ref="R3:R4"/>
    <mergeCell ref="AE3:AE4"/>
    <mergeCell ref="S2:V2"/>
    <mergeCell ref="G3:G4"/>
    <mergeCell ref="H3:H4"/>
    <mergeCell ref="M3:M4"/>
    <mergeCell ref="V3:V4"/>
    <mergeCell ref="AA1:AD1"/>
    <mergeCell ref="AA2:AD2"/>
    <mergeCell ref="AD3:AD4"/>
    <mergeCell ref="K2:N2"/>
    <mergeCell ref="A11:B11"/>
    <mergeCell ref="A1:A4"/>
    <mergeCell ref="B1:B4"/>
    <mergeCell ref="C1:C4"/>
    <mergeCell ref="I3:I4"/>
    <mergeCell ref="B6:AG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E1:AG2"/>
    <mergeCell ref="AG3:AG4"/>
    <mergeCell ref="K1:R1"/>
    <mergeCell ref="K3:K4"/>
    <mergeCell ref="U3:U4"/>
    <mergeCell ref="L3:L4"/>
    <mergeCell ref="T3:T4"/>
    <mergeCell ref="W2:Z2"/>
    <mergeCell ref="AA7:AC7"/>
    <mergeCell ref="AA11:AC11"/>
    <mergeCell ref="AA12:AC12"/>
    <mergeCell ref="AA3:AA4"/>
    <mergeCell ref="AB3:AB4"/>
    <mergeCell ref="AC3:AC4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K12:M12"/>
    <mergeCell ref="O12:Q12"/>
    <mergeCell ref="S12:U12"/>
    <mergeCell ref="W12:Y12"/>
  </mergeCells>
  <phoneticPr fontId="0" type="noConversion"/>
  <printOptions horizontalCentered="1" gridLinesSet="0"/>
  <pageMargins left="0" right="0" top="0.59055118110236227" bottom="0" header="0.19685039370078741" footer="0"/>
  <pageSetup paperSize="9" scale="44" fitToWidth="420" fitToHeight="297" orientation="landscape" blackAndWhite="1" r:id="rId1"/>
  <headerFooter alignWithMargins="0">
    <oddFooter>&amp;R&amp;P</oddFooter>
  </headerFooter>
  <rowBreaks count="1" manualBreakCount="1">
    <brk id="20" max="3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7"/>
  <sheetViews>
    <sheetView showGridLines="0" view="pageBreakPreview" topLeftCell="A10" zoomScale="80" zoomScaleNormal="50" zoomScaleSheetLayoutView="80" workbookViewId="0">
      <selection activeCell="D19" sqref="D1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111</v>
      </c>
    </row>
    <row r="2" spans="1:33" ht="23.25" customHeight="1" x14ac:dyDescent="0.2">
      <c r="C2" s="582" t="s">
        <v>213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6" t="s">
        <v>139</v>
      </c>
      <c r="E8" s="46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383"/>
      <c r="AF10" s="68"/>
      <c r="AG10" s="68"/>
    </row>
    <row r="11" spans="1:33" s="2" customFormat="1" ht="20.25" customHeight="1" thickBot="1" x14ac:dyDescent="0.35">
      <c r="A11" s="82"/>
      <c r="B11" s="264" t="s">
        <v>41</v>
      </c>
      <c r="C11" s="44"/>
      <c r="D11" s="68">
        <f>SUM(D12:D13)</f>
        <v>10</v>
      </c>
      <c r="E11" s="306">
        <f t="shared" ref="E11:J11" si="0">SUM(E12:E13)</f>
        <v>300</v>
      </c>
      <c r="F11" s="307">
        <f t="shared" si="0"/>
        <v>20</v>
      </c>
      <c r="G11" s="308"/>
      <c r="H11" s="308"/>
      <c r="I11" s="308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372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263" t="s">
        <v>110</v>
      </c>
      <c r="C14" s="47"/>
      <c r="D14" s="143">
        <v>5</v>
      </c>
      <c r="E14" s="305">
        <f>SUM(E15:E17)</f>
        <v>150</v>
      </c>
      <c r="F14" s="341"/>
      <c r="G14" s="308"/>
      <c r="H14" s="308"/>
      <c r="I14" s="308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346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387"/>
      <c r="AF19" s="387"/>
      <c r="AG19" s="387"/>
    </row>
    <row r="20" spans="1:33" s="2" customFormat="1" ht="20.25" customHeight="1" thickBot="1" x14ac:dyDescent="0.35">
      <c r="A20" s="45"/>
      <c r="B20" s="263" t="s">
        <v>41</v>
      </c>
      <c r="C20" s="146"/>
      <c r="D20" s="352">
        <f t="shared" ref="D20:E20" si="3">SUM(D21:D24)</f>
        <v>20</v>
      </c>
      <c r="E20" s="68">
        <f t="shared" si="3"/>
        <v>600</v>
      </c>
      <c r="F20" s="341"/>
      <c r="G20" s="308"/>
      <c r="H20" s="308"/>
      <c r="I20" s="308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80" t="s">
        <v>220</v>
      </c>
      <c r="C21" s="81" t="s">
        <v>212</v>
      </c>
      <c r="D21" s="98">
        <v>5</v>
      </c>
      <c r="E21" s="90">
        <f>D21*30</f>
        <v>150</v>
      </c>
      <c r="F21" s="105">
        <f>G21+H21+I21</f>
        <v>16</v>
      </c>
      <c r="G21" s="106">
        <v>8</v>
      </c>
      <c r="H21" s="106"/>
      <c r="I21" s="106">
        <v>8</v>
      </c>
      <c r="J21" s="107">
        <f>E21-F21</f>
        <v>134</v>
      </c>
      <c r="K21" s="353"/>
      <c r="L21" s="354"/>
      <c r="M21" s="355"/>
      <c r="N21" s="94"/>
      <c r="O21" s="108"/>
      <c r="P21" s="354"/>
      <c r="Q21" s="107"/>
      <c r="R21" s="356"/>
      <c r="S21" s="105">
        <v>0.5</v>
      </c>
      <c r="T21" s="354"/>
      <c r="U21" s="107">
        <v>0.5</v>
      </c>
      <c r="V21" s="357">
        <v>5</v>
      </c>
      <c r="W21" s="105"/>
      <c r="X21" s="354"/>
      <c r="Y21" s="107"/>
      <c r="Z21" s="357"/>
      <c r="AA21" s="105"/>
      <c r="AB21" s="379"/>
      <c r="AC21" s="107"/>
      <c r="AD21" s="357"/>
      <c r="AE21" s="380">
        <v>3</v>
      </c>
      <c r="AF21" s="385"/>
      <c r="AG21" s="385"/>
    </row>
    <row r="22" spans="1:33" s="2" customFormat="1" ht="60" customHeight="1" x14ac:dyDescent="0.3">
      <c r="A22" s="84" t="s">
        <v>187</v>
      </c>
      <c r="B22" s="80" t="s">
        <v>221</v>
      </c>
      <c r="C22" s="60" t="s">
        <v>212</v>
      </c>
      <c r="D22" s="358">
        <v>5</v>
      </c>
      <c r="E22" s="63">
        <f t="shared" ref="E22" si="4">D22*30</f>
        <v>150</v>
      </c>
      <c r="F22" s="110">
        <f t="shared" ref="F22" si="5">G22+H22+I22</f>
        <v>16</v>
      </c>
      <c r="G22" s="111">
        <v>8</v>
      </c>
      <c r="H22" s="111"/>
      <c r="I22" s="111">
        <v>8</v>
      </c>
      <c r="J22" s="112">
        <f t="shared" ref="J22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380">
        <v>3</v>
      </c>
      <c r="AF22" s="63"/>
      <c r="AG22" s="63"/>
    </row>
    <row r="23" spans="1:33" s="2" customFormat="1" ht="60" customHeight="1" x14ac:dyDescent="0.3">
      <c r="A23" s="84" t="s">
        <v>188</v>
      </c>
      <c r="B23" s="54" t="s">
        <v>222</v>
      </c>
      <c r="C23" s="60" t="s">
        <v>212</v>
      </c>
      <c r="D23" s="362">
        <v>5</v>
      </c>
      <c r="E23" s="63">
        <f t="shared" ref="E23" si="7">D23*30</f>
        <v>150</v>
      </c>
      <c r="F23" s="110">
        <f t="shared" ref="F23" si="8">G23+H23+I23</f>
        <v>16</v>
      </c>
      <c r="G23" s="111">
        <v>8</v>
      </c>
      <c r="H23" s="111"/>
      <c r="I23" s="111">
        <v>8</v>
      </c>
      <c r="J23" s="112">
        <f t="shared" ref="J23" si="9">E23-F23</f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380">
        <v>2</v>
      </c>
      <c r="AF23" s="63"/>
      <c r="AG23" s="63"/>
    </row>
    <row r="24" spans="1:33" s="2" customFormat="1" ht="59.25" customHeight="1" thickBot="1" x14ac:dyDescent="0.35">
      <c r="A24" s="84" t="s">
        <v>189</v>
      </c>
      <c r="B24" s="54" t="s">
        <v>223</v>
      </c>
      <c r="C24" s="60" t="s">
        <v>212</v>
      </c>
      <c r="D24" s="362">
        <v>5</v>
      </c>
      <c r="E24" s="63">
        <f t="shared" ref="E24" si="10">D24*30</f>
        <v>150</v>
      </c>
      <c r="F24" s="110">
        <f t="shared" ref="F24" si="11">G24+H24+I24</f>
        <v>16</v>
      </c>
      <c r="G24" s="111">
        <v>8</v>
      </c>
      <c r="H24" s="111"/>
      <c r="I24" s="111">
        <v>8</v>
      </c>
      <c r="J24" s="112">
        <f t="shared" ref="J24" si="12">E24-F24</f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380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285">
        <f t="shared" ref="D25:E25" si="13">SUM(D26:D29)</f>
        <v>10</v>
      </c>
      <c r="E25" s="284">
        <f t="shared" si="13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52.5" customHeight="1" x14ac:dyDescent="0.3">
      <c r="A26" s="392" t="s">
        <v>190</v>
      </c>
      <c r="B26" s="85" t="s">
        <v>224</v>
      </c>
      <c r="C26" s="633" t="s">
        <v>212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66" customHeight="1" x14ac:dyDescent="0.3">
      <c r="A27" s="84" t="s">
        <v>191</v>
      </c>
      <c r="B27" s="83" t="s">
        <v>225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64.5" customHeight="1" x14ac:dyDescent="0.3">
      <c r="A28" s="84" t="s">
        <v>192</v>
      </c>
      <c r="B28" s="83" t="s">
        <v>226</v>
      </c>
      <c r="C28" s="635" t="s">
        <v>212</v>
      </c>
      <c r="D28" s="612">
        <v>5</v>
      </c>
      <c r="E28" s="616">
        <f t="shared" ref="E28" si="14">D28*30</f>
        <v>150</v>
      </c>
      <c r="F28" s="592">
        <f t="shared" ref="F28" si="15">G28+H28+I28</f>
        <v>16</v>
      </c>
      <c r="G28" s="593">
        <v>8</v>
      </c>
      <c r="H28" s="593"/>
      <c r="I28" s="593">
        <v>8</v>
      </c>
      <c r="J28" s="595">
        <f t="shared" ref="J28" si="16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66.75" customHeight="1" thickBot="1" x14ac:dyDescent="0.35">
      <c r="A29" s="401" t="s">
        <v>193</v>
      </c>
      <c r="B29" s="86" t="s">
        <v>227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378"/>
      <c r="AB33" s="378"/>
      <c r="AC33" s="378"/>
      <c r="AD33" s="378"/>
      <c r="AE33" s="378"/>
      <c r="AF33" s="378"/>
      <c r="AG33" s="378"/>
    </row>
    <row r="34" spans="1:39" s="3" customFormat="1" ht="15.75" customHeight="1" x14ac:dyDescent="0.3">
      <c r="A34" s="40" t="s">
        <v>231</v>
      </c>
      <c r="B34" s="40"/>
      <c r="C34" s="40"/>
      <c r="D34" s="40"/>
      <c r="E34" s="40" t="s">
        <v>232</v>
      </c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156"/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70"/>
      <c r="AB37" s="369"/>
      <c r="AC37" s="369"/>
      <c r="AD37" s="369"/>
      <c r="AE37" s="369"/>
      <c r="AF37" s="369"/>
      <c r="AG37" s="369"/>
      <c r="AH37" s="369"/>
      <c r="AI37" s="369"/>
    </row>
  </sheetData>
  <dataConsolidate/>
  <mergeCells count="172">
    <mergeCell ref="C26:C27"/>
    <mergeCell ref="C28:C29"/>
    <mergeCell ref="AF28:AF29"/>
    <mergeCell ref="AG28:AG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E26:AE27"/>
    <mergeCell ref="AF26:AF27"/>
    <mergeCell ref="AG26:AG27"/>
    <mergeCell ref="K28:K29"/>
    <mergeCell ref="L28:L29"/>
    <mergeCell ref="M28:M29"/>
    <mergeCell ref="N28:N29"/>
    <mergeCell ref="O28:O29"/>
    <mergeCell ref="P28:P29"/>
    <mergeCell ref="Q28:Q29"/>
    <mergeCell ref="R28:R29"/>
    <mergeCell ref="AF15:AF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E28:AE29"/>
    <mergeCell ref="Y28:Y29"/>
    <mergeCell ref="S28:S29"/>
    <mergeCell ref="T28:T29"/>
    <mergeCell ref="U28:U29"/>
    <mergeCell ref="V28:V29"/>
    <mergeCell ref="W28:W29"/>
    <mergeCell ref="X28:X29"/>
    <mergeCell ref="AE15:AE17"/>
    <mergeCell ref="D28:D29"/>
    <mergeCell ref="E26:E27"/>
    <mergeCell ref="E28:E29"/>
    <mergeCell ref="B9:AG9"/>
    <mergeCell ref="AE7:AE8"/>
    <mergeCell ref="AF7:AF8"/>
    <mergeCell ref="AG7:AG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G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E5:AG6"/>
    <mergeCell ref="K7:K8"/>
    <mergeCell ref="S6:V6"/>
    <mergeCell ref="O10:Q10"/>
    <mergeCell ref="S10:U10"/>
    <mergeCell ref="R7:R8"/>
    <mergeCell ref="I15:I17"/>
    <mergeCell ref="J15:J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A31:AG32"/>
    <mergeCell ref="A36:B36"/>
    <mergeCell ref="A37:B37"/>
    <mergeCell ref="C2:AG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AA5:AD5"/>
    <mergeCell ref="AA25:AC25"/>
    <mergeCell ref="AD26:AD27"/>
    <mergeCell ref="AD28:AD29"/>
    <mergeCell ref="AA7:AA8"/>
    <mergeCell ref="AB7:AB8"/>
    <mergeCell ref="AC7:AC8"/>
    <mergeCell ref="AA15:AA17"/>
    <mergeCell ref="AB15:AB17"/>
    <mergeCell ref="AA26:AA27"/>
    <mergeCell ref="AB26:AB27"/>
    <mergeCell ref="AC26:AC27"/>
    <mergeCell ref="AA28:AA29"/>
    <mergeCell ref="AB28:AB29"/>
    <mergeCell ref="AC28:AC29"/>
    <mergeCell ref="AA6:AD6"/>
    <mergeCell ref="AD7:AD8"/>
    <mergeCell ref="AA10:AC10"/>
    <mergeCell ref="AA11:AC11"/>
    <mergeCell ref="AA14:AC14"/>
    <mergeCell ref="AC15:AC17"/>
    <mergeCell ref="AD15:AD17"/>
    <mergeCell ref="AA19:AC19"/>
    <mergeCell ref="AA20:AC20"/>
  </mergeCells>
  <printOptions horizontalCentered="1" verticalCentered="1" gridLinesSet="0"/>
  <pageMargins left="0" right="0" top="0.59055118110236227" bottom="0" header="0.19685039370078741" footer="0"/>
  <pageSetup paperSize="9" scale="39" fitToWidth="420" fitToHeight="297" orientation="landscape" blackAndWhite="1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7"/>
  <sheetViews>
    <sheetView zoomScale="80" zoomScaleNormal="80" workbookViewId="0">
      <selection activeCell="B5" sqref="B5:B8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243</v>
      </c>
    </row>
    <row r="2" spans="1:33" ht="23.25" customHeight="1" x14ac:dyDescent="0.2">
      <c r="C2" s="582" t="s">
        <v>242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04" t="s">
        <v>139</v>
      </c>
      <c r="E8" s="404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426" t="s">
        <v>233</v>
      </c>
      <c r="C21" s="81" t="s">
        <v>210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426" t="s">
        <v>234</v>
      </c>
      <c r="C22" s="60" t="s">
        <v>210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68.25" customHeight="1" x14ac:dyDescent="0.3">
      <c r="A23" s="84" t="s">
        <v>188</v>
      </c>
      <c r="B23" s="427" t="s">
        <v>235</v>
      </c>
      <c r="C23" s="60" t="s">
        <v>210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3.5" customHeight="1" thickBot="1" x14ac:dyDescent="0.35">
      <c r="A24" s="84" t="s">
        <v>189</v>
      </c>
      <c r="B24" s="427" t="s">
        <v>236</v>
      </c>
      <c r="C24" s="60" t="s">
        <v>210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52.5" customHeight="1" x14ac:dyDescent="0.3">
      <c r="A26" s="392" t="s">
        <v>190</v>
      </c>
      <c r="B26" s="428" t="s">
        <v>237</v>
      </c>
      <c r="C26" s="633" t="s">
        <v>210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66" customHeight="1" x14ac:dyDescent="0.3">
      <c r="A27" s="84" t="s">
        <v>191</v>
      </c>
      <c r="B27" s="429" t="s">
        <v>238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64.5" customHeight="1" x14ac:dyDescent="0.3">
      <c r="A28" s="84" t="s">
        <v>192</v>
      </c>
      <c r="B28" s="429" t="s">
        <v>239</v>
      </c>
      <c r="C28" s="635" t="s">
        <v>210</v>
      </c>
      <c r="D28" s="612">
        <v>5</v>
      </c>
      <c r="E28" s="616">
        <f t="shared" ref="E28" si="8">D28*30</f>
        <v>150</v>
      </c>
      <c r="F28" s="592">
        <f t="shared" ref="F28" si="9">G28+H28+I28</f>
        <v>16</v>
      </c>
      <c r="G28" s="593">
        <v>8</v>
      </c>
      <c r="H28" s="593"/>
      <c r="I28" s="593">
        <v>8</v>
      </c>
      <c r="J28" s="595">
        <f t="shared" ref="J28" si="10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66.75" customHeight="1" thickBot="1" x14ac:dyDescent="0.35">
      <c r="A29" s="401" t="s">
        <v>193</v>
      </c>
      <c r="B29" s="429" t="s">
        <v>240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368" t="s">
        <v>241</v>
      </c>
      <c r="B34" s="368"/>
      <c r="C34" s="368"/>
      <c r="D34" s="40"/>
      <c r="F34" s="41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156"/>
      <c r="G36" s="40" t="s">
        <v>232</v>
      </c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7"/>
  <sheetViews>
    <sheetView topLeftCell="A16" zoomScale="80" zoomScaleNormal="80" workbookViewId="0">
      <selection activeCell="B9" sqref="B9:AG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244</v>
      </c>
    </row>
    <row r="2" spans="1:33" ht="23.25" customHeight="1" x14ac:dyDescent="0.2">
      <c r="C2" s="582" t="s">
        <v>256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04" t="s">
        <v>139</v>
      </c>
      <c r="E8" s="404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5.25" customHeight="1" x14ac:dyDescent="0.3">
      <c r="A21" s="84" t="s">
        <v>186</v>
      </c>
      <c r="B21" s="80" t="s">
        <v>246</v>
      </c>
      <c r="C21" s="81" t="s">
        <v>217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3.75" customHeight="1" x14ac:dyDescent="0.3">
      <c r="A22" s="84" t="s">
        <v>187</v>
      </c>
      <c r="B22" s="80" t="s">
        <v>247</v>
      </c>
      <c r="C22" s="60" t="s">
        <v>217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2.5" customHeight="1" x14ac:dyDescent="0.3">
      <c r="A23" s="84" t="s">
        <v>188</v>
      </c>
      <c r="B23" s="54" t="s">
        <v>248</v>
      </c>
      <c r="C23" s="60" t="s">
        <v>217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2.75" customHeight="1" thickBot="1" x14ac:dyDescent="0.35">
      <c r="A24" s="84" t="s">
        <v>189</v>
      </c>
      <c r="B24" s="54" t="s">
        <v>249</v>
      </c>
      <c r="C24" s="60" t="s">
        <v>217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63" customHeight="1" x14ac:dyDescent="0.3">
      <c r="A26" s="392" t="s">
        <v>190</v>
      </c>
      <c r="B26" s="85" t="s">
        <v>250</v>
      </c>
      <c r="C26" s="633" t="s">
        <v>217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66" customHeight="1" x14ac:dyDescent="0.3">
      <c r="A27" s="84" t="s">
        <v>191</v>
      </c>
      <c r="B27" s="83" t="s">
        <v>251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64.5" customHeight="1" x14ac:dyDescent="0.3">
      <c r="A28" s="84" t="s">
        <v>192</v>
      </c>
      <c r="B28" s="83" t="s">
        <v>252</v>
      </c>
      <c r="C28" s="635" t="s">
        <v>217</v>
      </c>
      <c r="D28" s="612">
        <v>5</v>
      </c>
      <c r="E28" s="616">
        <f t="shared" ref="E28" si="8">D28*30</f>
        <v>150</v>
      </c>
      <c r="F28" s="592">
        <f t="shared" ref="F28" si="9">G28+H28+I28</f>
        <v>16</v>
      </c>
      <c r="G28" s="593">
        <v>8</v>
      </c>
      <c r="H28" s="593"/>
      <c r="I28" s="593">
        <v>8</v>
      </c>
      <c r="J28" s="595">
        <f t="shared" ref="J28" si="10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66.75" customHeight="1" thickBot="1" x14ac:dyDescent="0.35">
      <c r="A29" s="401" t="s">
        <v>193</v>
      </c>
      <c r="B29" s="86" t="s">
        <v>253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245</v>
      </c>
      <c r="B34" s="40"/>
      <c r="C34" s="40"/>
      <c r="D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40" t="s">
        <v>232</v>
      </c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7"/>
  <sheetViews>
    <sheetView topLeftCell="A13" zoomScale="80" zoomScaleNormal="80" workbookViewId="0">
      <selection activeCell="C28" sqref="C28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255</v>
      </c>
    </row>
    <row r="2" spans="1:33" ht="23.25" customHeight="1" x14ac:dyDescent="0.2">
      <c r="C2" s="582" t="s">
        <v>254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04" t="s">
        <v>139</v>
      </c>
      <c r="E8" s="404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5.25" customHeight="1" x14ac:dyDescent="0.3">
      <c r="A21" s="84" t="s">
        <v>186</v>
      </c>
      <c r="B21" s="80" t="s">
        <v>257</v>
      </c>
      <c r="C21" s="81" t="s">
        <v>217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3.75" customHeight="1" x14ac:dyDescent="0.3">
      <c r="A22" s="84" t="s">
        <v>187</v>
      </c>
      <c r="B22" s="80" t="s">
        <v>258</v>
      </c>
      <c r="C22" s="60" t="s">
        <v>217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2.5" customHeight="1" x14ac:dyDescent="0.3">
      <c r="A23" s="84" t="s">
        <v>188</v>
      </c>
      <c r="B23" s="54" t="s">
        <v>259</v>
      </c>
      <c r="C23" s="60" t="s">
        <v>217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2.75" customHeight="1" thickBot="1" x14ac:dyDescent="0.35">
      <c r="A24" s="84" t="s">
        <v>189</v>
      </c>
      <c r="B24" s="54" t="s">
        <v>260</v>
      </c>
      <c r="C24" s="60" t="s">
        <v>217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63" customHeight="1" x14ac:dyDescent="0.3">
      <c r="A26" s="392" t="s">
        <v>190</v>
      </c>
      <c r="B26" s="85" t="s">
        <v>261</v>
      </c>
      <c r="C26" s="633" t="s">
        <v>217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66" customHeight="1" x14ac:dyDescent="0.3">
      <c r="A27" s="84" t="s">
        <v>191</v>
      </c>
      <c r="B27" s="83" t="s">
        <v>262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64.5" customHeight="1" x14ac:dyDescent="0.3">
      <c r="A28" s="84" t="s">
        <v>192</v>
      </c>
      <c r="B28" s="83" t="s">
        <v>263</v>
      </c>
      <c r="C28" s="635" t="s">
        <v>217</v>
      </c>
      <c r="D28" s="612">
        <v>5</v>
      </c>
      <c r="E28" s="616">
        <f t="shared" ref="E28" si="8">D28*30</f>
        <v>150</v>
      </c>
      <c r="F28" s="592">
        <f t="shared" ref="F28" si="9">G28+H28+I28</f>
        <v>16</v>
      </c>
      <c r="G28" s="593">
        <v>8</v>
      </c>
      <c r="H28" s="593"/>
      <c r="I28" s="593">
        <v>8</v>
      </c>
      <c r="J28" s="595">
        <f t="shared" ref="J28" si="10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66.75" customHeight="1" thickBot="1" x14ac:dyDescent="0.35">
      <c r="A29" s="401" t="s">
        <v>193</v>
      </c>
      <c r="B29" s="86" t="s">
        <v>264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245</v>
      </c>
      <c r="B34" s="40"/>
      <c r="C34" s="40"/>
      <c r="D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40" t="s">
        <v>232</v>
      </c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37"/>
  <sheetViews>
    <sheetView topLeftCell="A10" zoomScale="80" zoomScaleNormal="80" workbookViewId="0">
      <selection activeCell="B29" sqref="B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266</v>
      </c>
    </row>
    <row r="2" spans="1:33" ht="23.25" customHeight="1" x14ac:dyDescent="0.2">
      <c r="C2" s="582" t="s">
        <v>265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04" t="s">
        <v>139</v>
      </c>
      <c r="E8" s="404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80" t="s">
        <v>268</v>
      </c>
      <c r="C21" s="81" t="s">
        <v>215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80" t="s">
        <v>269</v>
      </c>
      <c r="C22" s="60" t="s">
        <v>215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5.5" customHeight="1" x14ac:dyDescent="0.3">
      <c r="A23" s="84" t="s">
        <v>188</v>
      </c>
      <c r="B23" s="54" t="s">
        <v>270</v>
      </c>
      <c r="C23" s="60" t="s">
        <v>215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59.25" customHeight="1" thickBot="1" x14ac:dyDescent="0.35">
      <c r="A24" s="84" t="s">
        <v>189</v>
      </c>
      <c r="B24" s="54" t="s">
        <v>271</v>
      </c>
      <c r="C24" s="60" t="s">
        <v>215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59.25" customHeight="1" x14ac:dyDescent="0.3">
      <c r="A26" s="392" t="s">
        <v>190</v>
      </c>
      <c r="B26" s="85" t="s">
        <v>272</v>
      </c>
      <c r="C26" s="633" t="s">
        <v>215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66" customHeight="1" x14ac:dyDescent="0.3">
      <c r="A27" s="84" t="s">
        <v>191</v>
      </c>
      <c r="B27" s="83" t="s">
        <v>273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69" customHeight="1" x14ac:dyDescent="0.3">
      <c r="A28" s="84" t="s">
        <v>192</v>
      </c>
      <c r="B28" s="83" t="s">
        <v>274</v>
      </c>
      <c r="C28" s="635" t="s">
        <v>215</v>
      </c>
      <c r="D28" s="612">
        <v>5</v>
      </c>
      <c r="E28" s="616">
        <f t="shared" ref="E28" si="8">D28*30</f>
        <v>150</v>
      </c>
      <c r="F28" s="592">
        <f t="shared" ref="F28" si="9">G28+H28+I28</f>
        <v>16</v>
      </c>
      <c r="G28" s="593">
        <v>8</v>
      </c>
      <c r="H28" s="593"/>
      <c r="I28" s="593">
        <v>8</v>
      </c>
      <c r="J28" s="595">
        <f t="shared" ref="J28" si="10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81" customHeight="1" thickBot="1" x14ac:dyDescent="0.35">
      <c r="A29" s="401" t="s">
        <v>193</v>
      </c>
      <c r="B29" s="86" t="s">
        <v>275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267</v>
      </c>
      <c r="B34" s="40"/>
      <c r="C34" s="40"/>
      <c r="D34" s="40"/>
      <c r="G34" s="41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 t="s">
        <v>232</v>
      </c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156"/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70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37"/>
  <sheetViews>
    <sheetView zoomScale="80" zoomScaleNormal="80" workbookViewId="0">
      <selection activeCell="AN16" sqref="AN16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277</v>
      </c>
    </row>
    <row r="2" spans="1:33" ht="23.25" customHeight="1" x14ac:dyDescent="0.2">
      <c r="C2" s="582" t="s">
        <v>276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</row>
    <row r="3" spans="1:33" ht="24.75" customHeight="1" x14ac:dyDescent="0.3">
      <c r="B3" s="16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</row>
    <row r="4" spans="1:33" ht="24.75" customHeight="1" thickBot="1" x14ac:dyDescent="0.25"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</row>
    <row r="5" spans="1:33" s="14" customFormat="1" ht="55.5" customHeight="1" thickBot="1" x14ac:dyDescent="0.3">
      <c r="A5" s="478" t="s">
        <v>85</v>
      </c>
      <c r="B5" s="481" t="s">
        <v>118</v>
      </c>
      <c r="C5" s="483" t="s">
        <v>45</v>
      </c>
      <c r="D5" s="495" t="s">
        <v>104</v>
      </c>
      <c r="E5" s="496"/>
      <c r="F5" s="501" t="s">
        <v>76</v>
      </c>
      <c r="G5" s="502"/>
      <c r="H5" s="502"/>
      <c r="I5" s="502"/>
      <c r="J5" s="503"/>
      <c r="K5" s="508" t="s">
        <v>81</v>
      </c>
      <c r="L5" s="509"/>
      <c r="M5" s="509"/>
      <c r="N5" s="509"/>
      <c r="O5" s="509"/>
      <c r="P5" s="509"/>
      <c r="Q5" s="509"/>
      <c r="R5" s="515"/>
      <c r="S5" s="508" t="s">
        <v>82</v>
      </c>
      <c r="T5" s="509"/>
      <c r="U5" s="509"/>
      <c r="V5" s="509"/>
      <c r="W5" s="509"/>
      <c r="X5" s="509"/>
      <c r="Y5" s="509"/>
      <c r="Z5" s="515"/>
      <c r="AA5" s="516" t="s">
        <v>160</v>
      </c>
      <c r="AB5" s="493"/>
      <c r="AC5" s="493"/>
      <c r="AD5" s="494"/>
      <c r="AE5" s="508" t="s">
        <v>95</v>
      </c>
      <c r="AF5" s="509"/>
      <c r="AG5" s="510"/>
    </row>
    <row r="6" spans="1:33" s="14" customFormat="1" ht="52.5" customHeight="1" thickBot="1" x14ac:dyDescent="0.3">
      <c r="A6" s="479"/>
      <c r="B6" s="482"/>
      <c r="C6" s="484"/>
      <c r="D6" s="497"/>
      <c r="E6" s="498"/>
      <c r="F6" s="504" t="s">
        <v>84</v>
      </c>
      <c r="G6" s="506" t="s">
        <v>77</v>
      </c>
      <c r="H6" s="507"/>
      <c r="I6" s="507"/>
      <c r="J6" s="490" t="s">
        <v>79</v>
      </c>
      <c r="K6" s="493" t="s">
        <v>91</v>
      </c>
      <c r="L6" s="493"/>
      <c r="M6" s="493"/>
      <c r="N6" s="494"/>
      <c r="O6" s="493" t="s">
        <v>93</v>
      </c>
      <c r="P6" s="493"/>
      <c r="Q6" s="493"/>
      <c r="R6" s="494"/>
      <c r="S6" s="493" t="s">
        <v>92</v>
      </c>
      <c r="T6" s="493"/>
      <c r="U6" s="493"/>
      <c r="V6" s="494"/>
      <c r="W6" s="493" t="s">
        <v>94</v>
      </c>
      <c r="X6" s="493"/>
      <c r="Y6" s="493"/>
      <c r="Z6" s="494"/>
      <c r="AA6" s="493" t="s">
        <v>165</v>
      </c>
      <c r="AB6" s="493"/>
      <c r="AC6" s="493"/>
      <c r="AD6" s="494"/>
      <c r="AE6" s="511"/>
      <c r="AF6" s="512"/>
      <c r="AG6" s="513"/>
    </row>
    <row r="7" spans="1:33" s="14" customFormat="1" ht="32.25" customHeight="1" thickBot="1" x14ac:dyDescent="0.3">
      <c r="A7" s="479"/>
      <c r="B7" s="482"/>
      <c r="C7" s="484"/>
      <c r="D7" s="499"/>
      <c r="E7" s="500"/>
      <c r="F7" s="504"/>
      <c r="G7" s="467" t="s">
        <v>78</v>
      </c>
      <c r="H7" s="469" t="s">
        <v>83</v>
      </c>
      <c r="I7" s="467" t="s">
        <v>80</v>
      </c>
      <c r="J7" s="491"/>
      <c r="K7" s="467" t="s">
        <v>88</v>
      </c>
      <c r="L7" s="469" t="s">
        <v>89</v>
      </c>
      <c r="M7" s="467" t="s">
        <v>90</v>
      </c>
      <c r="N7" s="471" t="s">
        <v>140</v>
      </c>
      <c r="O7" s="467" t="s">
        <v>88</v>
      </c>
      <c r="P7" s="469" t="s">
        <v>89</v>
      </c>
      <c r="Q7" s="467" t="s">
        <v>90</v>
      </c>
      <c r="R7" s="471" t="s">
        <v>140</v>
      </c>
      <c r="S7" s="467" t="s">
        <v>88</v>
      </c>
      <c r="T7" s="469" t="s">
        <v>89</v>
      </c>
      <c r="U7" s="467" t="s">
        <v>90</v>
      </c>
      <c r="V7" s="471" t="s">
        <v>140</v>
      </c>
      <c r="W7" s="467" t="s">
        <v>88</v>
      </c>
      <c r="X7" s="469" t="s">
        <v>89</v>
      </c>
      <c r="Y7" s="467" t="s">
        <v>90</v>
      </c>
      <c r="Z7" s="471" t="s">
        <v>140</v>
      </c>
      <c r="AA7" s="467" t="s">
        <v>88</v>
      </c>
      <c r="AB7" s="469" t="s">
        <v>89</v>
      </c>
      <c r="AC7" s="467" t="s">
        <v>90</v>
      </c>
      <c r="AD7" s="471" t="s">
        <v>140</v>
      </c>
      <c r="AE7" s="483" t="s">
        <v>96</v>
      </c>
      <c r="AF7" s="483" t="s">
        <v>97</v>
      </c>
      <c r="AG7" s="483" t="s">
        <v>98</v>
      </c>
    </row>
    <row r="8" spans="1:33" s="14" customFormat="1" ht="136.5" customHeight="1" thickBot="1" x14ac:dyDescent="0.3">
      <c r="A8" s="480"/>
      <c r="B8" s="482"/>
      <c r="C8" s="484"/>
      <c r="D8" s="404" t="s">
        <v>139</v>
      </c>
      <c r="E8" s="404" t="s">
        <v>86</v>
      </c>
      <c r="F8" s="505"/>
      <c r="G8" s="468"/>
      <c r="H8" s="470"/>
      <c r="I8" s="468"/>
      <c r="J8" s="492"/>
      <c r="K8" s="468"/>
      <c r="L8" s="470"/>
      <c r="M8" s="468"/>
      <c r="N8" s="472"/>
      <c r="O8" s="468"/>
      <c r="P8" s="470"/>
      <c r="Q8" s="468"/>
      <c r="R8" s="472"/>
      <c r="S8" s="468"/>
      <c r="T8" s="470"/>
      <c r="U8" s="468"/>
      <c r="V8" s="472"/>
      <c r="W8" s="468"/>
      <c r="X8" s="470"/>
      <c r="Y8" s="468"/>
      <c r="Z8" s="472"/>
      <c r="AA8" s="468"/>
      <c r="AB8" s="470"/>
      <c r="AC8" s="468"/>
      <c r="AD8" s="472"/>
      <c r="AE8" s="514"/>
      <c r="AF8" s="514"/>
      <c r="AG8" s="514"/>
    </row>
    <row r="9" spans="1:33" s="7" customFormat="1" ht="23.25" customHeight="1" thickBot="1" x14ac:dyDescent="0.35">
      <c r="A9" s="11" t="s">
        <v>172</v>
      </c>
      <c r="B9" s="618" t="s">
        <v>120</v>
      </c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3" s="5" customFormat="1" ht="19.5" customHeight="1" thickBot="1" x14ac:dyDescent="0.35">
      <c r="A10" s="605" t="s">
        <v>103</v>
      </c>
      <c r="B10" s="606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68">
        <f>K11+K14</f>
        <v>1.25</v>
      </c>
      <c r="L10" s="568"/>
      <c r="M10" s="568"/>
      <c r="N10" s="135">
        <f>N11+N14</f>
        <v>10</v>
      </c>
      <c r="O10" s="568">
        <f>O11+O14</f>
        <v>1</v>
      </c>
      <c r="P10" s="568"/>
      <c r="Q10" s="568"/>
      <c r="R10" s="147">
        <f>R11+R14</f>
        <v>5</v>
      </c>
      <c r="S10" s="568">
        <f>S11+S14</f>
        <v>0</v>
      </c>
      <c r="T10" s="568"/>
      <c r="U10" s="568"/>
      <c r="V10" s="68">
        <f>V11+V14</f>
        <v>0</v>
      </c>
      <c r="W10" s="568">
        <f>W11+W14</f>
        <v>0</v>
      </c>
      <c r="X10" s="568"/>
      <c r="Y10" s="568"/>
      <c r="Z10" s="68">
        <f>Z11+Z14</f>
        <v>0</v>
      </c>
      <c r="AA10" s="568">
        <f>AA11+AA14</f>
        <v>0</v>
      </c>
      <c r="AB10" s="568"/>
      <c r="AC10" s="568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5">
        <f>SUM(K12:M13)</f>
        <v>1.25</v>
      </c>
      <c r="L11" s="465"/>
      <c r="M11" s="465"/>
      <c r="N11" s="134">
        <f>SUM(N12:N13)</f>
        <v>10</v>
      </c>
      <c r="O11" s="465">
        <v>0</v>
      </c>
      <c r="P11" s="465"/>
      <c r="Q11" s="465"/>
      <c r="R11" s="310">
        <v>0</v>
      </c>
      <c r="S11" s="568">
        <v>0</v>
      </c>
      <c r="T11" s="568"/>
      <c r="U11" s="568"/>
      <c r="V11" s="68">
        <v>0</v>
      </c>
      <c r="W11" s="568">
        <v>0</v>
      </c>
      <c r="X11" s="568"/>
      <c r="Y11" s="568"/>
      <c r="Z11" s="68">
        <v>0</v>
      </c>
      <c r="AA11" s="568">
        <v>0</v>
      </c>
      <c r="AB11" s="568"/>
      <c r="AC11" s="568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598">
        <f>SUM(K15:M17)</f>
        <v>0</v>
      </c>
      <c r="L14" s="599"/>
      <c r="M14" s="600"/>
      <c r="N14" s="134">
        <f>SUM(N15:N17)</f>
        <v>0</v>
      </c>
      <c r="O14" s="598">
        <f>SUM(O15:Q17)</f>
        <v>1</v>
      </c>
      <c r="P14" s="599"/>
      <c r="Q14" s="600"/>
      <c r="R14" s="310">
        <f>SUM(R15:R17)</f>
        <v>5</v>
      </c>
      <c r="S14" s="569">
        <f>SUM(S15:U17)</f>
        <v>0</v>
      </c>
      <c r="T14" s="570"/>
      <c r="U14" s="571"/>
      <c r="V14" s="143">
        <f>SUM(V15:V17)</f>
        <v>0</v>
      </c>
      <c r="W14" s="569">
        <f>SUM(W15:Y17)</f>
        <v>0</v>
      </c>
      <c r="X14" s="570"/>
      <c r="Y14" s="571"/>
      <c r="Z14" s="143">
        <f>SUM(Z15:Z17)</f>
        <v>0</v>
      </c>
      <c r="AA14" s="569">
        <f>SUM(AA15:AC17)</f>
        <v>0</v>
      </c>
      <c r="AB14" s="570"/>
      <c r="AC14" s="571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25">
        <v>5</v>
      </c>
      <c r="E15" s="626">
        <f t="shared" ref="E15" si="1">D15*30</f>
        <v>150</v>
      </c>
      <c r="F15" s="564">
        <f>SUM(G15:I17)</f>
        <v>16</v>
      </c>
      <c r="G15" s="611">
        <v>8</v>
      </c>
      <c r="H15" s="611"/>
      <c r="I15" s="611">
        <v>8</v>
      </c>
      <c r="J15" s="566">
        <f>E15-F15</f>
        <v>134</v>
      </c>
      <c r="K15" s="601"/>
      <c r="L15" s="556"/>
      <c r="M15" s="572"/>
      <c r="N15" s="631"/>
      <c r="O15" s="601">
        <v>0.5</v>
      </c>
      <c r="P15" s="556"/>
      <c r="Q15" s="572">
        <v>0.5</v>
      </c>
      <c r="R15" s="631">
        <v>5</v>
      </c>
      <c r="S15" s="554"/>
      <c r="T15" s="556"/>
      <c r="U15" s="572"/>
      <c r="V15" s="603"/>
      <c r="W15" s="554"/>
      <c r="X15" s="556"/>
      <c r="Y15" s="572"/>
      <c r="Z15" s="574"/>
      <c r="AA15" s="554"/>
      <c r="AB15" s="556"/>
      <c r="AC15" s="572"/>
      <c r="AD15" s="574"/>
      <c r="AE15" s="590">
        <v>2</v>
      </c>
      <c r="AF15" s="614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25"/>
      <c r="E16" s="626"/>
      <c r="F16" s="564"/>
      <c r="G16" s="611"/>
      <c r="H16" s="611"/>
      <c r="I16" s="611"/>
      <c r="J16" s="566"/>
      <c r="K16" s="601"/>
      <c r="L16" s="556"/>
      <c r="M16" s="572"/>
      <c r="N16" s="631"/>
      <c r="O16" s="601"/>
      <c r="P16" s="556"/>
      <c r="Q16" s="572"/>
      <c r="R16" s="631"/>
      <c r="S16" s="554"/>
      <c r="T16" s="556"/>
      <c r="U16" s="572"/>
      <c r="V16" s="603"/>
      <c r="W16" s="554"/>
      <c r="X16" s="556"/>
      <c r="Y16" s="572"/>
      <c r="Z16" s="574"/>
      <c r="AA16" s="554"/>
      <c r="AB16" s="556"/>
      <c r="AC16" s="572"/>
      <c r="AD16" s="574"/>
      <c r="AE16" s="625"/>
      <c r="AF16" s="630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613"/>
      <c r="E17" s="627"/>
      <c r="F17" s="565"/>
      <c r="G17" s="594"/>
      <c r="H17" s="594"/>
      <c r="I17" s="594"/>
      <c r="J17" s="567"/>
      <c r="K17" s="602"/>
      <c r="L17" s="557"/>
      <c r="M17" s="573"/>
      <c r="N17" s="632"/>
      <c r="O17" s="602"/>
      <c r="P17" s="557"/>
      <c r="Q17" s="573"/>
      <c r="R17" s="632"/>
      <c r="S17" s="555"/>
      <c r="T17" s="557"/>
      <c r="U17" s="573"/>
      <c r="V17" s="604"/>
      <c r="W17" s="555"/>
      <c r="X17" s="557"/>
      <c r="Y17" s="573"/>
      <c r="Z17" s="575"/>
      <c r="AA17" s="555"/>
      <c r="AB17" s="557"/>
      <c r="AC17" s="573"/>
      <c r="AD17" s="575"/>
      <c r="AE17" s="613"/>
      <c r="AF17" s="617"/>
      <c r="AG17" s="345"/>
    </row>
    <row r="18" spans="1:33" s="7" customFormat="1" ht="23.25" customHeight="1" thickBot="1" x14ac:dyDescent="0.35">
      <c r="A18" s="56" t="s">
        <v>107</v>
      </c>
      <c r="B18" s="609" t="s">
        <v>46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10"/>
    </row>
    <row r="19" spans="1:33" s="5" customFormat="1" ht="19.5" customHeight="1" thickBot="1" x14ac:dyDescent="0.35">
      <c r="A19" s="607" t="s">
        <v>103</v>
      </c>
      <c r="B19" s="608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76">
        <f t="shared" si="2"/>
        <v>0</v>
      </c>
      <c r="L19" s="577"/>
      <c r="M19" s="578"/>
      <c r="N19" s="347">
        <f>N20+N25</f>
        <v>0</v>
      </c>
      <c r="O19" s="576">
        <f>O20+O25</f>
        <v>1</v>
      </c>
      <c r="P19" s="577"/>
      <c r="Q19" s="578"/>
      <c r="R19" s="351">
        <f>R20+R25</f>
        <v>5</v>
      </c>
      <c r="S19" s="576">
        <f>S20+S25</f>
        <v>2</v>
      </c>
      <c r="T19" s="577"/>
      <c r="U19" s="578"/>
      <c r="V19" s="347">
        <f>V20+V25</f>
        <v>10</v>
      </c>
      <c r="W19" s="576">
        <f>W20+W25</f>
        <v>3</v>
      </c>
      <c r="X19" s="577"/>
      <c r="Y19" s="578"/>
      <c r="Z19" s="347">
        <f>Z20+Z25</f>
        <v>15</v>
      </c>
      <c r="AA19" s="576">
        <f>AA20+AA25</f>
        <v>0</v>
      </c>
      <c r="AB19" s="577"/>
      <c r="AC19" s="578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79">
        <f>SUM(K21:M24)</f>
        <v>0</v>
      </c>
      <c r="L20" s="568"/>
      <c r="M20" s="580"/>
      <c r="N20" s="68">
        <f>SUM(N21:N24)</f>
        <v>0</v>
      </c>
      <c r="O20" s="579">
        <f>SUM(O21:Q24)</f>
        <v>1</v>
      </c>
      <c r="P20" s="568"/>
      <c r="Q20" s="580"/>
      <c r="R20" s="147">
        <f>SUM(R21:R24)</f>
        <v>5</v>
      </c>
      <c r="S20" s="579">
        <f>SUM(S21:U24)</f>
        <v>2</v>
      </c>
      <c r="T20" s="568"/>
      <c r="U20" s="580"/>
      <c r="V20" s="68">
        <f>SUM(V21:V24)</f>
        <v>10</v>
      </c>
      <c r="W20" s="579">
        <f>SUM(W21:Y24)</f>
        <v>1</v>
      </c>
      <c r="X20" s="568"/>
      <c r="Y20" s="580"/>
      <c r="Z20" s="68">
        <f>SUM(Z21:Z24)</f>
        <v>5</v>
      </c>
      <c r="AA20" s="579">
        <f>SUM(AA21:AC24)</f>
        <v>0</v>
      </c>
      <c r="AB20" s="568"/>
      <c r="AC20" s="580"/>
      <c r="AD20" s="68">
        <f>SUM(AD21:AD24)</f>
        <v>0</v>
      </c>
      <c r="AE20" s="141"/>
      <c r="AF20" s="75"/>
      <c r="AG20" s="75"/>
    </row>
    <row r="21" spans="1:33" s="2" customFormat="1" ht="68.25" customHeight="1" x14ac:dyDescent="0.3">
      <c r="A21" s="84" t="s">
        <v>186</v>
      </c>
      <c r="B21" s="80" t="s">
        <v>279</v>
      </c>
      <c r="C21" s="81" t="s">
        <v>219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80" t="s">
        <v>280</v>
      </c>
      <c r="C22" s="60" t="s">
        <v>219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63.75" customHeight="1" x14ac:dyDescent="0.3">
      <c r="A23" s="84" t="s">
        <v>188</v>
      </c>
      <c r="B23" s="54" t="s">
        <v>281</v>
      </c>
      <c r="C23" s="60" t="s">
        <v>219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63.75" customHeight="1" thickBot="1" x14ac:dyDescent="0.35">
      <c r="A24" s="84" t="s">
        <v>189</v>
      </c>
      <c r="B24" s="54" t="s">
        <v>282</v>
      </c>
      <c r="C24" s="60" t="s">
        <v>219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622">
        <f>SUM(K26:M29)</f>
        <v>0</v>
      </c>
      <c r="L25" s="623"/>
      <c r="M25" s="624"/>
      <c r="N25" s="366">
        <f>SUM(N26:N29)</f>
        <v>0</v>
      </c>
      <c r="O25" s="622">
        <f>SUM(O26:Q29)</f>
        <v>0</v>
      </c>
      <c r="P25" s="623"/>
      <c r="Q25" s="624"/>
      <c r="R25" s="367">
        <f>SUM(R26:R29)</f>
        <v>0</v>
      </c>
      <c r="S25" s="547">
        <f>SUM(S26:U29)</f>
        <v>0</v>
      </c>
      <c r="T25" s="548"/>
      <c r="U25" s="549"/>
      <c r="V25" s="286">
        <f>SUM(V26:V29)</f>
        <v>0</v>
      </c>
      <c r="W25" s="547">
        <f>SUM(W26:Y29)</f>
        <v>2</v>
      </c>
      <c r="X25" s="548"/>
      <c r="Y25" s="549"/>
      <c r="Z25" s="286">
        <f>SUM(Z26:Z29)</f>
        <v>10</v>
      </c>
      <c r="AA25" s="547">
        <f>SUM(AA26:AC29)</f>
        <v>0</v>
      </c>
      <c r="AB25" s="548"/>
      <c r="AC25" s="549"/>
      <c r="AD25" s="286">
        <f>SUM(AD26:AD29)</f>
        <v>0</v>
      </c>
      <c r="AE25" s="286"/>
      <c r="AF25" s="284"/>
      <c r="AG25" s="284"/>
    </row>
    <row r="26" spans="1:33" s="2" customFormat="1" ht="78.75" customHeight="1" x14ac:dyDescent="0.3">
      <c r="A26" s="392" t="s">
        <v>190</v>
      </c>
      <c r="B26" s="85" t="s">
        <v>283</v>
      </c>
      <c r="C26" s="633" t="s">
        <v>219</v>
      </c>
      <c r="D26" s="590">
        <v>5</v>
      </c>
      <c r="E26" s="614">
        <f>D26*30</f>
        <v>150</v>
      </c>
      <c r="F26" s="558">
        <f>G26+H26+I26</f>
        <v>16</v>
      </c>
      <c r="G26" s="596">
        <v>8</v>
      </c>
      <c r="H26" s="596"/>
      <c r="I26" s="596">
        <v>8</v>
      </c>
      <c r="J26" s="562">
        <f>E26-F26</f>
        <v>134</v>
      </c>
      <c r="K26" s="586"/>
      <c r="L26" s="560"/>
      <c r="M26" s="562"/>
      <c r="N26" s="588"/>
      <c r="O26" s="586"/>
      <c r="P26" s="560"/>
      <c r="Q26" s="562"/>
      <c r="R26" s="584"/>
      <c r="S26" s="558"/>
      <c r="T26" s="560"/>
      <c r="U26" s="562"/>
      <c r="V26" s="550"/>
      <c r="W26" s="558">
        <v>0.5</v>
      </c>
      <c r="X26" s="560"/>
      <c r="Y26" s="562">
        <v>0.5</v>
      </c>
      <c r="Z26" s="550">
        <v>5</v>
      </c>
      <c r="AA26" s="558"/>
      <c r="AB26" s="560"/>
      <c r="AC26" s="562"/>
      <c r="AD26" s="550"/>
      <c r="AE26" s="590">
        <v>4</v>
      </c>
      <c r="AF26" s="614"/>
      <c r="AG26" s="614"/>
    </row>
    <row r="27" spans="1:33" s="2" customFormat="1" ht="84.75" customHeight="1" x14ac:dyDescent="0.3">
      <c r="A27" s="84" t="s">
        <v>191</v>
      </c>
      <c r="B27" s="83" t="s">
        <v>284</v>
      </c>
      <c r="C27" s="634"/>
      <c r="D27" s="591"/>
      <c r="E27" s="615"/>
      <c r="F27" s="559"/>
      <c r="G27" s="597"/>
      <c r="H27" s="597"/>
      <c r="I27" s="597"/>
      <c r="J27" s="563"/>
      <c r="K27" s="587"/>
      <c r="L27" s="561"/>
      <c r="M27" s="563"/>
      <c r="N27" s="589"/>
      <c r="O27" s="587"/>
      <c r="P27" s="561"/>
      <c r="Q27" s="563"/>
      <c r="R27" s="585"/>
      <c r="S27" s="559"/>
      <c r="T27" s="561"/>
      <c r="U27" s="563"/>
      <c r="V27" s="551"/>
      <c r="W27" s="559"/>
      <c r="X27" s="561"/>
      <c r="Y27" s="563"/>
      <c r="Z27" s="551"/>
      <c r="AA27" s="559"/>
      <c r="AB27" s="561"/>
      <c r="AC27" s="563"/>
      <c r="AD27" s="551"/>
      <c r="AE27" s="591"/>
      <c r="AF27" s="615"/>
      <c r="AG27" s="615"/>
    </row>
    <row r="28" spans="1:33" s="2" customFormat="1" ht="82.5" customHeight="1" x14ac:dyDescent="0.3">
      <c r="A28" s="84" t="s">
        <v>192</v>
      </c>
      <c r="B28" s="83" t="s">
        <v>285</v>
      </c>
      <c r="C28" s="635" t="s">
        <v>219</v>
      </c>
      <c r="D28" s="612">
        <v>5</v>
      </c>
      <c r="E28" s="616">
        <f t="shared" ref="E28" si="8">D28*30</f>
        <v>150</v>
      </c>
      <c r="F28" s="592">
        <f t="shared" ref="F28" si="9">G28+H28+I28</f>
        <v>16</v>
      </c>
      <c r="G28" s="593">
        <v>8</v>
      </c>
      <c r="H28" s="593"/>
      <c r="I28" s="593">
        <v>8</v>
      </c>
      <c r="J28" s="595">
        <f t="shared" ref="J28" si="10">E28-F28</f>
        <v>134</v>
      </c>
      <c r="K28" s="637"/>
      <c r="L28" s="556"/>
      <c r="M28" s="566"/>
      <c r="N28" s="639"/>
      <c r="O28" s="637"/>
      <c r="P28" s="556"/>
      <c r="Q28" s="566"/>
      <c r="R28" s="628"/>
      <c r="S28" s="564"/>
      <c r="T28" s="556"/>
      <c r="U28" s="566"/>
      <c r="V28" s="552"/>
      <c r="W28" s="564">
        <v>0.5</v>
      </c>
      <c r="X28" s="556"/>
      <c r="Y28" s="566">
        <v>0.5</v>
      </c>
      <c r="Z28" s="552">
        <v>5</v>
      </c>
      <c r="AA28" s="564"/>
      <c r="AB28" s="556"/>
      <c r="AC28" s="566"/>
      <c r="AD28" s="552"/>
      <c r="AE28" s="612">
        <v>4</v>
      </c>
      <c r="AF28" s="616"/>
      <c r="AG28" s="616"/>
    </row>
    <row r="29" spans="1:33" s="2" customFormat="1" ht="71.25" customHeight="1" thickBot="1" x14ac:dyDescent="0.35">
      <c r="A29" s="401" t="s">
        <v>193</v>
      </c>
      <c r="B29" s="86" t="s">
        <v>286</v>
      </c>
      <c r="C29" s="636"/>
      <c r="D29" s="613"/>
      <c r="E29" s="617"/>
      <c r="F29" s="565"/>
      <c r="G29" s="594"/>
      <c r="H29" s="594"/>
      <c r="I29" s="594"/>
      <c r="J29" s="567"/>
      <c r="K29" s="638"/>
      <c r="L29" s="557"/>
      <c r="M29" s="567"/>
      <c r="N29" s="640"/>
      <c r="O29" s="638"/>
      <c r="P29" s="557"/>
      <c r="Q29" s="567"/>
      <c r="R29" s="629"/>
      <c r="S29" s="565"/>
      <c r="T29" s="557"/>
      <c r="U29" s="567"/>
      <c r="V29" s="553"/>
      <c r="W29" s="565"/>
      <c r="X29" s="557"/>
      <c r="Y29" s="567"/>
      <c r="Z29" s="553"/>
      <c r="AA29" s="565"/>
      <c r="AB29" s="557"/>
      <c r="AC29" s="567"/>
      <c r="AD29" s="553"/>
      <c r="AE29" s="613"/>
      <c r="AF29" s="617"/>
      <c r="AG29" s="617"/>
    </row>
    <row r="30" spans="1:33" ht="8.25" customHeight="1" x14ac:dyDescent="0.2"/>
    <row r="31" spans="1:33" ht="21" customHeight="1" x14ac:dyDescent="0.2">
      <c r="A31" s="581"/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</row>
    <row r="32" spans="1:33" ht="15.75" customHeight="1" x14ac:dyDescent="0.2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278</v>
      </c>
      <c r="B34" s="40"/>
      <c r="C34" s="40"/>
      <c r="D34" s="40"/>
      <c r="F34" s="41"/>
      <c r="G34" s="40" t="s">
        <v>232</v>
      </c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535" t="s">
        <v>230</v>
      </c>
      <c r="B36" s="535"/>
      <c r="C36" s="156"/>
      <c r="D36" s="156"/>
      <c r="E36" s="156"/>
      <c r="H36" s="40"/>
    </row>
    <row r="37" spans="1:39" ht="19.5" customHeight="1" x14ac:dyDescent="0.3">
      <c r="A37" s="535"/>
      <c r="B37" s="535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Титул</vt:lpstr>
      <vt:lpstr>Базовая часть РУП маг</vt:lpstr>
      <vt:lpstr>ПГС</vt:lpstr>
      <vt:lpstr>ПЭАД</vt:lpstr>
      <vt:lpstr>ТНП</vt:lpstr>
      <vt:lpstr>ВЭЭЗ</vt:lpstr>
      <vt:lpstr>ВВ</vt:lpstr>
      <vt:lpstr>ТЭСМИК</vt:lpstr>
      <vt:lpstr>'Базовая часть РУП маг'!Область_печати</vt:lpstr>
      <vt:lpstr>ПГС!Область_печати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 Bolotbek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2023-04-11T13:04:43Z</cp:lastPrinted>
  <dcterms:created xsi:type="dcterms:W3CDTF">1999-08-17T06:17:32Z</dcterms:created>
  <dcterms:modified xsi:type="dcterms:W3CDTF">2025-03-10T14:48:31Z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