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Кредит ВИЭ\РУП 2024 бакалавр и Магистр направл. ВИЭ\"/>
    </mc:Choice>
  </mc:AlternateContent>
  <xr:revisionPtr revIDLastSave="0" documentId="13_ncr:1_{CB6B43F8-C7ED-4A8F-8DA6-EE17DA0F71E6}" xr6:coauthVersionLast="44" xr6:coauthVersionMax="44" xr10:uidLastSave="{00000000-0000-0000-0000-000000000000}"/>
  <bookViews>
    <workbookView xWindow="-120" yWindow="-120" windowWidth="29040" windowHeight="15840" tabRatio="611" activeTab="2" xr2:uid="{00000000-000D-0000-FFFF-FFFF00000000}"/>
  </bookViews>
  <sheets>
    <sheet name="Титул РУП_Бак" sheetId="1" r:id="rId1"/>
    <sheet name="Базовая часть РУП_Бак" sheetId="2" r:id="rId2"/>
    <sheet name="Вариатив. часть РУП_Бак ГЭЭ ЭИ" sheetId="3" r:id="rId3"/>
    <sheet name="Вариат. часть РУП_Бак  АИЭ" sheetId="6" r:id="rId4"/>
    <sheet name="Распред.дисц._Бак_Инж" sheetId="4" r:id="rId5"/>
  </sheets>
  <definedNames>
    <definedName name="_xlnm.Print_Area" localSheetId="1">'Базовая часть РУП_Бак'!$A$1:$AS$57</definedName>
    <definedName name="_xlnm.Print_Area" localSheetId="3">'Вариат. часть РУП_Бак  АИЭ'!$A$1:$AS$75</definedName>
    <definedName name="_xlnm.Print_Area" localSheetId="2">'Вариатив. часть РУП_Бак ГЭЭ ЭИ'!$A$1:$AS$74</definedName>
    <definedName name="_xlnm.Print_Area" localSheetId="0">'Титул РУП_Бак'!$A$1:$BJ$36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9" roundtripDataChecksum="3B8+Yzd0Po7mv0oBI1KfFVyYpcmd5FH4MhuMKjdfp90="/>
    </ext>
  </extLst>
</workbook>
</file>

<file path=xl/calcChain.xml><?xml version="1.0" encoding="utf-8"?>
<calcChain xmlns="http://schemas.openxmlformats.org/spreadsheetml/2006/main">
  <c r="I57" i="6" l="1"/>
  <c r="G57" i="6"/>
  <c r="I57" i="3"/>
  <c r="G57" i="3"/>
  <c r="D54" i="6" l="1"/>
  <c r="D37" i="6" s="1"/>
  <c r="V54" i="6" l="1"/>
  <c r="Z54" i="6"/>
  <c r="Z54" i="3"/>
  <c r="Z37" i="3" l="1"/>
  <c r="F57" i="6" l="1"/>
  <c r="E57" i="6"/>
  <c r="F61" i="6"/>
  <c r="E61" i="6"/>
  <c r="J61" i="6" s="1"/>
  <c r="F55" i="6"/>
  <c r="E55" i="6"/>
  <c r="J55" i="6" s="1"/>
  <c r="J57" i="6" l="1"/>
  <c r="D54" i="3" l="1"/>
  <c r="F59" i="6" l="1"/>
  <c r="E59" i="6"/>
  <c r="J59" i="6" s="1"/>
  <c r="F52" i="6"/>
  <c r="E52" i="6"/>
  <c r="F51" i="6"/>
  <c r="E51" i="6"/>
  <c r="D13" i="6"/>
  <c r="R13" i="6"/>
  <c r="E14" i="6"/>
  <c r="E13" i="6" s="1"/>
  <c r="K14" i="6"/>
  <c r="K13" i="6" s="1"/>
  <c r="N14" i="6"/>
  <c r="N13" i="6" s="1"/>
  <c r="O14" i="6"/>
  <c r="O13" i="6" s="1"/>
  <c r="S14" i="6"/>
  <c r="S13" i="6" s="1"/>
  <c r="V14" i="6"/>
  <c r="V13" i="6" s="1"/>
  <c r="W14" i="6"/>
  <c r="W13" i="6" s="1"/>
  <c r="Z14" i="6"/>
  <c r="Z13" i="6" s="1"/>
  <c r="AA14" i="6"/>
  <c r="AA13" i="6" s="1"/>
  <c r="AD14" i="6"/>
  <c r="AD13" i="6" s="1"/>
  <c r="AE14" i="6"/>
  <c r="AE13" i="6" s="1"/>
  <c r="AH14" i="6"/>
  <c r="AH13" i="6" s="1"/>
  <c r="AI14" i="6"/>
  <c r="AI13" i="6" s="1"/>
  <c r="AL14" i="6"/>
  <c r="AL13" i="6" s="1"/>
  <c r="AM14" i="6"/>
  <c r="AM13" i="6" s="1"/>
  <c r="AP14" i="6"/>
  <c r="AP13" i="6" s="1"/>
  <c r="F15" i="6"/>
  <c r="J15" i="6" s="1"/>
  <c r="E16" i="6"/>
  <c r="F16" i="6"/>
  <c r="D26" i="6"/>
  <c r="D25" i="6" s="1"/>
  <c r="K26" i="6"/>
  <c r="N26" i="6"/>
  <c r="O26" i="6"/>
  <c r="R26" i="6"/>
  <c r="S26" i="6"/>
  <c r="V26" i="6"/>
  <c r="W26" i="6"/>
  <c r="Z26" i="6"/>
  <c r="AA26" i="6"/>
  <c r="AD26" i="6"/>
  <c r="AE26" i="6"/>
  <c r="AH26" i="6"/>
  <c r="AI26" i="6"/>
  <c r="AL26" i="6"/>
  <c r="AM26" i="6"/>
  <c r="AP26" i="6"/>
  <c r="E28" i="6"/>
  <c r="F28" i="6"/>
  <c r="E29" i="6"/>
  <c r="F29" i="6"/>
  <c r="E30" i="6"/>
  <c r="F30" i="6"/>
  <c r="J30" i="6" s="1"/>
  <c r="E31" i="6"/>
  <c r="F31" i="6"/>
  <c r="K32" i="6"/>
  <c r="N32" i="6"/>
  <c r="O32" i="6"/>
  <c r="R32" i="6"/>
  <c r="S32" i="6"/>
  <c r="V32" i="6"/>
  <c r="W32" i="6"/>
  <c r="Z32" i="6"/>
  <c r="AA32" i="6"/>
  <c r="AD32" i="6"/>
  <c r="AE32" i="6"/>
  <c r="AH32" i="6"/>
  <c r="AI32" i="6"/>
  <c r="AL32" i="6"/>
  <c r="AM32" i="6"/>
  <c r="AP32" i="6"/>
  <c r="E33" i="6"/>
  <c r="E32" i="6" s="1"/>
  <c r="F33" i="6"/>
  <c r="K38" i="6"/>
  <c r="N38" i="6"/>
  <c r="O38" i="6"/>
  <c r="R38" i="6"/>
  <c r="S38" i="6"/>
  <c r="V38" i="6"/>
  <c r="W38" i="6"/>
  <c r="Z38" i="6"/>
  <c r="AA38" i="6"/>
  <c r="AD38" i="6"/>
  <c r="AE38" i="6"/>
  <c r="AH38" i="6"/>
  <c r="AI38" i="6"/>
  <c r="AL38" i="6"/>
  <c r="AM38" i="6"/>
  <c r="AP38" i="6"/>
  <c r="E39" i="6"/>
  <c r="F39" i="6"/>
  <c r="E40" i="6"/>
  <c r="F40" i="6"/>
  <c r="E41" i="6"/>
  <c r="G41" i="6"/>
  <c r="H41" i="6"/>
  <c r="E43" i="6"/>
  <c r="G43" i="6"/>
  <c r="H43" i="6"/>
  <c r="I43" i="6"/>
  <c r="E44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D53" i="6"/>
  <c r="E53" i="6" s="1"/>
  <c r="G53" i="6"/>
  <c r="H53" i="6"/>
  <c r="F53" i="6" s="1"/>
  <c r="I53" i="6"/>
  <c r="G58" i="3"/>
  <c r="F58" i="3"/>
  <c r="E58" i="3"/>
  <c r="F57" i="3"/>
  <c r="E57" i="3"/>
  <c r="V54" i="3"/>
  <c r="I65" i="3"/>
  <c r="G65" i="3"/>
  <c r="F65" i="3"/>
  <c r="D65" i="3"/>
  <c r="E65" i="3" s="1"/>
  <c r="F55" i="3"/>
  <c r="E55" i="3"/>
  <c r="AL54" i="3"/>
  <c r="Z14" i="3"/>
  <c r="Z32" i="3"/>
  <c r="Z23" i="2"/>
  <c r="F52" i="3"/>
  <c r="E52" i="3"/>
  <c r="F50" i="3"/>
  <c r="E50" i="3"/>
  <c r="F51" i="3"/>
  <c r="E51" i="3"/>
  <c r="F44" i="3"/>
  <c r="E44" i="3"/>
  <c r="J58" i="3" l="1"/>
  <c r="J47" i="6"/>
  <c r="J44" i="6"/>
  <c r="J51" i="6"/>
  <c r="J52" i="6"/>
  <c r="J49" i="6"/>
  <c r="J48" i="6"/>
  <c r="J39" i="6"/>
  <c r="J31" i="6"/>
  <c r="J16" i="6"/>
  <c r="AM25" i="6"/>
  <c r="AI25" i="6"/>
  <c r="AE25" i="6"/>
  <c r="AA25" i="6"/>
  <c r="W25" i="6"/>
  <c r="S25" i="6"/>
  <c r="O25" i="6"/>
  <c r="K25" i="6"/>
  <c r="J46" i="6"/>
  <c r="F43" i="6"/>
  <c r="J43" i="6" s="1"/>
  <c r="F41" i="6"/>
  <c r="J41" i="6" s="1"/>
  <c r="J40" i="6"/>
  <c r="J33" i="6"/>
  <c r="J28" i="6"/>
  <c r="AP25" i="6"/>
  <c r="AL25" i="6"/>
  <c r="AH25" i="6"/>
  <c r="AD25" i="6"/>
  <c r="Z25" i="6"/>
  <c r="V25" i="6"/>
  <c r="R25" i="6"/>
  <c r="N25" i="6"/>
  <c r="J50" i="6"/>
  <c r="J29" i="6"/>
  <c r="E26" i="6"/>
  <c r="E25" i="6" s="1"/>
  <c r="J53" i="6"/>
  <c r="J55" i="3"/>
  <c r="J57" i="3"/>
  <c r="J65" i="3"/>
  <c r="J44" i="3"/>
  <c r="J51" i="3"/>
  <c r="J52" i="3"/>
  <c r="J50" i="3"/>
  <c r="F40" i="3" l="1"/>
  <c r="E40" i="3"/>
  <c r="F27" i="2"/>
  <c r="E27" i="2"/>
  <c r="J27" i="2" s="1"/>
  <c r="J40" i="3" l="1"/>
  <c r="I69" i="6" l="1"/>
  <c r="G69" i="6"/>
  <c r="E69" i="6"/>
  <c r="H67" i="6"/>
  <c r="G67" i="6"/>
  <c r="E67" i="6"/>
  <c r="I65" i="6"/>
  <c r="G65" i="6"/>
  <c r="E65" i="6"/>
  <c r="I42" i="6"/>
  <c r="H42" i="6"/>
  <c r="G42" i="6"/>
  <c r="D42" i="6"/>
  <c r="D38" i="6" s="1"/>
  <c r="H64" i="6"/>
  <c r="G64" i="6"/>
  <c r="E64" i="6"/>
  <c r="H63" i="6"/>
  <c r="G63" i="6"/>
  <c r="D63" i="6"/>
  <c r="AP54" i="6"/>
  <c r="AP37" i="6" s="1"/>
  <c r="AM54" i="6"/>
  <c r="AM37" i="6" s="1"/>
  <c r="AL54" i="6"/>
  <c r="AL37" i="6" s="1"/>
  <c r="AI54" i="6"/>
  <c r="AI37" i="6" s="1"/>
  <c r="AH54" i="6"/>
  <c r="AH37" i="6" s="1"/>
  <c r="AE54" i="6"/>
  <c r="AE37" i="6" s="1"/>
  <c r="AD54" i="6"/>
  <c r="AD37" i="6" s="1"/>
  <c r="AA54" i="6"/>
  <c r="AA37" i="6" s="1"/>
  <c r="Z37" i="6"/>
  <c r="W54" i="6"/>
  <c r="W37" i="6" s="1"/>
  <c r="V37" i="6"/>
  <c r="S54" i="6"/>
  <c r="S37" i="6" s="1"/>
  <c r="R54" i="6"/>
  <c r="R37" i="6" s="1"/>
  <c r="O54" i="6"/>
  <c r="O37" i="6" s="1"/>
  <c r="N54" i="6"/>
  <c r="N37" i="6" s="1"/>
  <c r="K54" i="6"/>
  <c r="K37" i="6" s="1"/>
  <c r="Z38" i="3"/>
  <c r="I69" i="3"/>
  <c r="G69" i="3"/>
  <c r="D69" i="3"/>
  <c r="E69" i="3" s="1"/>
  <c r="I67" i="3"/>
  <c r="G67" i="3"/>
  <c r="D67" i="3"/>
  <c r="E67" i="3" s="1"/>
  <c r="H64" i="3"/>
  <c r="G64" i="3"/>
  <c r="E64" i="3"/>
  <c r="H63" i="3"/>
  <c r="G63" i="3"/>
  <c r="D63" i="3"/>
  <c r="E63" i="3" s="1"/>
  <c r="G43" i="3"/>
  <c r="I43" i="3"/>
  <c r="H43" i="3"/>
  <c r="I42" i="3"/>
  <c r="H42" i="3"/>
  <c r="G42" i="3"/>
  <c r="F64" i="6" l="1"/>
  <c r="E63" i="6"/>
  <c r="E54" i="6" s="1"/>
  <c r="E42" i="6"/>
  <c r="E38" i="6" s="1"/>
  <c r="F42" i="6"/>
  <c r="F65" i="6"/>
  <c r="J65" i="6" s="1"/>
  <c r="F69" i="6"/>
  <c r="J69" i="6" s="1"/>
  <c r="F63" i="6"/>
  <c r="J64" i="6"/>
  <c r="F67" i="6"/>
  <c r="J67" i="6" s="1"/>
  <c r="F63" i="3"/>
  <c r="J63" i="3" s="1"/>
  <c r="F69" i="3"/>
  <c r="J69" i="3" s="1"/>
  <c r="F64" i="3"/>
  <c r="J64" i="3" s="1"/>
  <c r="F67" i="3"/>
  <c r="J67" i="3" s="1"/>
  <c r="J63" i="6"/>
  <c r="J42" i="6" l="1"/>
  <c r="E37" i="6"/>
  <c r="F43" i="3" l="1"/>
  <c r="H41" i="3" l="1"/>
  <c r="G41" i="3"/>
  <c r="R54" i="3"/>
  <c r="K14" i="3" l="1"/>
  <c r="F16" i="3"/>
  <c r="R13" i="3" l="1"/>
  <c r="K13" i="3"/>
  <c r="D13" i="3"/>
  <c r="F11" i="2"/>
  <c r="E11" i="2"/>
  <c r="F10" i="2"/>
  <c r="E10" i="2"/>
  <c r="J11" i="2" l="1"/>
  <c r="J10" i="2"/>
  <c r="F61" i="3"/>
  <c r="E61" i="3"/>
  <c r="F59" i="3"/>
  <c r="E59" i="3"/>
  <c r="AP54" i="3"/>
  <c r="AM54" i="3"/>
  <c r="AI54" i="3"/>
  <c r="AH54" i="3"/>
  <c r="AE54" i="3"/>
  <c r="AD54" i="3"/>
  <c r="AA54" i="3"/>
  <c r="W54" i="3"/>
  <c r="S54" i="3"/>
  <c r="O54" i="3"/>
  <c r="N54" i="3"/>
  <c r="K54" i="3"/>
  <c r="F53" i="3"/>
  <c r="E53" i="3"/>
  <c r="F49" i="3"/>
  <c r="E49" i="3"/>
  <c r="F48" i="3"/>
  <c r="E48" i="3"/>
  <c r="F47" i="3"/>
  <c r="E47" i="3"/>
  <c r="F46" i="3"/>
  <c r="E46" i="3"/>
  <c r="F45" i="3"/>
  <c r="E45" i="3"/>
  <c r="E43" i="3"/>
  <c r="F42" i="3"/>
  <c r="E42" i="3"/>
  <c r="F41" i="3"/>
  <c r="E41" i="3"/>
  <c r="F39" i="3"/>
  <c r="E39" i="3"/>
  <c r="AP38" i="3"/>
  <c r="AM38" i="3"/>
  <c r="AL38" i="3"/>
  <c r="AL37" i="3" s="1"/>
  <c r="AL30" i="2" s="1"/>
  <c r="AI38" i="3"/>
  <c r="AH38" i="3"/>
  <c r="AE38" i="3"/>
  <c r="AD38" i="3"/>
  <c r="AA38" i="3"/>
  <c r="W38" i="3"/>
  <c r="V38" i="3"/>
  <c r="V37" i="3" s="1"/>
  <c r="S38" i="3"/>
  <c r="R38" i="3"/>
  <c r="R37" i="3" s="1"/>
  <c r="R30" i="2" s="1"/>
  <c r="R31" i="2" s="1"/>
  <c r="O38" i="3"/>
  <c r="N38" i="3"/>
  <c r="K38" i="3"/>
  <c r="D38" i="3"/>
  <c r="D37" i="3" s="1"/>
  <c r="D30" i="2" s="1"/>
  <c r="F33" i="3"/>
  <c r="E33" i="3"/>
  <c r="AP32" i="3"/>
  <c r="AM32" i="3"/>
  <c r="AL32" i="3"/>
  <c r="AI32" i="3"/>
  <c r="AH32" i="3"/>
  <c r="AE32" i="3"/>
  <c r="AD32" i="3"/>
  <c r="AA32" i="3"/>
  <c r="W32" i="3"/>
  <c r="V32" i="3"/>
  <c r="S32" i="3"/>
  <c r="R32" i="3"/>
  <c r="O32" i="3"/>
  <c r="N32" i="3"/>
  <c r="K32" i="3"/>
  <c r="F31" i="3"/>
  <c r="E31" i="3"/>
  <c r="F30" i="3"/>
  <c r="E30" i="3"/>
  <c r="F29" i="3"/>
  <c r="E29" i="3"/>
  <c r="F28" i="3"/>
  <c r="E28" i="3"/>
  <c r="AP26" i="3"/>
  <c r="AM26" i="3"/>
  <c r="AL26" i="3"/>
  <c r="AI26" i="3"/>
  <c r="AH26" i="3"/>
  <c r="AE26" i="3"/>
  <c r="AD26" i="3"/>
  <c r="AA26" i="3"/>
  <c r="Z26" i="3"/>
  <c r="W26" i="3"/>
  <c r="V26" i="3"/>
  <c r="S26" i="3"/>
  <c r="S25" i="3" s="1"/>
  <c r="S20" i="2" s="1"/>
  <c r="R26" i="3"/>
  <c r="O26" i="3"/>
  <c r="O25" i="3" s="1"/>
  <c r="O20" i="2" s="1"/>
  <c r="N26" i="3"/>
  <c r="K26" i="3"/>
  <c r="K25" i="3" s="1"/>
  <c r="K20" i="2" s="1"/>
  <c r="D26" i="3"/>
  <c r="D25" i="3" s="1"/>
  <c r="D20" i="2" s="1"/>
  <c r="W25" i="3"/>
  <c r="W20" i="2" s="1"/>
  <c r="E16" i="3"/>
  <c r="J16" i="3" s="1"/>
  <c r="F15" i="3"/>
  <c r="J15" i="3" s="1"/>
  <c r="AP14" i="3"/>
  <c r="AP13" i="3" s="1"/>
  <c r="AP13" i="2" s="1"/>
  <c r="AM14" i="3"/>
  <c r="AL14" i="3"/>
  <c r="AI14" i="3"/>
  <c r="AI13" i="3" s="1"/>
  <c r="AI13" i="2" s="1"/>
  <c r="AH14" i="3"/>
  <c r="AE14" i="3"/>
  <c r="AE13" i="3" s="1"/>
  <c r="AE13" i="2" s="1"/>
  <c r="AD14" i="3"/>
  <c r="AA14" i="3"/>
  <c r="AA13" i="3" s="1"/>
  <c r="AA13" i="2" s="1"/>
  <c r="W14" i="3"/>
  <c r="W13" i="3" s="1"/>
  <c r="W13" i="2" s="1"/>
  <c r="V14" i="3"/>
  <c r="S14" i="3"/>
  <c r="S13" i="3" s="1"/>
  <c r="S13" i="2" s="1"/>
  <c r="O14" i="3"/>
  <c r="N14" i="3"/>
  <c r="N13" i="3" s="1"/>
  <c r="N13" i="2" s="1"/>
  <c r="E14" i="3"/>
  <c r="E13" i="3" s="1"/>
  <c r="R13" i="2"/>
  <c r="F38" i="2"/>
  <c r="E38" i="2"/>
  <c r="E34" i="2"/>
  <c r="E33" i="2"/>
  <c r="F29" i="2"/>
  <c r="E29" i="2"/>
  <c r="F28" i="2"/>
  <c r="E28" i="2"/>
  <c r="F26" i="2"/>
  <c r="E26" i="2"/>
  <c r="F25" i="2"/>
  <c r="E25" i="2"/>
  <c r="F24" i="2"/>
  <c r="E24" i="2"/>
  <c r="AP23" i="2"/>
  <c r="AM23" i="2"/>
  <c r="AL23" i="2"/>
  <c r="AI23" i="2"/>
  <c r="AH23" i="2"/>
  <c r="AE23" i="2"/>
  <c r="AD23" i="2"/>
  <c r="AA23" i="2"/>
  <c r="W23" i="2"/>
  <c r="V23" i="2"/>
  <c r="S23" i="2"/>
  <c r="R23" i="2"/>
  <c r="O23" i="2"/>
  <c r="N23" i="2"/>
  <c r="K23" i="2"/>
  <c r="D23" i="2"/>
  <c r="E23" i="2" s="1"/>
  <c r="F19" i="2"/>
  <c r="E19" i="2"/>
  <c r="F18" i="2"/>
  <c r="E18" i="2"/>
  <c r="F17" i="2"/>
  <c r="E17" i="2"/>
  <c r="AP16" i="2"/>
  <c r="AM16" i="2"/>
  <c r="AL16" i="2"/>
  <c r="AI16" i="2"/>
  <c r="AH16" i="2"/>
  <c r="AE16" i="2"/>
  <c r="AD16" i="2"/>
  <c r="AA16" i="2"/>
  <c r="Z16" i="2"/>
  <c r="W16" i="2"/>
  <c r="V16" i="2"/>
  <c r="S16" i="2"/>
  <c r="R16" i="2"/>
  <c r="O16" i="2"/>
  <c r="N16" i="2"/>
  <c r="K16" i="2"/>
  <c r="D16" i="2"/>
  <c r="E16" i="2" s="1"/>
  <c r="H14" i="2"/>
  <c r="H35" i="2" s="1"/>
  <c r="G14" i="2"/>
  <c r="G36" i="2" s="1"/>
  <c r="F12" i="2"/>
  <c r="E12" i="2"/>
  <c r="I9" i="2"/>
  <c r="I14" i="2" s="1"/>
  <c r="E9" i="2"/>
  <c r="F8" i="2"/>
  <c r="E8" i="2"/>
  <c r="AP7" i="2"/>
  <c r="AM7" i="2"/>
  <c r="AL7" i="2"/>
  <c r="AI7" i="2"/>
  <c r="AH7" i="2"/>
  <c r="AE7" i="2"/>
  <c r="AD7" i="2"/>
  <c r="AA7" i="2"/>
  <c r="Z7" i="2"/>
  <c r="W7" i="2"/>
  <c r="V7" i="2"/>
  <c r="S7" i="2"/>
  <c r="R7" i="2"/>
  <c r="O7" i="2"/>
  <c r="N7" i="2"/>
  <c r="K7" i="2"/>
  <c r="BH26" i="1"/>
  <c r="BG26" i="1"/>
  <c r="BF26" i="1"/>
  <c r="BE26" i="1"/>
  <c r="BD26" i="1"/>
  <c r="BC26" i="1"/>
  <c r="BB25" i="1"/>
  <c r="BB24" i="1"/>
  <c r="BB23" i="1"/>
  <c r="BB22" i="1"/>
  <c r="AA25" i="3" l="1"/>
  <c r="AA20" i="2" s="1"/>
  <c r="AE25" i="3"/>
  <c r="AE20" i="2" s="1"/>
  <c r="AI25" i="3"/>
  <c r="AI20" i="2" s="1"/>
  <c r="J47" i="3"/>
  <c r="AP37" i="3"/>
  <c r="AP30" i="2" s="1"/>
  <c r="AP31" i="2" s="1"/>
  <c r="J41" i="3"/>
  <c r="N37" i="3"/>
  <c r="N30" i="2" s="1"/>
  <c r="N31" i="2" s="1"/>
  <c r="J28" i="2"/>
  <c r="J17" i="2"/>
  <c r="J24" i="2"/>
  <c r="K21" i="2"/>
  <c r="S21" i="2"/>
  <c r="AA21" i="2"/>
  <c r="AI21" i="2"/>
  <c r="V30" i="2"/>
  <c r="V31" i="2" s="1"/>
  <c r="BB26" i="1"/>
  <c r="J38" i="2"/>
  <c r="J12" i="2"/>
  <c r="N14" i="2"/>
  <c r="D31" i="2"/>
  <c r="E31" i="2" s="1"/>
  <c r="D7" i="2"/>
  <c r="E7" i="2" s="1"/>
  <c r="D21" i="2"/>
  <c r="E21" i="2" s="1"/>
  <c r="AL31" i="2"/>
  <c r="J59" i="3"/>
  <c r="AH37" i="3"/>
  <c r="AH30" i="2" s="1"/>
  <c r="AH31" i="2" s="1"/>
  <c r="AD37" i="3"/>
  <c r="AD30" i="2" s="1"/>
  <c r="AD31" i="2" s="1"/>
  <c r="J25" i="2"/>
  <c r="J18" i="2"/>
  <c r="V13" i="3"/>
  <c r="V13" i="2" s="1"/>
  <c r="AD13" i="3"/>
  <c r="AD13" i="2" s="1"/>
  <c r="AD14" i="2" s="1"/>
  <c r="AL13" i="3"/>
  <c r="AL13" i="2" s="1"/>
  <c r="AL14" i="2" s="1"/>
  <c r="J46" i="3"/>
  <c r="AM13" i="3"/>
  <c r="AM13" i="2" s="1"/>
  <c r="AM14" i="2" s="1"/>
  <c r="F9" i="2"/>
  <c r="J9" i="2" s="1"/>
  <c r="J19" i="2"/>
  <c r="J29" i="2"/>
  <c r="O13" i="3"/>
  <c r="O13" i="2" s="1"/>
  <c r="O14" i="2" s="1"/>
  <c r="AH13" i="3"/>
  <c r="AH13" i="2" s="1"/>
  <c r="AH14" i="2" s="1"/>
  <c r="Z30" i="2"/>
  <c r="Z31" i="2" s="1"/>
  <c r="Z36" i="2" s="1"/>
  <c r="J8" i="2"/>
  <c r="J26" i="2"/>
  <c r="W21" i="2"/>
  <c r="O21" i="2"/>
  <c r="AE21" i="2"/>
  <c r="J49" i="3"/>
  <c r="AM25" i="3"/>
  <c r="AM20" i="2" s="1"/>
  <c r="AM21" i="2" s="1"/>
  <c r="O37" i="3"/>
  <c r="O30" i="2" s="1"/>
  <c r="O31" i="2" s="1"/>
  <c r="W37" i="3"/>
  <c r="W30" i="2" s="1"/>
  <c r="W31" i="2" s="1"/>
  <c r="AE37" i="3"/>
  <c r="AE30" i="2" s="1"/>
  <c r="AE31" i="2" s="1"/>
  <c r="AM37" i="3"/>
  <c r="AM30" i="2" s="1"/>
  <c r="AM31" i="2" s="1"/>
  <c r="J28" i="3"/>
  <c r="J30" i="3"/>
  <c r="J33" i="3"/>
  <c r="J39" i="3"/>
  <c r="F14" i="2"/>
  <c r="F36" i="2" s="1"/>
  <c r="AP14" i="2"/>
  <c r="W14" i="2"/>
  <c r="AE14" i="2"/>
  <c r="K13" i="2"/>
  <c r="K14" i="2" s="1"/>
  <c r="N25" i="3"/>
  <c r="N20" i="2" s="1"/>
  <c r="N21" i="2" s="1"/>
  <c r="V25" i="3"/>
  <c r="V20" i="2" s="1"/>
  <c r="V21" i="2" s="1"/>
  <c r="AD25" i="3"/>
  <c r="AD20" i="2" s="1"/>
  <c r="AD21" i="2" s="1"/>
  <c r="AL25" i="3"/>
  <c r="AL20" i="2" s="1"/>
  <c r="AL21" i="2" s="1"/>
  <c r="E32" i="3"/>
  <c r="R25" i="3"/>
  <c r="R20" i="2" s="1"/>
  <c r="R21" i="2" s="1"/>
  <c r="AH25" i="3"/>
  <c r="AH20" i="2" s="1"/>
  <c r="AH21" i="2" s="1"/>
  <c r="AP25" i="3"/>
  <c r="AP20" i="2" s="1"/>
  <c r="AP21" i="2" s="1"/>
  <c r="J42" i="3"/>
  <c r="J53" i="3"/>
  <c r="K37" i="3"/>
  <c r="K30" i="2" s="1"/>
  <c r="K31" i="2" s="1"/>
  <c r="S37" i="3"/>
  <c r="S30" i="2" s="1"/>
  <c r="S31" i="2" s="1"/>
  <c r="AA37" i="3"/>
  <c r="AA30" i="2" s="1"/>
  <c r="AA31" i="2" s="1"/>
  <c r="AI37" i="3"/>
  <c r="AI30" i="2" s="1"/>
  <c r="AI31" i="2" s="1"/>
  <c r="J29" i="3"/>
  <c r="J31" i="3"/>
  <c r="J43" i="3"/>
  <c r="J48" i="3"/>
  <c r="J61" i="3"/>
  <c r="R14" i="2"/>
  <c r="S14" i="2"/>
  <c r="AA14" i="2"/>
  <c r="AI14" i="2"/>
  <c r="I35" i="2"/>
  <c r="I36" i="2"/>
  <c r="E20" i="2"/>
  <c r="G35" i="2"/>
  <c r="H36" i="2"/>
  <c r="E26" i="3"/>
  <c r="E25" i="3" s="1"/>
  <c r="E38" i="3"/>
  <c r="E54" i="3"/>
  <c r="AL36" i="2" l="1"/>
  <c r="W36" i="2"/>
  <c r="J14" i="2"/>
  <c r="J35" i="2" s="1"/>
  <c r="N36" i="2"/>
  <c r="AM36" i="2"/>
  <c r="AD36" i="2"/>
  <c r="V14" i="2"/>
  <c r="V36" i="2" s="1"/>
  <c r="AH36" i="2"/>
  <c r="F35" i="2"/>
  <c r="AE36" i="2"/>
  <c r="AI36" i="2"/>
  <c r="AP36" i="2"/>
  <c r="O36" i="2"/>
  <c r="AA36" i="2"/>
  <c r="S36" i="2"/>
  <c r="R36" i="2"/>
  <c r="K36" i="2"/>
  <c r="J36" i="2"/>
  <c r="E37" i="3"/>
  <c r="E30" i="2" s="1"/>
  <c r="Z25" i="3"/>
  <c r="Z13" i="3" s="1"/>
  <c r="Z13" i="2" s="1"/>
  <c r="Z14" i="2" l="1"/>
  <c r="D13" i="2"/>
  <c r="Z20" i="2"/>
  <c r="Z21" i="2" s="1"/>
  <c r="D36" i="2" s="1"/>
  <c r="E13" i="2" l="1"/>
  <c r="E14" i="2" s="1"/>
  <c r="D14" i="2"/>
  <c r="D35" i="2" s="1"/>
  <c r="E35" i="2" l="1"/>
  <c r="E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1" authorId="0" shapeId="0" xr:uid="{00000000-0006-0000-0100-000001000000}">
      <text>
        <r>
          <rPr>
            <sz val="12"/>
            <color rgb="FF000000"/>
            <rFont val="Times New Roman"/>
            <family val="1"/>
            <charset val="204"/>
          </rPr>
          <t>Кампус 1 - 4 сем., Кампус 2,3 - 3 сем.</t>
        </r>
      </text>
    </comment>
  </commentList>
</comments>
</file>

<file path=xl/sharedStrings.xml><?xml version="1.0" encoding="utf-8"?>
<sst xmlns="http://schemas.openxmlformats.org/spreadsheetml/2006/main" count="1109" uniqueCount="480">
  <si>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</si>
  <si>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</si>
  <si>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</si>
  <si>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r>
      <rPr>
        <b/>
        <sz val="11"/>
        <color theme="1"/>
        <rFont val="Times New Roman"/>
        <family val="1"/>
        <charset val="204"/>
      </rPr>
      <t xml:space="preserve">Бакалавр даярдоо / </t>
    </r>
    <r>
      <rPr>
        <b/>
        <sz val="12"/>
        <color theme="1"/>
        <rFont val="Times New Roman"/>
        <family val="1"/>
        <charset val="204"/>
      </rPr>
      <t xml:space="preserve">Подготовки бакалавра </t>
    </r>
    <r>
      <rPr>
        <b/>
        <sz val="11"/>
        <color theme="1"/>
        <rFont val="Times New Roman"/>
        <family val="1"/>
        <charset val="204"/>
      </rPr>
      <t xml:space="preserve"> / Working bachelor's study curriculum</t>
    </r>
  </si>
  <si>
    <t>БАГЫТ / НАПРАВЛЕНИЕ / MAJOR:</t>
  </si>
  <si>
    <t xml:space="preserve"> </t>
  </si>
  <si>
    <t xml:space="preserve">ПРОФИЛЬ / PROFILE: </t>
  </si>
  <si>
    <t xml:space="preserve">КВАЛИФИКАЦИЯСЫ / КВАЛИФИКАЦИЯ / QUALIFICATION: </t>
  </si>
  <si>
    <t>Бакалавр / Bachelor</t>
  </si>
  <si>
    <t>ОКУТУУНУН ЧЕНЕМДИК МӨӨНӨТҮ / НОРМАТИВНЫЙ СРОК ОБУЧЕНИЯ /STANDARD TERM OF STUDY:</t>
  </si>
  <si>
    <t>4 жыл / 4 года / 4 years</t>
  </si>
  <si>
    <t>ОКУТУУНУН  ФОРМАСЫ/ ФОРМА ОБУЧЕНИЯ / FORM OF STUDY:</t>
  </si>
  <si>
    <t>Күндүзгү  / Очная / Full-time</t>
  </si>
  <si>
    <t>Окуу процессинин графиги / График учебного процесса / The schedule of the educational process</t>
  </si>
  <si>
    <t>Убакыттын бюджет боюнча топтомо маалыматтары (жумаларда) /Сводные данные по бюджету времени (в неделях)/Summary of budget time (in weeks)</t>
  </si>
  <si>
    <t>курс/course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</si>
  <si>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</si>
  <si>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</si>
  <si>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</si>
  <si>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</si>
  <si>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</si>
  <si>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</si>
  <si>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</si>
  <si>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Апрель/April</t>
  </si>
  <si>
    <t>Май/May</t>
  </si>
  <si>
    <t>Июнь/June</t>
  </si>
  <si>
    <t>Июль/July</t>
  </si>
  <si>
    <t>Август/August</t>
  </si>
  <si>
    <t>бардыгы/всего/total</t>
  </si>
  <si>
    <t>теор.окутуу /теорет.обучение/ theoretical education</t>
  </si>
  <si>
    <t>сынактык сессия/экз. сессия/еxam. session</t>
  </si>
  <si>
    <t>практика/practice</t>
  </si>
  <si>
    <t xml:space="preserve">БКИ аткаруу /выполнение ВКР/ execution of FQW </t>
  </si>
  <si>
    <t>мамлекеттик аттестация/ гос.аттестация/ state certification</t>
  </si>
  <si>
    <t>каникулдар/ каникулы/ vacation</t>
  </si>
  <si>
    <t>1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</si>
  <si>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</si>
  <si>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</si>
  <si>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</si>
  <si>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</si>
  <si>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</si>
  <si>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</si>
  <si>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</si>
  <si>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</si>
  <si>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</si>
  <si>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</si>
  <si>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</si>
  <si>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</si>
  <si>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</si>
  <si>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</si>
  <si>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</si>
  <si>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</si>
  <si>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2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</si>
  <si>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</si>
  <si>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</si>
  <si>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</si>
  <si>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</si>
  <si>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</si>
  <si>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</si>
  <si>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</si>
  <si>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</si>
  <si>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</si>
  <si>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</si>
  <si>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</si>
  <si>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</si>
  <si>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</si>
  <si>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>Р</t>
  </si>
  <si>
    <t xml:space="preserve"> =</t>
  </si>
  <si>
    <t>О</t>
  </si>
  <si>
    <t>П</t>
  </si>
  <si>
    <t>Х</t>
  </si>
  <si>
    <t>ОЛ</t>
  </si>
  <si>
    <t>ГА</t>
  </si>
  <si>
    <t>//</t>
  </si>
  <si>
    <t>ВР</t>
  </si>
  <si>
    <t>Жыйынтыгы/Итого/Total</t>
  </si>
  <si>
    <t xml:space="preserve">БЕЛГИЛЕР: </t>
  </si>
  <si>
    <t>ОБОЗНАЧЕНИЯ:</t>
  </si>
  <si>
    <r>
      <rPr>
        <sz val="9"/>
        <color theme="1"/>
        <rFont val="Times New Roman"/>
        <family val="1"/>
        <charset val="204"/>
      </rPr>
      <t>Теориялык окутуу /</t>
    </r>
    <r>
      <rPr>
        <b/>
        <sz val="9"/>
        <color theme="1"/>
        <rFont val="Times New Roman"/>
        <family val="1"/>
        <charset val="204"/>
      </rPr>
      <t>Теоретическое обуч.</t>
    </r>
  </si>
  <si>
    <r>
      <rPr>
        <sz val="9"/>
        <color theme="1"/>
        <rFont val="Times New Roman"/>
        <family val="1"/>
        <charset val="204"/>
      </rPr>
      <t>Окуу практикасы /</t>
    </r>
    <r>
      <rPr>
        <b/>
        <sz val="9"/>
        <color theme="1"/>
        <rFont val="Times New Roman"/>
        <family val="1"/>
        <charset val="204"/>
      </rPr>
      <t>Учебная практика</t>
    </r>
  </si>
  <si>
    <r>
      <rPr>
        <sz val="9"/>
        <color theme="1"/>
        <rFont val="Times New Roman"/>
        <family val="1"/>
        <charset val="204"/>
      </rPr>
      <t>Обзордук лекциялар, консультациялар/</t>
    </r>
    <r>
      <rPr>
        <b/>
        <sz val="9"/>
        <color theme="1"/>
        <rFont val="Times New Roman"/>
        <family val="1"/>
        <charset val="204"/>
      </rPr>
      <t xml:space="preserve">Обзорные лекции, </t>
    </r>
  </si>
  <si>
    <t>DENOTATION:</t>
  </si>
  <si>
    <t>/Theoretical education</t>
  </si>
  <si>
    <t>/Educational practice</t>
  </si>
  <si>
    <r>
      <rPr>
        <b/>
        <sz val="9"/>
        <color theme="1"/>
        <rFont val="Times New Roman"/>
        <family val="1"/>
        <charset val="204"/>
      </rPr>
      <t>консультации</t>
    </r>
    <r>
      <rPr>
        <sz val="9"/>
        <color theme="1"/>
        <rFont val="Times New Roman"/>
        <family val="1"/>
        <charset val="204"/>
      </rPr>
      <t>/Overview lectures, consultations</t>
    </r>
  </si>
  <si>
    <r>
      <rPr>
        <sz val="9"/>
        <color theme="1"/>
        <rFont val="Times New Roman"/>
        <family val="1"/>
        <charset val="204"/>
      </rPr>
      <t>Чектил көзөмөл/</t>
    </r>
    <r>
      <rPr>
        <b/>
        <sz val="9"/>
        <color theme="1"/>
        <rFont val="Times New Roman"/>
        <family val="1"/>
        <charset val="204"/>
      </rPr>
      <t>Рубежный контроль</t>
    </r>
  </si>
  <si>
    <r>
      <rPr>
        <sz val="9"/>
        <color theme="1"/>
        <rFont val="Times New Roman"/>
        <family val="1"/>
        <charset val="204"/>
      </rPr>
      <t>Өндүрүштүк практика /</t>
    </r>
    <r>
      <rPr>
        <b/>
        <sz val="9"/>
        <color theme="1"/>
        <rFont val="Times New Roman"/>
        <family val="1"/>
        <charset val="204"/>
      </rPr>
      <t>Производственная практика</t>
    </r>
  </si>
  <si>
    <r>
      <rPr>
        <sz val="9"/>
        <color theme="1"/>
        <rFont val="Times New Roman"/>
        <family val="1"/>
        <charset val="204"/>
      </rPr>
      <t>Даярдоо багыты боюнча мамлекеттик сынак/</t>
    </r>
    <r>
      <rPr>
        <b/>
        <sz val="9"/>
        <color theme="1"/>
        <rFont val="Times New Roman"/>
        <family val="1"/>
        <charset val="204"/>
      </rPr>
      <t xml:space="preserve">Гос.экзамен по </t>
    </r>
  </si>
  <si>
    <t>/Mid-term control</t>
  </si>
  <si>
    <t>/Production practice</t>
  </si>
  <si>
    <r>
      <rPr>
        <b/>
        <sz val="9"/>
        <color theme="1"/>
        <rFont val="Times New Roman"/>
        <family val="1"/>
        <charset val="204"/>
      </rPr>
      <t>направлению подготовки</t>
    </r>
    <r>
      <rPr>
        <sz val="9"/>
        <color theme="1"/>
        <rFont val="Times New Roman"/>
        <family val="1"/>
        <charset val="204"/>
      </rPr>
      <t>/State examination in the major of training</t>
    </r>
  </si>
  <si>
    <r>
      <rPr>
        <sz val="9"/>
        <color theme="1"/>
        <rFont val="Times New Roman"/>
        <family val="1"/>
        <charset val="204"/>
      </rPr>
      <t>Сынактык сессия /</t>
    </r>
    <r>
      <rPr>
        <b/>
        <sz val="9"/>
        <color theme="1"/>
        <rFont val="Times New Roman"/>
        <family val="1"/>
        <charset val="204"/>
      </rPr>
      <t>Экзаменационная сессия</t>
    </r>
  </si>
  <si>
    <r>
      <rPr>
        <sz val="9"/>
        <color theme="1"/>
        <rFont val="Times New Roman"/>
        <family val="1"/>
        <charset val="204"/>
      </rPr>
      <t>Квалификация алдындагы  практика/</t>
    </r>
    <r>
      <rPr>
        <b/>
        <sz val="9"/>
        <color theme="1"/>
        <rFont val="Times New Roman"/>
        <family val="1"/>
        <charset val="204"/>
      </rPr>
      <t>Предквалификационная практика</t>
    </r>
  </si>
  <si>
    <t>/Examination session</t>
  </si>
  <si>
    <t>/Prequalification practice</t>
  </si>
  <si>
    <r>
      <rPr>
        <sz val="9"/>
        <color theme="1"/>
        <rFont val="Times New Roman"/>
        <family val="1"/>
        <charset val="204"/>
      </rPr>
      <t>Каникулдар/</t>
    </r>
    <r>
      <rPr>
        <b/>
        <sz val="9"/>
        <color theme="1"/>
        <rFont val="Times New Roman"/>
        <family val="1"/>
        <charset val="204"/>
      </rPr>
      <t>Каникулы</t>
    </r>
    <r>
      <rPr>
        <sz val="9"/>
        <color theme="1"/>
        <rFont val="Times New Roman"/>
        <family val="1"/>
        <charset val="204"/>
      </rPr>
      <t>/Vacation</t>
    </r>
  </si>
  <si>
    <t xml:space="preserve">// </t>
  </si>
  <si>
    <r>
      <rPr>
        <sz val="9"/>
        <color theme="1"/>
        <rFont val="Times New Roman"/>
        <family val="1"/>
        <charset val="204"/>
      </rPr>
      <t>БКИ аткаруу/</t>
    </r>
    <r>
      <rPr>
        <b/>
        <sz val="9"/>
        <color theme="1"/>
        <rFont val="Times New Roman"/>
        <family val="1"/>
        <charset val="204"/>
      </rPr>
      <t xml:space="preserve">Выполнение ВКР </t>
    </r>
  </si>
  <si>
    <r>
      <rPr>
        <sz val="9"/>
        <color theme="1"/>
        <rFont val="Times New Roman"/>
        <family val="1"/>
        <charset val="204"/>
      </rPr>
      <t>БКИ коргоо/</t>
    </r>
    <r>
      <rPr>
        <b/>
        <sz val="9"/>
        <color theme="1"/>
        <rFont val="Times New Roman"/>
        <family val="1"/>
        <charset val="204"/>
      </rPr>
      <t xml:space="preserve">Защита ВКР/Рrotection of FQW </t>
    </r>
  </si>
  <si>
    <t xml:space="preserve">/Execution of FQW </t>
  </si>
  <si>
    <t xml:space="preserve">  Дисциплинанын коду/   Код дисциплины/   Discipline code</t>
  </si>
  <si>
    <t xml:space="preserve">   ДИСЦИПЛИНАЛАРДЫН АТАЛЫШЫ / НАИМЕНОВАНИЕ ДИСЦИПЛИНЫ/  NAME OF THE DISCIPLINE</t>
  </si>
  <si>
    <t>Кафедра/Department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</si>
  <si>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</si>
  <si>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</si>
  <si>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</si>
  <si>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</si>
  <si>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</si>
  <si>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</si>
  <si>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Семестрлер боюнча отчет/ Отчет по семестрам/ Semester's report</t>
  </si>
  <si>
    <t>Бардыгы / Всего/ Total</t>
  </si>
  <si>
    <t>алардын ичинен:/из них:/ from them:</t>
  </si>
  <si>
    <t>Өз алдынча иштөө/ Самостоятельная работа/ Independent work</t>
  </si>
  <si>
    <t>1 сем/sem (КС/ОС/AS) -16 жум./нед./weeks</t>
  </si>
  <si>
    <t>2 сем/sem (ЖС/ВС/SS) -16 жум./нед./weeks</t>
  </si>
  <si>
    <t>3 сем/sem (КС/ОС/AS) -16 жум./нед./weeks</t>
  </si>
  <si>
    <t>4 сем/sem (ЖС/ВС/SS) -16 жум./нед./weeks</t>
  </si>
  <si>
    <t>5 сем/sem (КС/ОС/AS) -16 жум./нед./weeks</t>
  </si>
  <si>
    <t>6 сем/sem (ЖС/ВС/SS) -16 жум./нед./weeks</t>
  </si>
  <si>
    <t>7 сем/sem (КС/ОС/AS) -16 жум./нед./weeks</t>
  </si>
  <si>
    <t>8 сем/sem (ЖС/ВС/SS) -16 жум./нед./weeks</t>
  </si>
  <si>
    <t>Лекциялар/Лекции/ lectures</t>
  </si>
  <si>
    <t>Лабораториялык/Лабораторные/ laboratory</t>
  </si>
  <si>
    <t>Практикалык/Практические/ Practical</t>
  </si>
  <si>
    <t>лк/ лк/ leс</t>
  </si>
  <si>
    <t>лб/лб/ lab</t>
  </si>
  <si>
    <t>пр/ пр/ prac</t>
  </si>
  <si>
    <t>Кредит/Credit</t>
  </si>
  <si>
    <t>сынак/экзамен/exam</t>
  </si>
  <si>
    <t>зачет/credits-zachet</t>
  </si>
  <si>
    <t xml:space="preserve">КИ,КД/КР, КП/CW, CP </t>
  </si>
  <si>
    <t>Кредиты/ Credits ECTS</t>
  </si>
  <si>
    <t xml:space="preserve"> Сааттар/ Часы/ Hours</t>
  </si>
  <si>
    <t>Блок 1.</t>
  </si>
  <si>
    <t>Б1.1.</t>
  </si>
  <si>
    <t>ГУМАНИТАРДЫК, СОЦИАЛДЫК ЖАНА ЭКОНОМИКАЛЫК ЦИКЛ / ГУМАНИТАРНЫЙ, СОЦИАЛЬНЫЙ И ЭКОНОМИЧЕСКИЙ ЦИКЛ / HUMANITARIAN, SOCIAL AND ECONOMIC CYCLE</t>
  </si>
  <si>
    <t>БАЗАЛЫК БӨЛҮК / БАЗОВАЯ ЧАСТЬ / BASIC  PART</t>
  </si>
  <si>
    <t>Б1.1.1</t>
  </si>
  <si>
    <t>КТ</t>
  </si>
  <si>
    <t>ГЭ</t>
  </si>
  <si>
    <t>Б1.1.3</t>
  </si>
  <si>
    <t>ИЯ</t>
  </si>
  <si>
    <t>Б1.1.4</t>
  </si>
  <si>
    <t>ГиОН</t>
  </si>
  <si>
    <t xml:space="preserve">ВАРИАТИВДҮҮ БӨЛҮК / ВАРИАТИВНАЯ ЧАСТЬ / VARIABLE PART: </t>
  </si>
  <si>
    <t>Цикл Б1.1 боюнча жыйынтыгы /Итого по циклу Б1.1/Total cycle Б1.1</t>
  </si>
  <si>
    <t>Б1.2.</t>
  </si>
  <si>
    <t>МАТЕМАТИКАЛЫК ЖАНА ТАБИГЫЙ-ИЛИМИЙ ЦИКЛ / МАТЕМАТИЧЕСКИЙ И ЕСТЕСТВЕННО-НАУЧНЫЙ ЦИКЛ/MATHEMATICAL AND NATURAL SCIENCE CYCLE</t>
  </si>
  <si>
    <t>Б1.2.1</t>
  </si>
  <si>
    <t>ВМ</t>
  </si>
  <si>
    <t>Б1.2.2</t>
  </si>
  <si>
    <t>Физика</t>
  </si>
  <si>
    <t>Б1.2.3</t>
  </si>
  <si>
    <t>Цикл Б1.2 боюнча жыйынтыгы /Итого по циклу Б1.2/Total cycle Б1.2</t>
  </si>
  <si>
    <t>Б1.3.</t>
  </si>
  <si>
    <t>КЕСИПТИК ЦИКЛ / ПРОФЕССИОНАЛЬНЫЙ ЦИКЛ / PROFESSIONAL CYCLE</t>
  </si>
  <si>
    <t>Б1.3.1</t>
  </si>
  <si>
    <t>ИиКГ</t>
  </si>
  <si>
    <t>Б1.3.2</t>
  </si>
  <si>
    <t>Б1.3.3</t>
  </si>
  <si>
    <t>Б1.3.4</t>
  </si>
  <si>
    <t>Б1.3.5</t>
  </si>
  <si>
    <t>ТБ</t>
  </si>
  <si>
    <t>Б1.3.6</t>
  </si>
  <si>
    <t>ЭУП</t>
  </si>
  <si>
    <t>Цикл Б1.3 боюнча жыйынтыгы /Итого по циклу Б1.3/Total cycle Б1.3</t>
  </si>
  <si>
    <t>ФКиС</t>
  </si>
  <si>
    <t>1-4</t>
  </si>
  <si>
    <t>Блок 2.</t>
  </si>
  <si>
    <t>Практика боюнча кредиттер/Кредитов по практике/Credits on practice:</t>
  </si>
  <si>
    <t>Блок 3.</t>
  </si>
  <si>
    <t>Бүтүрүүчү квалификациялык ишти даярдоо жана коргоо /Подготовка и защита выпускной квалификационной работы/Preparation and defence of final qualifying work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</si>
  <si>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</si>
  <si>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</si>
  <si>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</si>
  <si>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ФАКУЛЬТАТИВДЕР/ФАКУЛЬТАТИВЫ/ELECTIVES:</t>
  </si>
  <si>
    <t>3,4,5</t>
  </si>
  <si>
    <t xml:space="preserve">№ </t>
  </si>
  <si>
    <t>ПРАКТИКАНЫН АТАЛЫШЫ / НАИМЕНОВАНИЕ ПРАКТИКИ/ NAME OF THE PRACTICE</t>
  </si>
  <si>
    <t>сем./ sem.</t>
  </si>
  <si>
    <t>кред/cred</t>
  </si>
  <si>
    <t>жум. көлөмү/ объем в нед/ volume in weeks</t>
  </si>
  <si>
    <t>№</t>
  </si>
  <si>
    <t>ЖЫЙЫНТЫКТООЧУ МАМЛЕКЕТТИК АТТЕСТАЦИЯ / ИТОГОВАЯ ГОСУДАРСТВЕННАЯ АТТЕСТАЦИЯ / FINAL STATE CERTIFICATION</t>
  </si>
  <si>
    <t>кред/ cred</t>
  </si>
  <si>
    <t>жум.көлөмү/ объем в нед/ volume in weeks</t>
  </si>
  <si>
    <r>
      <rPr>
        <sz val="14"/>
        <color theme="1"/>
        <rFont val="Times New Roman"/>
        <family val="1"/>
        <charset val="204"/>
      </rPr>
      <t xml:space="preserve">Даярдоо багыты боюнча мамлекеттик сынак / </t>
    </r>
    <r>
      <rPr>
        <b/>
        <sz val="14"/>
        <color theme="1"/>
        <rFont val="Times New Roman"/>
        <family val="1"/>
        <charset val="204"/>
      </rPr>
      <t>Государственный экзамен по направлению подготовки</t>
    </r>
    <r>
      <rPr>
        <sz val="14"/>
        <color theme="1"/>
        <rFont val="Times New Roman"/>
        <family val="1"/>
        <charset val="204"/>
      </rPr>
      <t xml:space="preserve"> / State examination in the major of training</t>
    </r>
  </si>
  <si>
    <t xml:space="preserve">Белгилер:/Обозначения:/Denotation: 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</si>
  <si>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</si>
  <si>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Жалпы эмгек көлөмү/ Общая трудоемкость/ Total labor intensity</t>
  </si>
  <si>
    <t>ВАРИАТИВДҮҮ БӨЛҮК / ВАРИАТИВНАЯ ЧАСТЬ / VARIABLE PART:</t>
  </si>
  <si>
    <t>ЖОЖдун компоненти / Вузовский компонент / University component</t>
  </si>
  <si>
    <t>Тандоо курстар / Курсы по выбору / Elective courses</t>
  </si>
  <si>
    <t>Б1.1.В1</t>
  </si>
  <si>
    <t>РЯ</t>
  </si>
  <si>
    <t>Б1.1.В2</t>
  </si>
  <si>
    <t>ОП Лг</t>
  </si>
  <si>
    <t>Б1.1.В3</t>
  </si>
  <si>
    <t>ОП ИП</t>
  </si>
  <si>
    <t>Б1.1.В4</t>
  </si>
  <si>
    <t>Б1.1.В5</t>
  </si>
  <si>
    <t>Б1.1.В6</t>
  </si>
  <si>
    <t>Б1.1.В7</t>
  </si>
  <si>
    <t>Б1.1.В8</t>
  </si>
  <si>
    <t>Б1.1.В9</t>
  </si>
  <si>
    <t>Б1.2.П1</t>
  </si>
  <si>
    <t>Б1.2.П2</t>
  </si>
  <si>
    <t>Б1.2.П3</t>
  </si>
  <si>
    <t>Хим</t>
  </si>
  <si>
    <t>Б1.2.В1</t>
  </si>
  <si>
    <t>Б1.2.В2</t>
  </si>
  <si>
    <t>Б1.3.П1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</si>
  <si>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</si>
  <si>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</si>
  <si>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</si>
  <si>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</si>
  <si>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</si>
  <si>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</si>
  <si>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</si>
  <si>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Б1.3.П9</t>
  </si>
  <si>
    <t>Б1.3.П10</t>
  </si>
  <si>
    <t>Б1.3.П11</t>
  </si>
  <si>
    <t>Б1.3.П12</t>
  </si>
  <si>
    <t>Б1.3.П13</t>
  </si>
  <si>
    <t>Б1.3.П14</t>
  </si>
  <si>
    <t>Б1.3.П15</t>
  </si>
  <si>
    <t>Б1.3.В1</t>
  </si>
  <si>
    <t>Б1.3.В2</t>
  </si>
  <si>
    <t>Б1.3.В3</t>
  </si>
  <si>
    <t>Б1.3.В4</t>
  </si>
  <si>
    <t>Б1.3.В5</t>
  </si>
  <si>
    <t>Б1.3.В6</t>
  </si>
  <si>
    <t>Б1.3.В7</t>
  </si>
  <si>
    <t>Б1.3.В8</t>
  </si>
  <si>
    <t>Б1.3.В9</t>
  </si>
  <si>
    <t>Б1.3.В10</t>
  </si>
  <si>
    <t>Б1.3.В11</t>
  </si>
  <si>
    <t>Б1.3.В12</t>
  </si>
  <si>
    <t>Б1.3.В13</t>
  </si>
  <si>
    <t>Б1.3.В14</t>
  </si>
  <si>
    <t>Распределение общеобразовательных дисциплин по семестрам и закрепление за кафедрами</t>
  </si>
  <si>
    <t>Наименование дисциплины</t>
  </si>
  <si>
    <t>Кафедра</t>
  </si>
  <si>
    <t>1 сем. (лк:лб:практ)</t>
  </si>
  <si>
    <t>2 сем. (лк:лб:практ)</t>
  </si>
  <si>
    <t>3 сем. (лк:лб:практ)</t>
  </si>
  <si>
    <t>4 сем. (лк:лб:практ)</t>
  </si>
  <si>
    <t>5 сем. (лк:лб:практ)</t>
  </si>
  <si>
    <t>6 сем. (лк:лб:практ)</t>
  </si>
  <si>
    <t>7 сем. (лк:лб:практ)</t>
  </si>
  <si>
    <t>Кыргызский язык и литература</t>
  </si>
  <si>
    <t>КИ-СИ, КГ-МИ, ВШЭиБ, ИАД</t>
  </si>
  <si>
    <t>ИИТ, ИТР, ИЭТ, ТИ, ЭИ, КГТИ, ИСОП, МВШЛ</t>
  </si>
  <si>
    <t>4 кр(0:0:3)</t>
  </si>
  <si>
    <t>Иностранный язык</t>
  </si>
  <si>
    <t>3 кр(0:0:2)</t>
  </si>
  <si>
    <t>Философия</t>
  </si>
  <si>
    <t>5 кр(2:0:2)</t>
  </si>
  <si>
    <t xml:space="preserve">История Кыргызстана </t>
  </si>
  <si>
    <t>4 кр(2:0:1)</t>
  </si>
  <si>
    <t>Манасоведение</t>
  </si>
  <si>
    <t>2 кр(1:0:0,5)</t>
  </si>
  <si>
    <t>КПВ ГСЭ (Русский язык, Предпринимательство и инновации, Психология коммуникаций, Социология, Политология, Культурология, Креативное мышление, Религиоведение)</t>
  </si>
  <si>
    <r>
      <t xml:space="preserve">ЧЕТ ТИЛИ / </t>
    </r>
    <r>
      <rPr>
        <b/>
        <sz val="16"/>
        <rFont val="Times New Roman"/>
        <family val="1"/>
        <charset val="204"/>
      </rPr>
      <t>ИНОСТРАННЫЙ ЯЗЫК</t>
    </r>
    <r>
      <rPr>
        <sz val="16"/>
        <rFont val="Times New Roman"/>
        <family val="1"/>
        <charset val="204"/>
      </rPr>
      <t xml:space="preserve"> / FOREIGN LANGUAGE</t>
    </r>
  </si>
  <si>
    <r>
      <t>ФИЛОСОФИЯ</t>
    </r>
    <r>
      <rPr>
        <sz val="16"/>
        <rFont val="Times New Roman"/>
        <family val="1"/>
        <charset val="204"/>
      </rPr>
      <t>/ PHILOSOPHY</t>
    </r>
  </si>
  <si>
    <r>
      <rPr>
        <sz val="15"/>
        <rFont val="Times New Roman"/>
        <family val="1"/>
        <charset val="204"/>
      </rPr>
      <t>МАНАС ТААНУУ</t>
    </r>
    <r>
      <rPr>
        <b/>
        <sz val="15"/>
        <rFont val="Times New Roman"/>
        <family val="1"/>
        <charset val="204"/>
      </rPr>
      <t>/ МАНАСОВЕДЕНИЕ/</t>
    </r>
    <r>
      <rPr>
        <sz val="15"/>
        <rFont val="Times New Roman"/>
        <family val="1"/>
        <charset val="204"/>
      </rPr>
      <t xml:space="preserve"> MANAS STUDY</t>
    </r>
  </si>
  <si>
    <r>
      <t xml:space="preserve">ОРУС ТИЛИ / </t>
    </r>
    <r>
      <rPr>
        <b/>
        <sz val="16"/>
        <rFont val="Times New Roman"/>
        <family val="1"/>
        <charset val="204"/>
      </rPr>
      <t xml:space="preserve">РУССКИЙ ЯЗЫК </t>
    </r>
    <r>
      <rPr>
        <sz val="16"/>
        <rFont val="Times New Roman"/>
        <family val="1"/>
        <charset val="204"/>
      </rPr>
      <t xml:space="preserve">/ RUSSIAN LANGUAGE </t>
    </r>
  </si>
  <si>
    <r>
      <rPr>
        <sz val="15"/>
        <rFont val="Times New Roman"/>
        <family val="1"/>
        <charset val="204"/>
      </rPr>
      <t>ИШКЕРЛИК ЖАНА ИННОВАЦИЯ</t>
    </r>
    <r>
      <rPr>
        <b/>
        <sz val="15"/>
        <rFont val="Times New Roman"/>
        <family val="1"/>
        <charset val="204"/>
      </rPr>
      <t xml:space="preserve"> / ПРЕДПРИНИМАТЕЛЬСТВО И ИННОВАЦИИ / </t>
    </r>
    <r>
      <rPr>
        <sz val="15"/>
        <rFont val="Times New Roman"/>
        <family val="1"/>
        <charset val="204"/>
      </rPr>
      <t>ENTREPRENEURSHIP AND INNOVATION</t>
    </r>
  </si>
  <si>
    <r>
      <t xml:space="preserve">КЫРГЫЗСТАНДЫН ГЕОГРАФИЯСЫ </t>
    </r>
    <r>
      <rPr>
        <b/>
        <sz val="15"/>
        <rFont val="Times New Roman"/>
        <family val="1"/>
        <charset val="204"/>
      </rPr>
      <t xml:space="preserve">/ ГЕОГРАФИЯ КЫРГЫЗСТАНА </t>
    </r>
    <r>
      <rPr>
        <sz val="15"/>
        <rFont val="Times New Roman"/>
        <family val="1"/>
        <charset val="204"/>
      </rPr>
      <t>/ GEOGRAPHY OF KYRGYZSTAN</t>
    </r>
  </si>
  <si>
    <r>
      <rPr>
        <sz val="15"/>
        <rFont val="Times New Roman"/>
        <family val="1"/>
        <charset val="204"/>
      </rPr>
      <t>ЧЫГАРМАЧЫЛЫК ОЙ ЖҮГҮРТҮҮ</t>
    </r>
    <r>
      <rPr>
        <b/>
        <sz val="15"/>
        <rFont val="Times New Roman"/>
        <family val="1"/>
        <charset val="204"/>
      </rPr>
      <t xml:space="preserve"> / КРЕАТИВНОЕ МЫШЛЕНИЕ / </t>
    </r>
    <r>
      <rPr>
        <sz val="15"/>
        <rFont val="Times New Roman"/>
        <family val="1"/>
        <charset val="204"/>
      </rPr>
      <t>CREATIVE THINKING</t>
    </r>
  </si>
  <si>
    <r>
      <t xml:space="preserve">СОЦИОЛОГИЯ </t>
    </r>
    <r>
      <rPr>
        <sz val="15"/>
        <rFont val="Times New Roman"/>
        <family val="1"/>
        <charset val="204"/>
      </rPr>
      <t>/ SOCIOLOGY</t>
    </r>
  </si>
  <si>
    <r>
      <rPr>
        <sz val="15"/>
        <rFont val="Times New Roman"/>
        <family val="1"/>
        <charset val="204"/>
      </rPr>
      <t>САЯСАТ ТААНУУ</t>
    </r>
    <r>
      <rPr>
        <b/>
        <sz val="15"/>
        <rFont val="Times New Roman"/>
        <family val="1"/>
        <charset val="204"/>
      </rPr>
      <t xml:space="preserve"> / ПОЛИТОЛОГИЯ /</t>
    </r>
    <r>
      <rPr>
        <sz val="15"/>
        <rFont val="Times New Roman"/>
        <family val="1"/>
        <charset val="204"/>
      </rPr>
      <t xml:space="preserve"> POLITICAL SCIENCE</t>
    </r>
  </si>
  <si>
    <r>
      <t>КУЛЬТУРОЛОГИЯ /</t>
    </r>
    <r>
      <rPr>
        <sz val="15"/>
        <rFont val="Times New Roman"/>
        <family val="1"/>
        <charset val="204"/>
      </rPr>
      <t xml:space="preserve"> CULTUROLOGY</t>
    </r>
  </si>
  <si>
    <r>
      <rPr>
        <sz val="15"/>
        <rFont val="Times New Roman"/>
        <family val="1"/>
        <charset val="204"/>
      </rPr>
      <t>ДИНИЙ ИЗИЛДӨӨЛӨР</t>
    </r>
    <r>
      <rPr>
        <b/>
        <sz val="15"/>
        <rFont val="Times New Roman"/>
        <family val="1"/>
        <charset val="204"/>
      </rPr>
      <t xml:space="preserve"> / РЕЛИГИОВЕДЕНИЕ / </t>
    </r>
    <r>
      <rPr>
        <sz val="15"/>
        <rFont val="Times New Roman"/>
        <family val="1"/>
        <charset val="204"/>
      </rPr>
      <t>RELIGIOUS STUDIES</t>
    </r>
  </si>
  <si>
    <r>
      <t xml:space="preserve">МАТЕМАТИКА 1 / </t>
    </r>
    <r>
      <rPr>
        <b/>
        <sz val="16"/>
        <rFont val="Times New Roman"/>
        <family val="1"/>
        <charset val="204"/>
      </rPr>
      <t>МАТЕМАТИКА 1 /</t>
    </r>
    <r>
      <rPr>
        <sz val="16"/>
        <rFont val="Times New Roman"/>
        <family val="1"/>
        <charset val="204"/>
      </rPr>
      <t xml:space="preserve"> MATHEMATICS 1</t>
    </r>
  </si>
  <si>
    <r>
      <t xml:space="preserve">МАТЕМАТИКА 2 / </t>
    </r>
    <r>
      <rPr>
        <b/>
        <sz val="16"/>
        <rFont val="Times New Roman"/>
        <family val="1"/>
        <charset val="204"/>
      </rPr>
      <t>МАТЕМАТИКА 2 /</t>
    </r>
    <r>
      <rPr>
        <sz val="16"/>
        <rFont val="Times New Roman"/>
        <family val="1"/>
        <charset val="204"/>
      </rPr>
      <t xml:space="preserve"> MATHEMATICS 2</t>
    </r>
  </si>
  <si>
    <r>
      <t>ФИЗИКА 1</t>
    </r>
    <r>
      <rPr>
        <b/>
        <sz val="16"/>
        <color theme="1"/>
        <rFont val="Times New Roman"/>
        <family val="1"/>
        <charset val="204"/>
      </rPr>
      <t xml:space="preserve"> / ФИЗИКА 1 </t>
    </r>
    <r>
      <rPr>
        <sz val="16"/>
        <color theme="1"/>
        <rFont val="Times New Roman"/>
        <family val="1"/>
        <charset val="204"/>
      </rPr>
      <t>/ PHYSICS 1</t>
    </r>
  </si>
  <si>
    <r>
      <t xml:space="preserve">ИНФОРМАТИКА 1  / </t>
    </r>
    <r>
      <rPr>
        <b/>
        <sz val="16"/>
        <rFont val="Times New Roman"/>
        <family val="1"/>
        <charset val="204"/>
      </rPr>
      <t xml:space="preserve">ИНФОРМАТИКА 1 / </t>
    </r>
    <r>
      <rPr>
        <sz val="16"/>
        <rFont val="Times New Roman"/>
        <family val="1"/>
        <charset val="204"/>
      </rPr>
      <t>COMPUTER SCIENCE 1</t>
    </r>
  </si>
  <si>
    <r>
      <t>ФИЗИКА 2</t>
    </r>
    <r>
      <rPr>
        <b/>
        <sz val="16"/>
        <color theme="1"/>
        <rFont val="Times New Roman"/>
        <family val="1"/>
        <charset val="204"/>
      </rPr>
      <t xml:space="preserve"> / ФИЗИКА 2 </t>
    </r>
    <r>
      <rPr>
        <sz val="16"/>
        <color theme="1"/>
        <rFont val="Times New Roman"/>
        <family val="1"/>
        <charset val="204"/>
      </rPr>
      <t>/ PHYSICS 2</t>
    </r>
  </si>
  <si>
    <r>
      <t xml:space="preserve">ИНФОРМАТИКА 2  / </t>
    </r>
    <r>
      <rPr>
        <b/>
        <sz val="16"/>
        <rFont val="Times New Roman"/>
        <family val="1"/>
        <charset val="204"/>
      </rPr>
      <t xml:space="preserve">ИНФОРМАТИКА 2 / </t>
    </r>
    <r>
      <rPr>
        <sz val="16"/>
        <rFont val="Times New Roman"/>
        <family val="1"/>
        <charset val="204"/>
      </rPr>
      <t>COMPUTER SCIENCE 2</t>
    </r>
  </si>
  <si>
    <r>
      <t xml:space="preserve">ИНЖЕНЕРДИК ЖАНА КОМПЬЮТЕРДИК ГРАФИКА / </t>
    </r>
    <r>
      <rPr>
        <b/>
        <sz val="16"/>
        <color theme="1"/>
        <rFont val="Times New Roman"/>
        <family val="1"/>
        <charset val="204"/>
      </rPr>
      <t xml:space="preserve">ИНЖЕНЕРНАЯ И КОМПЬЮТЕРНАЯ ГРАФИКА </t>
    </r>
    <r>
      <rPr>
        <sz val="16"/>
        <color theme="1"/>
        <rFont val="Times New Roman"/>
        <family val="1"/>
        <charset val="204"/>
      </rPr>
      <t>/ ENGINEERING AND COMPUTER GRAPHICS</t>
    </r>
  </si>
  <si>
    <r>
      <t xml:space="preserve">ЖАШОО КООПСУЗДУГУ (ЖК, ЭКОЛОГИЯ) / </t>
    </r>
    <r>
      <rPr>
        <b/>
        <sz val="16"/>
        <color theme="1"/>
        <rFont val="Times New Roman"/>
        <family val="1"/>
        <charset val="204"/>
      </rPr>
      <t xml:space="preserve">БЕЗОПАСНОСТЬ ЖИЗНЕДЕЯТЕЛЬНОСТИ (БЖД, ЭКОЛОГИЯ) </t>
    </r>
    <r>
      <rPr>
        <sz val="16"/>
        <color theme="1"/>
        <rFont val="Times New Roman"/>
        <family val="1"/>
        <charset val="204"/>
      </rPr>
      <t>/ LIFE SAFETY (LS, ECOLOGY)</t>
    </r>
  </si>
  <si>
    <r>
      <t xml:space="preserve">ЭКОНОМИКА, УЮШТУРУУ ЖАНА ӨНДҮРҮШТҮ БАШКАРУУ / </t>
    </r>
    <r>
      <rPr>
        <b/>
        <sz val="16"/>
        <color theme="1"/>
        <rFont val="Times New Roman"/>
        <family val="1"/>
        <charset val="204"/>
      </rPr>
      <t>ЭКОНОМИКА, ОРГАНИЗАЦИЯ И УПРАВЛЕНИЕ ПРОИЗВОДСТВОМ</t>
    </r>
    <r>
      <rPr>
        <b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/ ECONOMICS, ORGANIZATION AND PRODUCTION MANAGEMENT</t>
    </r>
  </si>
  <si>
    <r>
      <t xml:space="preserve">ДЕНЕ ТАРБИЯ ЖАНА СПОРТ / </t>
    </r>
    <r>
      <rPr>
        <b/>
        <sz val="16"/>
        <color theme="1"/>
        <rFont val="Times New Roman"/>
        <family val="1"/>
        <charset val="204"/>
      </rPr>
      <t>ФИЗИЧЕСКАЯ КУЛЬТУРА И СПОРТ</t>
    </r>
    <r>
      <rPr>
        <sz val="16"/>
        <color theme="1"/>
        <rFont val="Times New Roman"/>
        <family val="1"/>
        <charset val="204"/>
      </rPr>
      <t xml:space="preserve"> / PHYSICAL CULTURE AND SPORTS</t>
    </r>
  </si>
  <si>
    <t>Б1.1.2</t>
  </si>
  <si>
    <t>Б1.1.5</t>
  </si>
  <si>
    <r>
      <t xml:space="preserve">КЫРГЫЗ ТИЛИ ЖАНА АДАБИЯТ / </t>
    </r>
    <r>
      <rPr>
        <b/>
        <sz val="16"/>
        <rFont val="Times New Roman"/>
        <family val="1"/>
        <charset val="204"/>
      </rPr>
      <t xml:space="preserve">КЫРГЫЗСКИЙ ЯЗЫК И ЛИТЕРАТУРА </t>
    </r>
    <r>
      <rPr>
        <sz val="16"/>
        <rFont val="Times New Roman"/>
        <family val="1"/>
        <charset val="204"/>
      </rPr>
      <t>/ KYRGYZ LANGUAGE AND LITERATURE</t>
    </r>
  </si>
  <si>
    <r>
      <rPr>
        <sz val="15"/>
        <rFont val="Times New Roman"/>
        <family val="1"/>
        <charset val="204"/>
      </rPr>
      <t>КЫРГЫЗСТАН ТАРЫХЫ</t>
    </r>
    <r>
      <rPr>
        <b/>
        <sz val="15"/>
        <rFont val="Times New Roman"/>
        <family val="1"/>
        <charset val="204"/>
      </rPr>
      <t xml:space="preserve"> / ИСТОРИЯ КЫРГЫЗСТАНА/</t>
    </r>
    <r>
      <rPr>
        <sz val="15"/>
        <rFont val="Times New Roman"/>
        <family val="1"/>
        <charset val="204"/>
      </rPr>
      <t xml:space="preserve"> HISTORY OF KYRGYZSTAN</t>
    </r>
  </si>
  <si>
    <r>
      <rPr>
        <sz val="15"/>
        <rFont val="Times New Roman"/>
        <family val="1"/>
        <charset val="204"/>
      </rPr>
      <t>КОММУНИКАЦИЯ ПСИХОЛОГИЯСЫ</t>
    </r>
    <r>
      <rPr>
        <b/>
        <sz val="15"/>
        <rFont val="Times New Roman"/>
        <family val="1"/>
        <charset val="204"/>
      </rPr>
      <t xml:space="preserve"> / ПСИХОЛОГИЯ КОММУНИКАЦИЙ / </t>
    </r>
    <r>
      <rPr>
        <sz val="15"/>
        <rFont val="Times New Roman"/>
        <family val="1"/>
        <charset val="204"/>
      </rPr>
      <t>PSYCHOLOGY OF COMMUNICATIONS</t>
    </r>
  </si>
  <si>
    <r>
      <t xml:space="preserve">ХИМИЯ (ОРГАНИКАЛЫК ЭМЕС ЖАНА ОРГАНИКАЛЫК ХИМИЯ) / </t>
    </r>
    <r>
      <rPr>
        <b/>
        <sz val="16"/>
        <color theme="1"/>
        <rFont val="Times New Roman"/>
        <family val="1"/>
        <charset val="204"/>
      </rPr>
      <t xml:space="preserve">ХИМИЯ (НЕОРГАНИЧЕСКАЯ И ОРГАНИЧЕСКАЯ ХИМИЯ) </t>
    </r>
    <r>
      <rPr>
        <sz val="16"/>
        <color theme="1"/>
        <rFont val="Times New Roman"/>
        <family val="1"/>
        <charset val="204"/>
      </rPr>
      <t>/ CHEMISTRY(INORGANIC AND ORGANIC CHEMISTRY)</t>
    </r>
  </si>
  <si>
    <r>
      <t xml:space="preserve">Кыргыз тили жана адабияты, КР тарыхы дисциплиналары боюнча жыйынтыктоочу аттестация / </t>
    </r>
    <r>
      <rPr>
        <b/>
        <sz val="14"/>
        <color theme="1"/>
        <rFont val="Times New Roman"/>
        <family val="1"/>
        <charset val="204"/>
      </rPr>
      <t xml:space="preserve">Междисциплинарная итоговая аттестация по дисциплинам: Кырг. язык и литература, История КР </t>
    </r>
    <r>
      <rPr>
        <sz val="14"/>
        <color theme="1"/>
        <rFont val="Times New Roman"/>
        <family val="1"/>
        <charset val="204"/>
      </rPr>
      <t>/ Interdisciplinary final certification in the following disciplines: Kyrgyz language and literature, History of the KR.</t>
    </r>
  </si>
  <si>
    <r>
      <t xml:space="preserve">ӨНДҮРҮШТҮК ПРАКТИКА / </t>
    </r>
    <r>
      <rPr>
        <b/>
        <sz val="14"/>
        <color theme="1"/>
        <rFont val="Times New Roman"/>
        <family val="1"/>
        <charset val="204"/>
      </rPr>
      <t>ПРОИЗВОДСТВЕННАЯ ПРАКТИКА</t>
    </r>
    <r>
      <rPr>
        <sz val="14"/>
        <color theme="1"/>
        <rFont val="Times New Roman"/>
        <family val="1"/>
        <charset val="204"/>
      </rPr>
      <t xml:space="preserve"> / PRODUCTION PRACTICE</t>
    </r>
  </si>
  <si>
    <r>
      <t xml:space="preserve">КВАЛИФИКАЦИЯ АЛДЫНДАГЫ ПРАКТИКА / </t>
    </r>
    <r>
      <rPr>
        <b/>
        <sz val="14"/>
        <color theme="1"/>
        <rFont val="Times New Roman"/>
        <family val="1"/>
        <charset val="204"/>
      </rPr>
      <t>ПРЕДКВАЛИФИКАЦИОННАЯ ПРАКТИКА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/ PREQUALIFICATION PRACTICE</t>
    </r>
  </si>
  <si>
    <t>Информатика 1</t>
  </si>
  <si>
    <t>Информатика 2</t>
  </si>
  <si>
    <t>Кому читает</t>
  </si>
  <si>
    <t>Кампус 1</t>
  </si>
  <si>
    <t>ПМИ</t>
  </si>
  <si>
    <r>
      <t>ИИТ</t>
    </r>
    <r>
      <rPr>
        <sz val="10"/>
        <color rgb="FF000000"/>
        <rFont val="Arial"/>
        <family val="2"/>
        <charset val="204"/>
      </rPr>
      <t>(ПМИ, БИ, УТС, ИТУ, ИВТ)</t>
    </r>
  </si>
  <si>
    <t>ИТР, ТИ, ЭИ</t>
  </si>
  <si>
    <t>ИСТ Жайнакова</t>
  </si>
  <si>
    <t>ИЭТ</t>
  </si>
  <si>
    <t>Кампус 2</t>
  </si>
  <si>
    <t>ПИ</t>
  </si>
  <si>
    <t>ОБИС</t>
  </si>
  <si>
    <t>КИ-СИ</t>
  </si>
  <si>
    <t>ИСЭ</t>
  </si>
  <si>
    <t>ВШЭБ</t>
  </si>
  <si>
    <t>Кампус 3</t>
  </si>
  <si>
    <t>КГ-МИ</t>
  </si>
  <si>
    <r>
      <t>КИ-СИ, ИАД,</t>
    </r>
    <r>
      <rPr>
        <b/>
        <sz val="10"/>
        <color rgb="FF00000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ВШЭБ</t>
    </r>
  </si>
  <si>
    <t>Дисциплина</t>
  </si>
  <si>
    <t>Кредит</t>
  </si>
  <si>
    <t>(лк: лб: практ)</t>
  </si>
  <si>
    <t>1 сем.</t>
  </si>
  <si>
    <t>2 сем.</t>
  </si>
  <si>
    <t>3 сем.</t>
  </si>
  <si>
    <t>4 сем.</t>
  </si>
  <si>
    <t>5 сем.</t>
  </si>
  <si>
    <t>6 сем.</t>
  </si>
  <si>
    <t>7 сем.</t>
  </si>
  <si>
    <t>Инженерная и компьютерная графика</t>
  </si>
  <si>
    <t>5 кр</t>
  </si>
  <si>
    <t>(1:0:3)</t>
  </si>
  <si>
    <t xml:space="preserve">ИТР, ИЭТ, КГТИ, ЭИ, </t>
  </si>
  <si>
    <t>ВШЭБ, ИИТ, МВШЛ</t>
  </si>
  <si>
    <t>Начертательная геометрия и инженерная графика</t>
  </si>
  <si>
    <t xml:space="preserve">КГТИ, </t>
  </si>
  <si>
    <t>ТИ</t>
  </si>
  <si>
    <t>ПП</t>
  </si>
  <si>
    <t>НГиГ</t>
  </si>
  <si>
    <t>Химия (Неорганическая и органическая химия)</t>
  </si>
  <si>
    <t>ХиХТ</t>
  </si>
  <si>
    <t>(2:1:1)</t>
  </si>
  <si>
    <t xml:space="preserve">ТИ, КГТИ, </t>
  </si>
  <si>
    <t>ИТР, МВШЛ, ЭИ</t>
  </si>
  <si>
    <t>МАШ, МТМ</t>
  </si>
  <si>
    <t>Дискретная математика</t>
  </si>
  <si>
    <t>КЛ</t>
  </si>
  <si>
    <t>Безопасность жизнедеятельности (БЖД, Экология)</t>
  </si>
  <si>
    <t>Экономика, организация и управление производством</t>
  </si>
  <si>
    <t>(2:0:2)</t>
  </si>
  <si>
    <t>Метрология, стандартизация и сертификация</t>
  </si>
  <si>
    <t>МиС</t>
  </si>
  <si>
    <t>ТТП,ЭТМ</t>
  </si>
  <si>
    <t>ТМО(4 кр.,2:1)</t>
  </si>
  <si>
    <t>АТП, МиР</t>
  </si>
  <si>
    <t>ПМ</t>
  </si>
  <si>
    <t>Электроника</t>
  </si>
  <si>
    <t>ИКТ</t>
  </si>
  <si>
    <t>(2:2:0)</t>
  </si>
  <si>
    <t>АТП,МиР</t>
  </si>
  <si>
    <t>РТ,ИТСС</t>
  </si>
  <si>
    <t>АУ,ИТУ,ПИ</t>
  </si>
  <si>
    <t xml:space="preserve">Теория электрических цепей </t>
  </si>
  <si>
    <t>ТОЭ</t>
  </si>
  <si>
    <t>Общая электротехника и электроника</t>
  </si>
  <si>
    <t>ТО</t>
  </si>
  <si>
    <t>Электротехник и электроника</t>
  </si>
  <si>
    <t>Электротехника, электроника и электропривод</t>
  </si>
  <si>
    <t>ТМО, МТМ, МАШ</t>
  </si>
  <si>
    <t>Электротехника и электропривод</t>
  </si>
  <si>
    <t>БСТ,ПМ</t>
  </si>
  <si>
    <t>Теоретическая механика</t>
  </si>
  <si>
    <t>МПИ</t>
  </si>
  <si>
    <t>МАШ, ТО</t>
  </si>
  <si>
    <t>Техническая механика</t>
  </si>
  <si>
    <t>ТМО</t>
  </si>
  <si>
    <t>Сопротивление материалов</t>
  </si>
  <si>
    <t>МАШ</t>
  </si>
  <si>
    <t xml:space="preserve">Основы конструирования машин </t>
  </si>
  <si>
    <t>АТП</t>
  </si>
  <si>
    <t>Детали машин и основы конструирования</t>
  </si>
  <si>
    <t>(2:2:1)</t>
  </si>
  <si>
    <t>ТМО,МАШ</t>
  </si>
  <si>
    <t>Материаловедение</t>
  </si>
  <si>
    <t>ТМ</t>
  </si>
  <si>
    <t>ТМО,ПМ,МАШ, МТМ</t>
  </si>
  <si>
    <t>АТП,МиР, ТО</t>
  </si>
  <si>
    <t>Материаловедение и ТКМ</t>
  </si>
  <si>
    <t>Основы технологии машиностроения</t>
  </si>
  <si>
    <t>ТМО, МАШ, МТМ</t>
  </si>
  <si>
    <t>Гидравлика, гидро- и пневмопривод</t>
  </si>
  <si>
    <t>ВИЭ</t>
  </si>
  <si>
    <t>Маркетинг</t>
  </si>
  <si>
    <t>ЭБиМ</t>
  </si>
  <si>
    <t>БИ</t>
  </si>
  <si>
    <t>Бухгалтерский учет</t>
  </si>
  <si>
    <t>ФАУ</t>
  </si>
  <si>
    <t>Менеджмент</t>
  </si>
  <si>
    <t>МЕН</t>
  </si>
  <si>
    <t>ТиОЭ</t>
  </si>
  <si>
    <t>ЭЭ/ЭЭ/РI</t>
  </si>
  <si>
    <t>ЭЭ/ЭЭ/PI</t>
  </si>
  <si>
    <t>ЭКБ/ВИЭ/RE</t>
  </si>
  <si>
    <t>ЭМ/ЭМ/EM</t>
  </si>
  <si>
    <t>ЭЖ/ЭС/PS</t>
  </si>
  <si>
    <t>ОБ башчысы                                   Дыканалиев К.М.</t>
  </si>
  <si>
    <t>Head of ED                                       Dykanaliev K.M.</t>
  </si>
  <si>
    <t>Начальник УУ   ___________</t>
  </si>
  <si>
    <t>=</t>
  </si>
  <si>
    <t>Энергиянын калыптанма булактары/Возобновляемые источники энергии/Renewable energy sources</t>
  </si>
  <si>
    <t xml:space="preserve">Энергиянын альтернативалык булактары/Альтернативные источники энергии/Alternative energy sources (2.1-тиркеме/Прил.2.1/Annex 2.1 - ЭИ / ЭИ /EI)   </t>
  </si>
  <si>
    <t>ЭКБ кафедрасынын башчысы                         Жабудаев Т.Ж.</t>
  </si>
  <si>
    <t>ЭИ ОУКтун төрайымы                                       Гунина М.Г.</t>
  </si>
  <si>
    <t>Зав.кафедрой ВИЭ               ____________</t>
  </si>
  <si>
    <t>Председатель УМК ЭИ       _______________</t>
  </si>
  <si>
    <t>The head of Department RE                               Zhabudaev T.Zh.</t>
  </si>
  <si>
    <t>The chairman of the ECM EI                               Gunina M.G.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</si>
  <si>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</si>
  <si>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 xml:space="preserve">КС/ОС/AS </t>
    </r>
    <r>
      <rPr>
        <sz val="12"/>
        <rFont val="Times New Roman"/>
        <family val="1"/>
        <charset val="204"/>
      </rPr>
      <t xml:space="preserve">- Күзгү семестр/Осенний семестр/Autumn semester,  </t>
    </r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</si>
  <si>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</si>
  <si>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r>
      <t>ЖКБ БС/ОС ВПО/ ES HPE</t>
    </r>
    <r>
      <rPr>
        <sz val="12"/>
        <rFont val="Times New Roman"/>
        <family val="1"/>
        <charset val="204"/>
      </rPr>
      <t xml:space="preserve"> - Жогорку кесиптик билим берүүнүн билим берүү стандарты / Образовательный стандарт высшего профессионального образования/Educational standard  of higher professional education</t>
    </r>
  </si>
  <si>
    <r>
  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</t>
    </r>
    <r>
      <rPr>
        <b/>
        <sz val="14"/>
        <rFont val="Times New Roman"/>
        <family val="1"/>
        <charset val="204"/>
      </rPr>
      <t xml:space="preserve"> Рабочий учебный план составлен на основе ОС ВПО КГТУ по направлению "____________________________________"</t>
    </r>
    <r>
      <rPr>
        <sz val="14"/>
        <rFont val="Times New Roman"/>
        <family val="1"/>
        <charset val="204"/>
      </rPr>
      <t>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  </r>
  </si>
  <si>
    <r>
      <t xml:space="preserve">Жумушчу окуу планы кафедранын 20___-ж. "______" жыйынында каралды, протокол №_______ / </t>
    </r>
    <r>
      <rPr>
        <b/>
        <sz val="14"/>
        <rFont val="Times New Roman"/>
        <family val="1"/>
        <charset val="204"/>
      </rPr>
      <t>Рабочий учебный  план  рассмотрен  на  заседании  кафедры, протокол №____от "_______" 20___г.</t>
    </r>
    <r>
      <rPr>
        <sz val="14"/>
        <rFont val="Times New Roman"/>
        <family val="1"/>
        <charset val="204"/>
      </rPr>
      <t xml:space="preserve"> / The curriculum considered at a meeting of the Department, protocol №______ from "_______" 20___ y.</t>
    </r>
  </si>
  <si>
    <t>ЭКБ кафедрасынын башчысы                                    Жабудаев Т.Ж.</t>
  </si>
  <si>
    <t>ЭИ ОУК  төрайымы                                            Гунина М.Г.</t>
  </si>
  <si>
    <t>Зав.кафедрой ВИЭ                   ___________________</t>
  </si>
  <si>
    <t>The head of Department RE                                            Zhabudaev T.Zh.</t>
  </si>
  <si>
    <t xml:space="preserve">1.1 -тиркеме / Прил.1.1 / Annex 1.1 - ЭИ / ЭИ /EI                </t>
  </si>
  <si>
    <t xml:space="preserve">Гидроэлектр энергетикасы/ Гидроэлектроэнергетика/ Hydro electric power engineering      </t>
  </si>
  <si>
    <t xml:space="preserve">2.1 -тиркеме / Прил.2.1 / Annex 2.1 - ЭИ / ЭИ /EI                </t>
  </si>
  <si>
    <t xml:space="preserve">Энергиянын альтернативалык булактары/ Альтернативные источники энергии/ Alternative energy sources      </t>
  </si>
  <si>
    <t>ПРОФИЛЬ /PROFILE:</t>
  </si>
  <si>
    <r>
      <t>ТЕОРИЯЛЫК   МЕХАНИКА/</t>
    </r>
    <r>
      <rPr>
        <b/>
        <sz val="16"/>
        <rFont val="Times New Roman"/>
        <family val="1"/>
        <charset val="204"/>
      </rPr>
      <t>ТЕОРЕТИЧЕСКАЯ   МЕХАНИКА</t>
    </r>
    <r>
      <rPr>
        <sz val="16"/>
        <rFont val="Times New Roman"/>
        <family val="1"/>
        <charset val="204"/>
      </rPr>
      <t>/THEORETICAL MECHANICS</t>
    </r>
  </si>
  <si>
    <r>
      <t>ЭЛЕКТРОТЕХНИКАНЫН ТЕОРИЯЛЫК НЕГИЗДЕРИ 1/</t>
    </r>
    <r>
      <rPr>
        <b/>
        <sz val="16"/>
        <rFont val="Times New Roman"/>
        <family val="1"/>
        <charset val="204"/>
      </rPr>
      <t>ТЕОРЕТИЧЕСКИЕ  ОСНОВЫ ЭЛЕКТРОТЕХНИКИ 1</t>
    </r>
    <r>
      <rPr>
        <sz val="16"/>
        <rFont val="Times New Roman"/>
        <family val="1"/>
        <charset val="204"/>
      </rPr>
      <t>/THEORETICAL FOUNDATIONS OF ELECTRICAL ENGINEERING 1</t>
    </r>
  </si>
  <si>
    <r>
      <t>ЭЛЕКТРОТЕХНИКАНЫН ТЕОРИЯЛЫК НЕГИЗДЕРИ 2/</t>
    </r>
    <r>
      <rPr>
        <b/>
        <sz val="16"/>
        <rFont val="Times New Roman"/>
        <family val="1"/>
        <charset val="204"/>
      </rPr>
      <t>ТЕОРЕТИЧЕСКИЕ  ОСНОВЫ ЭЛЕКТРОТЕХНИКИ 2</t>
    </r>
    <r>
      <rPr>
        <sz val="16"/>
        <rFont val="Times New Roman"/>
        <family val="1"/>
        <charset val="204"/>
      </rPr>
      <t>/THEORETICAL FOUNDATIONS OF ELECTRICAL ENGINEERING 2</t>
    </r>
  </si>
  <si>
    <r>
      <rPr>
        <sz val="16"/>
        <color theme="1"/>
        <rFont val="Times New Roman"/>
        <family val="1"/>
        <charset val="204"/>
      </rPr>
      <t xml:space="preserve">АНГЛИС ТИЛИ / </t>
    </r>
    <r>
      <rPr>
        <b/>
        <sz val="16"/>
        <color theme="1"/>
        <rFont val="Times New Roman"/>
        <family val="1"/>
        <charset val="204"/>
      </rPr>
      <t>АНГЛИЙСКИЙ ЯЗЫК</t>
    </r>
    <r>
      <rPr>
        <sz val="16"/>
        <color theme="1"/>
        <rFont val="Times New Roman"/>
        <family val="1"/>
        <charset val="204"/>
      </rPr>
      <t xml:space="preserve">  / ENGLISH  LANGUAGE</t>
    </r>
  </si>
  <si>
    <r>
      <t>ЭЛЕКТРОЭНЕРГЕТИКАДАГЫ КҮЧТҮК ЭЛЕКТРОНИКАСЫ/</t>
    </r>
    <r>
      <rPr>
        <b/>
        <sz val="16"/>
        <color rgb="FF000000"/>
        <rFont val="Times New Roman"/>
        <family val="1"/>
        <charset val="204"/>
      </rPr>
      <t>СИЛОВАЯ  ЭЛЕКТРОНИКА В ЭЛЕКТРОЭНЕРГЕТИКЕ</t>
    </r>
    <r>
      <rPr>
        <sz val="16"/>
        <color rgb="FF000000"/>
        <rFont val="Times New Roman"/>
        <family val="1"/>
        <charset val="204"/>
      </rPr>
      <t>/POWER ELECTRONICS IN THE POWER INDUSTRY</t>
    </r>
  </si>
  <si>
    <t>ИТЭ</t>
  </si>
  <si>
    <r>
      <t>ЭЛЕКТР ЭНЕРГЕТИКАДА МОДЕЛДӨӨ/</t>
    </r>
    <r>
      <rPr>
        <b/>
        <sz val="16"/>
        <rFont val="Times New Roman"/>
        <family val="1"/>
        <charset val="204"/>
      </rPr>
      <t>МОДЕЛИРОВАНИЕ В ЭЛЕКТРОЭНЕРГЕТИКЕ</t>
    </r>
    <r>
      <rPr>
        <sz val="16"/>
        <rFont val="Times New Roman"/>
        <family val="1"/>
        <charset val="204"/>
      </rPr>
      <t>/ELECTRIC POWER MODELINGOF ELECTRICITY</t>
    </r>
  </si>
  <si>
    <r>
      <t xml:space="preserve">ЭЛЕКТРОЭНЕРГЕТИКАЛЫК СИСТЕМДЕРДИН ЭЛЕМЕНТТЕРИНИН МАТЕМАТИКАЛЫК  МОДЕЛИ/ </t>
    </r>
    <r>
      <rPr>
        <b/>
        <sz val="16"/>
        <color rgb="FF000000"/>
        <rFont val="Times New Roman"/>
        <family val="1"/>
        <charset val="204"/>
      </rPr>
      <t>МАТЕМАТИЧЕСКИЕ МОДЕЛИ ЭЛЕМЕНТОВ ЭЛЕКТРОЭНЕРГЕТИЧЕСКИХ СИСТЕМ</t>
    </r>
    <r>
      <rPr>
        <sz val="16"/>
        <color rgb="FF000000"/>
        <rFont val="Times New Roman"/>
        <family val="1"/>
        <charset val="204"/>
      </rPr>
      <t xml:space="preserve"> /MATHEMATICAL MODELS OF ELEMENTS OF ELECTRIC POWER SYSTEMS</t>
    </r>
  </si>
  <si>
    <r>
      <t>ЭЛЕКТР ЭНЕРГИЯНЫ ӨНДҮРҮҮ /</t>
    </r>
    <r>
      <rPr>
        <b/>
        <sz val="16"/>
        <color rgb="FF000000"/>
        <rFont val="Times New Roman"/>
        <family val="1"/>
        <charset val="204"/>
      </rPr>
      <t>ПРОИЗВОДСТВО ЭЛЕКТРОЭНЕРГИИ</t>
    </r>
    <r>
      <rPr>
        <sz val="16"/>
        <color rgb="FF000000"/>
        <rFont val="Times New Roman"/>
        <family val="1"/>
        <charset val="204"/>
      </rPr>
      <t xml:space="preserve">  / POWER GENERATION</t>
    </r>
  </si>
  <si>
    <r>
      <t>ЭЛЕКТРОТЕХНИКАЛЫК МАТЕРИАЛДАР/</t>
    </r>
    <r>
      <rPr>
        <b/>
        <sz val="16"/>
        <rFont val="Times New Roman"/>
        <family val="1"/>
        <charset val="204"/>
      </rPr>
      <t>ЭЛЕКТРОТЕХНИЧЕСКИЕ  МАТЕРИАЛЫ</t>
    </r>
    <r>
      <rPr>
        <sz val="16"/>
        <rFont val="Times New Roman"/>
        <family val="1"/>
        <charset val="204"/>
      </rPr>
      <t>/ELECTROTECHNICAL MATERIALS</t>
    </r>
  </si>
  <si>
    <r>
      <t xml:space="preserve">ГИДРОЭЛЕКТР СТАНЦИЯНЫН ГИДРОТЕХНИКАЛЫК КУРУЛМАЛАРЫ (КД)/ </t>
    </r>
    <r>
      <rPr>
        <b/>
        <sz val="16"/>
        <rFont val="Times New Roman"/>
        <family val="1"/>
        <charset val="204"/>
      </rPr>
      <t>ГИДРОТЕХНИЧЕСКИЕ СООРУЖЕНИЯ ГИДРОЭЛЕКТРОСТАНЦИЙ</t>
    </r>
    <r>
      <rPr>
        <sz val="16"/>
        <rFont val="Times New Roman"/>
        <family val="1"/>
        <charset val="204"/>
      </rPr>
      <t xml:space="preserve">  (КП) /HYDROTECHNICAL CONSTRUCTIONS OF HYDRO POWER PLANTS (СP)</t>
    </r>
  </si>
  <si>
    <r>
      <t xml:space="preserve">ГИДРОМЕХАНИКАНЫН НЕГИЗДЕРИ / </t>
    </r>
    <r>
      <rPr>
        <b/>
        <sz val="16"/>
        <rFont val="Times New Roman"/>
        <family val="1"/>
        <charset val="204"/>
      </rPr>
      <t>ОСНОВЫ ГИДРОМЕХАНИКИ</t>
    </r>
    <r>
      <rPr>
        <sz val="16"/>
        <rFont val="Times New Roman"/>
        <family val="1"/>
        <charset val="204"/>
      </rPr>
      <t xml:space="preserve"> / BASICS OF HYDROMECHANICS</t>
    </r>
  </si>
  <si>
    <r>
      <t xml:space="preserve">ЭЛЕКТР ЭНЕРГЕТИКАСЫНДАГЫ МЕТРОЛОГИЯ ЖАНА МААЛЫМАТТЫК-ӨЛЧӨӨ ТЕХНИКАСЫ/ </t>
    </r>
    <r>
      <rPr>
        <b/>
        <sz val="16"/>
        <rFont val="Times New Roman"/>
        <family val="1"/>
        <charset val="204"/>
      </rPr>
      <t>МЕТРОЛОГИЯ И ИНФОРМАЦИОННО-ИЗМЕРИТЕЛЬНАЯ ТЕХНИКА В ЭЛЕКТРОЭНЕРГЕТИКЕ</t>
    </r>
    <r>
      <rPr>
        <sz val="16"/>
        <rFont val="Times New Roman"/>
        <family val="1"/>
        <charset val="204"/>
      </rPr>
      <t>/METROLOGY AND INFORMATION AND MEASUREMENT TECHNOLOGY IN THE ELECTRIC POWER INDUSTRY</t>
    </r>
  </si>
  <si>
    <r>
      <t>ГИДРОЭНЕРГЕТИКАЛЫК ОРНОТМОЛОР/</t>
    </r>
    <r>
      <rPr>
        <b/>
        <sz val="16"/>
        <rFont val="Times New Roman"/>
        <family val="1"/>
        <charset val="204"/>
      </rPr>
      <t xml:space="preserve"> ГИДРОЭНЕРГЕТИЧЕСКИЕ УСТАНОВКИ</t>
    </r>
    <r>
      <rPr>
        <sz val="16"/>
        <rFont val="Times New Roman"/>
        <family val="1"/>
        <charset val="204"/>
      </rPr>
      <t xml:space="preserve"> / HYDROPOWER INSTALLATIONS</t>
    </r>
  </si>
  <si>
    <r>
      <t xml:space="preserve">ЭЛЕКТРОМАГНИТТИК ТАЛАА ТЕОРИЯСЫ / </t>
    </r>
    <r>
      <rPr>
        <b/>
        <sz val="16"/>
        <rFont val="Times New Roman"/>
        <family val="1"/>
        <charset val="204"/>
      </rPr>
      <t>ТЕОРИЯ ЭЛЕКТРОМАГНИТНОГО ПОЛЯ</t>
    </r>
    <r>
      <rPr>
        <sz val="16"/>
        <rFont val="Times New Roman"/>
        <family val="1"/>
        <charset val="204"/>
      </rPr>
      <t xml:space="preserve"> / ELECTROMAGNETIC FIELD THEORY</t>
    </r>
  </si>
  <si>
    <r>
      <t xml:space="preserve">ЭНЕРГИЯНЫН САЛТТУУ ЭМЕС ЖАНА КАЛЫПТАНМА БУЛАКТАРЫ/ </t>
    </r>
    <r>
      <rPr>
        <b/>
        <sz val="16"/>
        <rFont val="Times New Roman"/>
        <family val="1"/>
        <charset val="204"/>
      </rPr>
      <t>НЕТРАДИЦИОННЫЕ И ВОЗОБНОВЛЯЕМЫЕ ИСТОЧНИКИ ЭНЕРГИИ</t>
    </r>
    <r>
      <rPr>
        <sz val="16"/>
        <rFont val="Times New Roman"/>
        <family val="1"/>
        <charset val="204"/>
      </rPr>
      <t>/ UNCONVENTIONAL AND RENEWABLE ENERGY SOURCES</t>
    </r>
  </si>
  <si>
    <r>
      <t xml:space="preserve">ЭНЕРГИЯНЫН КАЛЫПТАНМА БУЛАКТАРЫНА НЕГИЗДЕЛГЕН ЭЛЕКТР ОРНОТМОЛОРУНУН ЭЛЕКТР БӨЛҮГҮ(КД) / </t>
    </r>
    <r>
      <rPr>
        <b/>
        <sz val="16"/>
        <rFont val="Times New Roman"/>
        <family val="1"/>
        <charset val="204"/>
      </rPr>
      <t>ЭЛЕКТРИЧЕСКАЯ ЧАСТЬ ЭНЕРГОУСТАНОВОК НА ОСНОВЕ ВОЗОБНОВЛЯЕМЫХ ИСТОЧНИКОВ ЭНЕРГИИ</t>
    </r>
    <r>
      <rPr>
        <sz val="16"/>
        <rFont val="Times New Roman"/>
        <family val="1"/>
        <charset val="204"/>
      </rPr>
      <t xml:space="preserve"> (КП) / THE ELECTRICAL PART OF POWER PLANTS BASED ON RENEWABLE ENERGY SOURCES (СP)</t>
    </r>
  </si>
  <si>
    <r>
      <t>ЭЛЕКТР ЭНЕРГИЯСЫ МЕНЕН КАМСЫЗДОО/</t>
    </r>
    <r>
      <rPr>
        <b/>
        <sz val="16"/>
        <rFont val="Times New Roman"/>
        <family val="1"/>
        <charset val="204"/>
      </rPr>
      <t>ЭЛЕКТРОСНАБЖЕНИЕ</t>
    </r>
    <r>
      <rPr>
        <sz val="16"/>
        <rFont val="Times New Roman"/>
        <family val="1"/>
        <charset val="204"/>
      </rPr>
      <t>/POWER SUPPLY</t>
    </r>
  </si>
  <si>
    <r>
      <t>РЕЛЕЛИК КОРГОО ЖАНА АВТОГМАТТАШТЫРУУ/</t>
    </r>
    <r>
      <rPr>
        <b/>
        <sz val="16"/>
        <rFont val="Times New Roman"/>
        <family val="1"/>
        <charset val="204"/>
      </rPr>
      <t>РЕЛЕЙНАЯ ЗАЩИТА И АВТОМАТИКА</t>
    </r>
    <r>
      <rPr>
        <sz val="16"/>
        <rFont val="Times New Roman"/>
        <family val="1"/>
        <charset val="204"/>
      </rPr>
      <t xml:space="preserve"> /RELAY PROTECTION AND AUTOMATION</t>
    </r>
  </si>
  <si>
    <r>
      <t xml:space="preserve">ГИДРАВЛИКАЛЫК МАШИНЕЛЕР (КД) / </t>
    </r>
    <r>
      <rPr>
        <b/>
        <sz val="16"/>
        <rFont val="Times New Roman"/>
        <family val="1"/>
        <charset val="204"/>
      </rPr>
      <t>ГИДРАВЛИЧЕСКИЕ МАШИНЫ</t>
    </r>
    <r>
      <rPr>
        <sz val="16"/>
        <rFont val="Times New Roman"/>
        <family val="1"/>
        <charset val="204"/>
      </rPr>
      <t xml:space="preserve"> (КП) /HYDRAULIC MACHINES (CP)</t>
    </r>
  </si>
  <si>
    <r>
      <t xml:space="preserve">ЭЛЕКТР ЭНЕРГЕТИКАДА ЭЛЕКТРОМАГНИТТИК  ШАЙКЕШТИК / </t>
    </r>
    <r>
      <rPr>
        <b/>
        <sz val="16"/>
        <rFont val="Times New Roman"/>
        <family val="1"/>
        <charset val="204"/>
      </rPr>
      <t>ЭЛЕКТРОМАГНИТНАЯ СОВМЕСТИМОСТЬ В ЭЛЕКТРОЭНЕРГЕТИКЕ</t>
    </r>
    <r>
      <rPr>
        <sz val="16"/>
        <rFont val="Times New Roman"/>
        <family val="1"/>
        <charset val="204"/>
      </rPr>
      <t xml:space="preserve"> / ELECTROMAGNETIC COMPATIBILITY IN THE POWER INDUSTRY</t>
    </r>
  </si>
  <si>
    <r>
      <t xml:space="preserve">ЭЛЕКТРОЭНЕРГЕТИКАЛЫК СИСТЕМДЕРДЕГИ ЭЛЕКТР МАГНИТТИК ӨТМӨЖАРАЯНДАР/ </t>
    </r>
    <r>
      <rPr>
        <b/>
        <sz val="16"/>
        <rFont val="Times New Roman"/>
        <family val="1"/>
        <charset val="204"/>
      </rPr>
      <t>ЭЛЕКТРОМАГНИТНЫЕ ПЕРЕХОДНЫЕ ПРОЦЕССЫ В ЭЛЕКТРОЭНЕРГЕТИЧЕСКИХ СИСТЕМАХ</t>
    </r>
    <r>
      <rPr>
        <sz val="16"/>
        <rFont val="Times New Roman"/>
        <family val="1"/>
        <charset val="204"/>
      </rPr>
      <t>/ ELECTROMAGNETIC TRANSIENTS IN ELECTRIC POWER SYSTEMS</t>
    </r>
  </si>
  <si>
    <r>
      <t xml:space="preserve">ЭЛЕКТР ЭНЕРГЕТИКАЛЫК СИСТЕМДЕРДЕГИ ЧУКУЛ ТУТАШУУЛАР / </t>
    </r>
    <r>
      <rPr>
        <b/>
        <sz val="16"/>
        <rFont val="Times New Roman"/>
        <family val="1"/>
        <charset val="204"/>
      </rPr>
      <t>КОРОТКИЕ ЗАМЫКАНИЯ В ЭЛЕКТРОЭНЕРГЕТИЧЕСКИХ СИСТЕМАХ</t>
    </r>
    <r>
      <rPr>
        <sz val="16"/>
        <rFont val="Times New Roman"/>
        <family val="1"/>
        <charset val="204"/>
      </rPr>
      <t xml:space="preserve"> /SHORT CIRCUITS IN POWER SYSTEMS</t>
    </r>
  </si>
  <si>
    <r>
      <t xml:space="preserve">ГИДРОЭЛЕКТР СТАНЦИЯЛАРДЫН КӨМӨКЧҮ ЖАБДУУЛАРЫ/ </t>
    </r>
    <r>
      <rPr>
        <b/>
        <sz val="16"/>
        <rFont val="Times New Roman"/>
        <family val="1"/>
        <charset val="204"/>
      </rPr>
      <t>ВСПОМОГАТЕЛЬНОЕ ОБОРУДОВАНИЕ ГИДРОЭЛЕКТРОСТАНЦИЙ</t>
    </r>
    <r>
      <rPr>
        <sz val="16"/>
        <rFont val="Times New Roman"/>
        <family val="1"/>
        <charset val="204"/>
      </rPr>
      <t>/ AUXILIARY EQUIPMENT OF HYDROELECTRIC POWER PLANTS</t>
    </r>
  </si>
  <si>
    <r>
      <t xml:space="preserve">ИНЖЕНЕРДИК ГИДРОЛОГИЯ / </t>
    </r>
    <r>
      <rPr>
        <b/>
        <sz val="16"/>
        <rFont val="Times New Roman"/>
        <family val="1"/>
        <charset val="204"/>
      </rPr>
      <t>ИНЖЕНЕРНАЯ ГИДРОЛОГИЯ</t>
    </r>
    <r>
      <rPr>
        <sz val="16"/>
        <rFont val="Times New Roman"/>
        <family val="1"/>
        <charset val="204"/>
      </rPr>
      <t>/ ENGINEERING HYDROLOGY</t>
    </r>
  </si>
  <si>
    <r>
      <t>КУРГАК ЖЕР ГИДРОЛОГИЯСЫ /</t>
    </r>
    <r>
      <rPr>
        <b/>
        <sz val="16"/>
        <rFont val="Times New Roman"/>
        <family val="1"/>
        <charset val="204"/>
      </rPr>
      <t xml:space="preserve"> ГИДРОЛОГИЯ СУШИ</t>
    </r>
    <r>
      <rPr>
        <sz val="16"/>
        <rFont val="Times New Roman"/>
        <family val="1"/>
        <charset val="204"/>
      </rPr>
      <t xml:space="preserve"> / LAND HYDROLOGY</t>
    </r>
  </si>
  <si>
    <r>
      <t xml:space="preserve">ЭЛЕКТР ЭНЕРГИЯСЫН АРАЛЫККА БЕРҮҮ ЖАНА БӨЛҮШТҮРҮҮ / </t>
    </r>
    <r>
      <rPr>
        <b/>
        <sz val="16"/>
        <rFont val="Times New Roman"/>
        <family val="1"/>
        <charset val="204"/>
      </rPr>
      <t xml:space="preserve">ПЕРЕДАЧА И РАСПРЕДЕЛЕНИЕ ЭЛЕКТРОЭНЕРГИИ </t>
    </r>
    <r>
      <rPr>
        <sz val="16"/>
        <rFont val="Times New Roman"/>
        <family val="1"/>
        <charset val="204"/>
      </rPr>
      <t>/ TRANSMISSION AND DISTRIBUTION OF ELECTRICITY</t>
    </r>
  </si>
  <si>
    <r>
      <t xml:space="preserve">ЭЛЕКТР МЕНЕН ЖАБДУУНУН ИШЕНИМДҮҮЛҮГҮ/ </t>
    </r>
    <r>
      <rPr>
        <b/>
        <sz val="16"/>
        <rFont val="Times New Roman"/>
        <family val="1"/>
        <charset val="204"/>
      </rPr>
      <t>НАДЕЖНОСТЬ ЭЛЕКТРОСНАБЖЕНИЯ</t>
    </r>
    <r>
      <rPr>
        <sz val="16"/>
        <rFont val="Times New Roman"/>
        <family val="1"/>
        <charset val="204"/>
      </rPr>
      <t>/ RELIABILITY OF POWER SUPPLY</t>
    </r>
  </si>
  <si>
    <r>
      <t xml:space="preserve">ГИДРОЭНЕРГЕТИКАНЫН ТЕОРИЯЛЫК НЕГИЗДЕРИ / </t>
    </r>
    <r>
      <rPr>
        <b/>
        <sz val="16"/>
        <rFont val="Times New Roman"/>
        <family val="1"/>
        <charset val="204"/>
      </rPr>
      <t>ТЕОРЕТИЧЕСКИЕ ОСНОВЫ ГИДРОЭНЕРГЕТИКИ</t>
    </r>
    <r>
      <rPr>
        <sz val="16"/>
        <rFont val="Times New Roman"/>
        <family val="1"/>
        <charset val="204"/>
      </rPr>
      <t xml:space="preserve"> / THEORETICAL BASICS OF HYDROPOWER</t>
    </r>
  </si>
  <si>
    <r>
      <t xml:space="preserve">ГИДРОЭНЕРГЕТИКАНЫН ФИЗИКАЛЫК НЕГИЗДЕРИ/ </t>
    </r>
    <r>
      <rPr>
        <b/>
        <sz val="16"/>
        <rFont val="Times New Roman"/>
        <family val="1"/>
        <charset val="204"/>
      </rPr>
      <t>ФИЗИЧЕСКИЕ ОСНОВЫ ГИДРОЭНЕРГЕТИКИ</t>
    </r>
    <r>
      <rPr>
        <sz val="16"/>
        <rFont val="Times New Roman"/>
        <family val="1"/>
        <charset val="204"/>
      </rPr>
      <t xml:space="preserve"> / PHYSICAL BASICS OF HYDROPOWER</t>
    </r>
  </si>
  <si>
    <r>
      <t>ГИДРОЭЛЕКТР СТАНЦИЯНЫН ЖАБДУУЛАРЫН МОНТАЖДОО/</t>
    </r>
    <r>
      <rPr>
        <b/>
        <sz val="16"/>
        <rFont val="Times New Roman"/>
        <family val="1"/>
        <charset val="204"/>
      </rPr>
      <t xml:space="preserve"> МОНТАЖ ОБОРУДОВАНИЯ ГИДРОЭЛЕКТРОСТАНЦИЙ</t>
    </r>
    <r>
      <rPr>
        <sz val="16"/>
        <rFont val="Times New Roman"/>
        <family val="1"/>
        <charset val="204"/>
      </rPr>
      <t xml:space="preserve"> /  INSTALLATION OF EQUIPMENT FOR HYDRO POWER PLANTS</t>
    </r>
  </si>
  <si>
    <r>
      <t xml:space="preserve">ГИДРОЭЛЕКТР СТАНЦИЯЛАРДЫ МОНТАЖДОО ЖАНА ИШКЕ КИРГИЗҮҮ ПРОЦЕССТЕРИ / </t>
    </r>
    <r>
      <rPr>
        <b/>
        <sz val="16"/>
        <rFont val="Times New Roman"/>
        <family val="1"/>
        <charset val="204"/>
      </rPr>
      <t xml:space="preserve">МОНТАЖНЫЕ И ПУСКОНАЛОДОЧНЫЕ ПРОЦЕССЫ ГИДРОЭЛЕКТРОСТАНЦИЙ </t>
    </r>
    <r>
      <rPr>
        <sz val="16"/>
        <rFont val="Times New Roman"/>
        <family val="1"/>
        <charset val="204"/>
      </rPr>
      <t>/ INSTALLATION AND COMMISSIONING PROCESSES OF HYDRO POWER PLANTS</t>
    </r>
  </si>
  <si>
    <r>
      <t xml:space="preserve">ГИДРОЭЛЕКТР СТАНЦИЯНЫ ДОЛБООРЛООНУН АВТОМАТТАШТЫРЫЛГАН СИСТЕМДЕРИ / </t>
    </r>
    <r>
      <rPr>
        <b/>
        <sz val="16"/>
        <rFont val="Times New Roman"/>
        <family val="1"/>
        <charset val="204"/>
      </rPr>
      <t>СИСТЕМА АВТОМАТИЗИРОВАННОГО  ПРОЕКТИРОВАНИЯ ГИДРОЭЛЕКТРОСТАНЦИЙ</t>
    </r>
    <r>
      <rPr>
        <sz val="16"/>
        <rFont val="Times New Roman"/>
        <family val="1"/>
        <charset val="204"/>
      </rPr>
      <t>/ COMPUTER-AIDED DESIGN OF HYDROPOWER PLANTS</t>
    </r>
  </si>
  <si>
    <r>
      <t xml:space="preserve">ГИДРОЭЛЕКТР СТАНЦИЯНЫ  ДОЛБООРЛООНУН ЗАМАНБАП ТЕХНОЛОГИЯЛАРЫ/ </t>
    </r>
    <r>
      <rPr>
        <b/>
        <sz val="16"/>
        <rFont val="Times New Roman"/>
        <family val="1"/>
        <charset val="204"/>
      </rPr>
      <t>СОВРЕМЕННЫЕ ТЕХНОЛОГИИ ПРОЕКТИРОВАНИЯ ГИДРОЭЛЕКТРОСТАНЦИЙ</t>
    </r>
    <r>
      <rPr>
        <sz val="16"/>
        <rFont val="Times New Roman"/>
        <family val="1"/>
        <charset val="204"/>
      </rPr>
      <t>/ MODERN TECHNOLOGIES FOR DESIGNING HYDRO POWER PLANTS</t>
    </r>
  </si>
  <si>
    <r>
      <t xml:space="preserve">ФОТОЭЛЕКТРДИК СТАНЦИЯЛАРДЫ ДОЛБООРЛОО (КД)/ </t>
    </r>
    <r>
      <rPr>
        <b/>
        <sz val="16"/>
        <rFont val="Times New Roman"/>
        <family val="1"/>
        <charset val="204"/>
      </rPr>
      <t>ПРОЕКТИРОВАНИЕ ФОТОЭЛЕКТРИЧЕСКИХ СТАНЦИЙ</t>
    </r>
    <r>
      <rPr>
        <sz val="16"/>
        <rFont val="Times New Roman"/>
        <family val="1"/>
        <charset val="204"/>
      </rPr>
      <t xml:space="preserve">  (КП) /PHOTOVOLTAIC POWER PLANT DESIGN (CP)</t>
    </r>
  </si>
  <si>
    <r>
      <t xml:space="preserve">КҮНДҮН НУРУ АРКЫЛУУ СУУ ЖЫЛЫТУУЧУ ОРНОТМОЛОР (КД) / </t>
    </r>
    <r>
      <rPr>
        <b/>
        <sz val="16"/>
        <rFont val="Times New Roman"/>
        <family val="1"/>
        <charset val="204"/>
      </rPr>
      <t>СОЛНЕЧНЫЕ ВОДОНАГРЕВАТЕЛЬНЫЕ УСТАНОВКИ</t>
    </r>
    <r>
      <rPr>
        <sz val="16"/>
        <rFont val="Times New Roman"/>
        <family val="1"/>
        <charset val="204"/>
      </rPr>
      <t xml:space="preserve"> (КП) /SOLAR WATER HEATERS (CP)</t>
    </r>
  </si>
  <si>
    <r>
      <t xml:space="preserve">ЭНЕРГИЯНЫ САКТАГЫЧТАР/ </t>
    </r>
    <r>
      <rPr>
        <b/>
        <sz val="16"/>
        <rFont val="Times New Roman"/>
        <family val="1"/>
        <charset val="204"/>
      </rPr>
      <t>НАКОПИТЕЛИ ЭНЕРГИИ</t>
    </r>
    <r>
      <rPr>
        <sz val="16"/>
        <rFont val="Times New Roman"/>
        <family val="1"/>
        <charset val="204"/>
      </rPr>
      <t>/ ENERGY STORAGE</t>
    </r>
  </si>
  <si>
    <r>
      <t>ЭНЕРГИЯНЫ ЧОГУЛТУУ/</t>
    </r>
    <r>
      <rPr>
        <b/>
        <sz val="16"/>
        <rFont val="Times New Roman"/>
        <family val="1"/>
        <charset val="204"/>
      </rPr>
      <t xml:space="preserve"> АККУМУЛИРОВАНИЕ ЭНЕРГИИ</t>
    </r>
    <r>
      <rPr>
        <sz val="16"/>
        <rFont val="Times New Roman"/>
        <family val="1"/>
        <charset val="204"/>
      </rPr>
      <t>/ ЕNERGY CONSERVATION</t>
    </r>
  </si>
  <si>
    <r>
      <t>САЛТТУУ ЭМЕС ЖАНА  ЭНЕРГИЯНЫН КАЛЫПТАНМА БУЛАКТАРЫНЫН ТЕОРЕТИКАЛЫК НЕГИЗДЕРИ /</t>
    </r>
    <r>
      <rPr>
        <b/>
        <sz val="16"/>
        <rFont val="Times New Roman"/>
        <family val="1"/>
        <charset val="204"/>
      </rPr>
      <t>ТЕОРЕТИЧЕСКИЕ ОСНОВЫ НЕТРАДИЦИОННЫХ И ВОЗОБНОВЛЯЕМЫХ ИСТОЧНИКОВ ЭНЕРГИИ</t>
    </r>
    <r>
      <rPr>
        <sz val="16"/>
        <rFont val="Times New Roman"/>
        <family val="1"/>
        <charset val="204"/>
      </rPr>
      <t>/ THEORETICAL FOUNDATIONS OF UNCONVENTIONAL AND RENEWABLE ENERGY SOURCES</t>
    </r>
  </si>
  <si>
    <r>
      <t xml:space="preserve">ЭНЕРГИЯНЫН КАЛЫПТАНМА БУЛАКТАРЫН КОЛДОНУУНУН ФИЗИКАЛЫК НЕГИЗДЕРИ/ </t>
    </r>
    <r>
      <rPr>
        <b/>
        <sz val="16"/>
        <rFont val="Times New Roman"/>
        <family val="1"/>
        <charset val="204"/>
      </rPr>
      <t>ФИЗИЧЕСКИЕ  ОСНОВЫ ИСПОЛЬЗОВАНИЯ ВОЗОБНОВЛЯЕМЫХ ИСТОЧНИКОВ ЭНЕРГИИ</t>
    </r>
    <r>
      <rPr>
        <sz val="16"/>
        <rFont val="Times New Roman"/>
        <family val="1"/>
        <charset val="204"/>
      </rPr>
      <t>/ PHYSICAL BASIS OF THE USE OF RENEWABLE ENERGY SOURCES</t>
    </r>
  </si>
  <si>
    <r>
      <t xml:space="preserve">ЭЛЕКТР ЭНЕРГИЯСЫН АРАЛЫККА БЕРҮҮ ЖАНА БӨЛҮШТҮРҮҮ / </t>
    </r>
    <r>
      <rPr>
        <b/>
        <sz val="16"/>
        <rFont val="Times New Roman"/>
        <family val="1"/>
        <charset val="204"/>
      </rPr>
      <t>ПЕРЕДАЧА И РАСПРЕДЕЛЕНИЕ ЭЛЕКТРОЭНЕРГИИ</t>
    </r>
    <r>
      <rPr>
        <sz val="16"/>
        <rFont val="Times New Roman"/>
        <family val="1"/>
        <charset val="204"/>
      </rPr>
      <t xml:space="preserve"> / TRANSMISSION AND DISTRIBUTION OF ELECTRICITY</t>
    </r>
  </si>
  <si>
    <r>
      <t xml:space="preserve">БИОГАЗ ОРНОТМОЛОРУ/ </t>
    </r>
    <r>
      <rPr>
        <b/>
        <sz val="16"/>
        <rFont val="Times New Roman"/>
        <family val="1"/>
        <charset val="204"/>
      </rPr>
      <t>БИОГАЗОВЫЕ УСТАНОВКИ</t>
    </r>
    <r>
      <rPr>
        <sz val="16"/>
        <rFont val="Times New Roman"/>
        <family val="1"/>
        <charset val="204"/>
      </rPr>
      <t>/ BIOGAS PLANTS</t>
    </r>
  </si>
  <si>
    <r>
      <t xml:space="preserve">БИОТЕХНОЛОГИЯЛАР/ </t>
    </r>
    <r>
      <rPr>
        <b/>
        <sz val="16"/>
        <rFont val="Times New Roman"/>
        <family val="1"/>
        <charset val="204"/>
      </rPr>
      <t>БИОТЕХНОЛОГИИ</t>
    </r>
    <r>
      <rPr>
        <sz val="16"/>
        <rFont val="Times New Roman"/>
        <family val="1"/>
        <charset val="204"/>
      </rPr>
      <t>/ BIOTECHNOLOGY</t>
    </r>
  </si>
  <si>
    <r>
      <t xml:space="preserve">ШАМАЛ ЭЛЕКТР СТАНЦИЯЛАРЫН ДОЛБООРЛОО / </t>
    </r>
    <r>
      <rPr>
        <b/>
        <sz val="16"/>
        <rFont val="Times New Roman"/>
        <family val="1"/>
        <charset val="204"/>
      </rPr>
      <t>ПРОЕКТИРОВАНИЕ ВЕТРОЭЛЕКТРИЧЕСКИХ СТАНЦИЙ</t>
    </r>
    <r>
      <rPr>
        <sz val="16"/>
        <rFont val="Times New Roman"/>
        <family val="1"/>
        <charset val="204"/>
      </rPr>
      <t xml:space="preserve"> / DESIGN OF WIND POWER PLANTS</t>
    </r>
  </si>
  <si>
    <r>
      <t xml:space="preserve">ШАМАЛ АГРЕГАТТАРЫ/ </t>
    </r>
    <r>
      <rPr>
        <b/>
        <sz val="16"/>
        <rFont val="Times New Roman"/>
        <family val="1"/>
        <charset val="204"/>
      </rPr>
      <t>ВЕТРОВЫЕ АГРЕГАТЫ</t>
    </r>
    <r>
      <rPr>
        <sz val="16"/>
        <rFont val="Times New Roman"/>
        <family val="1"/>
        <charset val="204"/>
      </rPr>
      <t>/ WIND MACHINES</t>
    </r>
  </si>
  <si>
    <r>
      <t xml:space="preserve">КҮН ИМАРАТЫНЫН ЖЫЛУУЛУК ТЕХНИКАЛЫК НЕГИЗДЕРИ/ </t>
    </r>
    <r>
      <rPr>
        <b/>
        <sz val="16"/>
        <rFont val="Times New Roman"/>
        <family val="1"/>
        <charset val="204"/>
      </rPr>
      <t>ОСНОВЫ ТЕПЛОТЕХНИКИ СОЛНЕЧНЫХ ДОМОВ</t>
    </r>
    <r>
      <rPr>
        <sz val="16"/>
        <rFont val="Times New Roman"/>
        <family val="1"/>
        <charset val="204"/>
      </rPr>
      <t>/ FUNDAMENTALS OF HEAT ENGINEERING SOLAR HOUSES</t>
    </r>
  </si>
  <si>
    <r>
      <t xml:space="preserve">ПАССИВДҮҮ КҮН НУРУ АРКЫЛУУ ЖЫЛУУЛУК МЕНЕН КАМСЫЗДОО СИСТЕМАЛАРЫ/ </t>
    </r>
    <r>
      <rPr>
        <b/>
        <sz val="16"/>
        <rFont val="Times New Roman"/>
        <family val="1"/>
        <charset val="204"/>
      </rPr>
      <t>ПАССИВНЫЕ СИСТЕМЫ СОЛНЕЧНОГО ТЕПЛОСНАБЖЕНИЯ</t>
    </r>
    <r>
      <rPr>
        <sz val="16"/>
        <rFont val="Times New Roman"/>
        <family val="1"/>
        <charset val="204"/>
      </rPr>
      <t>/ PASSIVE SOLAR HEATING SYSTEMS</t>
    </r>
  </si>
  <si>
    <r>
      <t xml:space="preserve">ЖОГОРКУ ЧЫНАЛУУНУН ТЕХНИКАСЫ/ </t>
    </r>
    <r>
      <rPr>
        <b/>
        <sz val="16"/>
        <rFont val="Times New Roman"/>
        <family val="1"/>
        <charset val="204"/>
      </rPr>
      <t>ТЕХНИКА ВЫСОКИХ НАПРЯЖЕНИЙ</t>
    </r>
    <r>
      <rPr>
        <sz val="16"/>
        <rFont val="Times New Roman"/>
        <family val="1"/>
        <charset val="204"/>
      </rPr>
      <t>/ HIGH VOLTAGE TECHNOLOGY</t>
    </r>
  </si>
  <si>
    <r>
      <t xml:space="preserve"> ГИДРОАЭРОМЕХАНИКА/ </t>
    </r>
    <r>
      <rPr>
        <b/>
        <sz val="16"/>
        <color rgb="FF000000"/>
        <rFont val="Times New Roman"/>
        <family val="1"/>
        <charset val="204"/>
      </rPr>
      <t>ГИДРОАЭРОМЕХАНИКА</t>
    </r>
    <r>
      <rPr>
        <sz val="16"/>
        <color rgb="FF000000"/>
        <rFont val="Times New Roman"/>
        <family val="1"/>
        <charset val="204"/>
      </rPr>
      <t>/ HYDROAEROMECHANICS</t>
    </r>
  </si>
  <si>
    <r>
      <t xml:space="preserve"> ЭНЕРГЕТИКАЛЫК КУРУЛМАЛАРЫ/ </t>
    </r>
    <r>
      <rPr>
        <b/>
        <sz val="16"/>
        <rFont val="Times New Roman"/>
        <family val="1"/>
        <charset val="204"/>
      </rPr>
      <t>ЭНЕРГЕТИЧЕСКИЕ СООРУЖЕНИЯ</t>
    </r>
    <r>
      <rPr>
        <sz val="16"/>
        <rFont val="Times New Roman"/>
        <family val="1"/>
        <charset val="204"/>
      </rPr>
      <t>/ HYDROAEROMECHANICS</t>
    </r>
  </si>
  <si>
    <t>Б1.3.В15</t>
  </si>
  <si>
    <t>Б1.3.В16</t>
  </si>
  <si>
    <r>
      <t xml:space="preserve">Бүтүрүүчү квалификациялык ишти коргоо / </t>
    </r>
    <r>
      <rPr>
        <b/>
        <sz val="14"/>
        <color theme="1"/>
        <rFont val="Times New Roman"/>
        <family val="1"/>
        <charset val="204"/>
      </rPr>
      <t>Защита выпускной квалификационной работы</t>
    </r>
    <r>
      <rPr>
        <sz val="14"/>
        <color theme="1"/>
        <rFont val="Times New Roman"/>
        <family val="1"/>
        <charset val="204"/>
      </rPr>
      <t xml:space="preserve"> / Protection of final qualifying work</t>
    </r>
  </si>
  <si>
    <t xml:space="preserve">Гидроэлектр энергетикасы/Гидроэлектроэнергетика/Hydro electric power engineering (1.1-тиркеме/Прил.1.1/Annex 1.1 - ЭИ / ЭИ /EI </t>
  </si>
  <si>
    <r>
      <t xml:space="preserve">ЭЛЕКТРДИК МАШИНЕЛЕР (КД)/ </t>
    </r>
    <r>
      <rPr>
        <b/>
        <sz val="16"/>
        <color rgb="FF000000"/>
        <rFont val="Times New Roman"/>
        <family val="1"/>
        <charset val="204"/>
      </rPr>
      <t>ЭЛЕКТРИЧЕСКИЕ МАШИНЫ (КП)</t>
    </r>
    <r>
      <rPr>
        <sz val="16"/>
        <color rgb="FF000000"/>
        <rFont val="Times New Roman"/>
        <family val="1"/>
        <charset val="204"/>
      </rPr>
      <t>/ ELECTRICAL MACHINES (CР)</t>
    </r>
  </si>
  <si>
    <r>
      <t xml:space="preserve">ЭЛЕКТРДИК МАШИНЕЛЕР (КД)/ </t>
    </r>
    <r>
      <rPr>
        <b/>
        <sz val="16"/>
        <color rgb="FF000000"/>
        <rFont val="Times New Roman"/>
        <family val="1"/>
        <charset val="204"/>
      </rPr>
      <t>ЭЛЕКТРИЧЕСКИЕ МАШИНЫ (КП)</t>
    </r>
    <r>
      <rPr>
        <sz val="16"/>
        <color rgb="FF000000"/>
        <rFont val="Times New Roman"/>
        <family val="1"/>
        <charset val="204"/>
      </rPr>
      <t xml:space="preserve">/ ELECTRICAL MACHINES (CР)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</si>
</sst>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79">
    <font>
      <sz val="10"/>
      <color rgb="FF000000"/>
      <name val="Calibri"/>
      <scheme val="minor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Arimo"/>
    </font>
    <font>
      <b/>
      <sz val="17"/>
      <color theme="1"/>
      <name val="Arimo"/>
    </font>
    <font>
      <b/>
      <sz val="8"/>
      <color theme="1"/>
      <name val="Times New Roman"/>
      <family val="1"/>
      <charset val="204"/>
    </font>
    <font>
      <b/>
      <sz val="10"/>
      <color theme="1"/>
      <name val="Arimo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Arimo"/>
    </font>
    <font>
      <b/>
      <i/>
      <sz val="14"/>
      <color theme="1"/>
      <name val="Arimo"/>
    </font>
    <font>
      <i/>
      <sz val="18"/>
      <color theme="1"/>
      <name val="Arimo"/>
    </font>
    <font>
      <b/>
      <sz val="20"/>
      <color theme="1"/>
      <name val="Arimo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vertAlign val="superscript"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4"/>
      <color theme="1"/>
      <name val="&quot;Times New Roman&quot;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0"/>
      <color theme="1"/>
      <name val="&quot;Times New Roman&quot;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7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AEEF3"/>
        <bgColor rgb="FFDAEEF3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darkGrid">
        <bgColor theme="0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</fills>
  <borders count="2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4">
    <xf numFmtId="0" fontId="0" fillId="0" borderId="0"/>
    <xf numFmtId="0" fontId="53" fillId="0" borderId="110" applyNumberFormat="0" applyFont="0" applyFill="0" applyBorder="0" applyAlignment="0" applyProtection="0">
      <alignment vertical="top"/>
    </xf>
    <xf numFmtId="0" fontId="53" fillId="0" borderId="110" applyNumberFormat="0" applyFont="0" applyFill="0" applyBorder="0" applyAlignment="0" applyProtection="0">
      <alignment vertical="top"/>
    </xf>
    <xf numFmtId="0" fontId="67" fillId="0" borderId="110"/>
  </cellStyleXfs>
  <cellXfs count="942">
    <xf numFmtId="0" fontId="0" fillId="0" borderId="0" xfId="0" applyFont="1" applyAlignment="1"/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/>
    </xf>
    <xf numFmtId="0" fontId="5" fillId="2" borderId="4" xfId="0" applyFont="1" applyFill="1" applyBorder="1"/>
    <xf numFmtId="0" fontId="3" fillId="2" borderId="4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2" fillId="2" borderId="4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right" vertical="top"/>
    </xf>
    <xf numFmtId="0" fontId="15" fillId="2" borderId="4" xfId="0" applyFont="1" applyFill="1" applyBorder="1" applyAlignment="1">
      <alignment horizontal="right" vertical="top"/>
    </xf>
    <xf numFmtId="0" fontId="14" fillId="2" borderId="4" xfId="0" applyFont="1" applyFill="1" applyBorder="1" applyAlignment="1">
      <alignment horizontal="right"/>
    </xf>
    <xf numFmtId="0" fontId="7" fillId="2" borderId="6" xfId="0" applyFont="1" applyFill="1" applyBorder="1" applyAlignment="1">
      <alignment vertical="top"/>
    </xf>
    <xf numFmtId="0" fontId="13" fillId="2" borderId="6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17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top"/>
    </xf>
    <xf numFmtId="0" fontId="13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vertical="top"/>
    </xf>
    <xf numFmtId="0" fontId="13" fillId="2" borderId="6" xfId="0" applyFont="1" applyFill="1" applyBorder="1"/>
    <xf numFmtId="0" fontId="3" fillId="2" borderId="6" xfId="0" applyFont="1" applyFill="1" applyBorder="1"/>
    <xf numFmtId="0" fontId="18" fillId="2" borderId="4" xfId="0" applyFont="1" applyFill="1" applyBorder="1"/>
    <xf numFmtId="0" fontId="19" fillId="2" borderId="4" xfId="0" applyFont="1" applyFill="1" applyBorder="1"/>
    <xf numFmtId="0" fontId="20" fillId="2" borderId="4" xfId="0" applyFont="1" applyFill="1" applyBorder="1" applyAlignment="1">
      <alignment horizontal="left"/>
    </xf>
    <xf numFmtId="0" fontId="20" fillId="2" borderId="4" xfId="0" applyFont="1" applyFill="1" applyBorder="1"/>
    <xf numFmtId="0" fontId="21" fillId="2" borderId="4" xfId="0" applyFont="1" applyFill="1" applyBorder="1"/>
    <xf numFmtId="0" fontId="24" fillId="2" borderId="4" xfId="0" applyFont="1" applyFill="1" applyBorder="1" applyAlignment="1">
      <alignment vertical="top"/>
    </xf>
    <xf numFmtId="0" fontId="23" fillId="2" borderId="14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4" fillId="2" borderId="14" xfId="0" applyFont="1" applyFill="1" applyBorder="1"/>
    <xf numFmtId="0" fontId="28" fillId="2" borderId="14" xfId="0" quotePrefix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13" fillId="2" borderId="4" xfId="0" applyFont="1" applyFill="1" applyBorder="1"/>
    <xf numFmtId="0" fontId="12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4" fillId="2" borderId="4" xfId="0" applyFont="1" applyFill="1" applyBorder="1"/>
    <xf numFmtId="0" fontId="1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vertical="top"/>
    </xf>
    <xf numFmtId="0" fontId="15" fillId="2" borderId="19" xfId="0" applyFont="1" applyFill="1" applyBorder="1" applyAlignment="1">
      <alignment horizontal="center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/>
    <xf numFmtId="0" fontId="15" fillId="2" borderId="4" xfId="0" applyFont="1" applyFill="1" applyBorder="1" applyAlignment="1">
      <alignment horizontal="left" vertical="center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left"/>
    </xf>
    <xf numFmtId="0" fontId="12" fillId="2" borderId="19" xfId="0" applyFont="1" applyFill="1" applyBorder="1" applyAlignment="1">
      <alignment horizontal="center"/>
    </xf>
    <xf numFmtId="0" fontId="15" fillId="2" borderId="19" xfId="0" applyFont="1" applyFill="1" applyBorder="1"/>
    <xf numFmtId="0" fontId="15" fillId="2" borderId="4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center"/>
    </xf>
    <xf numFmtId="0" fontId="30" fillId="2" borderId="4" xfId="0" applyFont="1" applyFill="1" applyBorder="1"/>
    <xf numFmtId="0" fontId="30" fillId="2" borderId="52" xfId="0" applyFont="1" applyFill="1" applyBorder="1" applyAlignment="1">
      <alignment horizontal="center" vertical="center" textRotation="90" wrapText="1"/>
    </xf>
    <xf numFmtId="0" fontId="32" fillId="2" borderId="57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center" vertical="center" textRotation="90" wrapText="1"/>
    </xf>
    <xf numFmtId="0" fontId="34" fillId="2" borderId="59" xfId="0" applyFont="1" applyFill="1" applyBorder="1" applyAlignment="1">
      <alignment horizontal="center" vertical="center" textRotation="90" wrapText="1"/>
    </xf>
    <xf numFmtId="0" fontId="33" fillId="2" borderId="60" xfId="0" applyFont="1" applyFill="1" applyBorder="1" applyAlignment="1">
      <alignment horizontal="center" vertical="center" textRotation="90" wrapText="1"/>
    </xf>
    <xf numFmtId="16" fontId="32" fillId="2" borderId="19" xfId="0" applyNumberFormat="1" applyFont="1" applyFill="1" applyBorder="1" applyAlignment="1">
      <alignment horizontal="left"/>
    </xf>
    <xf numFmtId="0" fontId="35" fillId="2" borderId="4" xfId="0" applyFont="1" applyFill="1" applyBorder="1"/>
    <xf numFmtId="0" fontId="32" fillId="2" borderId="19" xfId="0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32" fillId="2" borderId="65" xfId="0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center" vertical="center"/>
    </xf>
    <xf numFmtId="0" fontId="32" fillId="2" borderId="67" xfId="0" applyFont="1" applyFill="1" applyBorder="1" applyAlignment="1">
      <alignment horizontal="center" vertical="center"/>
    </xf>
    <xf numFmtId="0" fontId="32" fillId="3" borderId="62" xfId="0" applyFont="1" applyFill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3" borderId="64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32" fillId="2" borderId="7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 vertical="center"/>
    </xf>
    <xf numFmtId="0" fontId="36" fillId="2" borderId="4" xfId="0" applyFont="1" applyFill="1" applyBorder="1"/>
    <xf numFmtId="0" fontId="33" fillId="2" borderId="72" xfId="0" applyFont="1" applyFill="1" applyBorder="1" applyAlignment="1">
      <alignment horizontal="center" vertical="center"/>
    </xf>
    <xf numFmtId="0" fontId="32" fillId="2" borderId="7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75" xfId="0" applyFont="1" applyFill="1" applyBorder="1" applyAlignment="1">
      <alignment horizontal="center" vertical="center"/>
    </xf>
    <xf numFmtId="0" fontId="32" fillId="3" borderId="72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7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3" fillId="2" borderId="72" xfId="0" applyFont="1" applyFill="1" applyBorder="1" applyAlignment="1">
      <alignment horizontal="center"/>
    </xf>
    <xf numFmtId="0" fontId="32" fillId="2" borderId="72" xfId="0" applyFont="1" applyFill="1" applyBorder="1" applyAlignment="1">
      <alignment horizontal="center"/>
    </xf>
    <xf numFmtId="0" fontId="32" fillId="2" borderId="64" xfId="0" applyFont="1" applyFill="1" applyBorder="1" applyAlignment="1">
      <alignment horizontal="center" vertical="center"/>
    </xf>
    <xf numFmtId="0" fontId="37" fillId="2" borderId="4" xfId="0" applyFont="1" applyFill="1" applyBorder="1"/>
    <xf numFmtId="0" fontId="33" fillId="2" borderId="41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3" borderId="78" xfId="0" applyFont="1" applyFill="1" applyBorder="1" applyAlignment="1">
      <alignment wrapText="1"/>
    </xf>
    <xf numFmtId="0" fontId="32" fillId="3" borderId="58" xfId="0" applyFont="1" applyFill="1" applyBorder="1" applyAlignment="1">
      <alignment horizontal="center" vertical="center"/>
    </xf>
    <xf numFmtId="0" fontId="32" fillId="3" borderId="79" xfId="0" applyFont="1" applyFill="1" applyBorder="1" applyAlignment="1">
      <alignment horizontal="center" vertical="center"/>
    </xf>
    <xf numFmtId="16" fontId="32" fillId="2" borderId="19" xfId="0" applyNumberFormat="1" applyFont="1" applyFill="1" applyBorder="1"/>
    <xf numFmtId="0" fontId="32" fillId="2" borderId="4" xfId="0" applyFont="1" applyFill="1" applyBorder="1"/>
    <xf numFmtId="0" fontId="32" fillId="2" borderId="60" xfId="0" applyFont="1" applyFill="1" applyBorder="1" applyAlignment="1">
      <alignment horizontal="center" vertical="center"/>
    </xf>
    <xf numFmtId="16" fontId="33" fillId="2" borderId="64" xfId="0" applyNumberFormat="1" applyFont="1" applyFill="1" applyBorder="1" applyAlignment="1">
      <alignment horizontal="left"/>
    </xf>
    <xf numFmtId="0" fontId="33" fillId="2" borderId="71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3" fillId="2" borderId="4" xfId="0" applyFont="1" applyFill="1" applyBorder="1"/>
    <xf numFmtId="16" fontId="33" fillId="2" borderId="72" xfId="0" applyNumberFormat="1" applyFont="1" applyFill="1" applyBorder="1" applyAlignment="1">
      <alignment horizontal="left"/>
    </xf>
    <xf numFmtId="0" fontId="33" fillId="2" borderId="57" xfId="0" applyFont="1" applyFill="1" applyBorder="1" applyAlignment="1">
      <alignment horizontal="center" vertical="center" wrapText="1"/>
    </xf>
    <xf numFmtId="0" fontId="32" fillId="2" borderId="73" xfId="0" applyFont="1" applyFill="1" applyBorder="1" applyAlignment="1">
      <alignment horizontal="center" vertical="center"/>
    </xf>
    <xf numFmtId="16" fontId="32" fillId="2" borderId="71" xfId="0" applyNumberFormat="1" applyFont="1" applyFill="1" applyBorder="1" applyAlignment="1">
      <alignment horizontal="center" vertical="center"/>
    </xf>
    <xf numFmtId="16" fontId="32" fillId="2" borderId="72" xfId="0" applyNumberFormat="1" applyFont="1" applyFill="1" applyBorder="1" applyAlignment="1">
      <alignment horizontal="center" vertical="center"/>
    </xf>
    <xf numFmtId="16" fontId="33" fillId="2" borderId="80" xfId="0" applyNumberFormat="1" applyFont="1" applyFill="1" applyBorder="1" applyAlignment="1">
      <alignment horizontal="left"/>
    </xf>
    <xf numFmtId="0" fontId="33" fillId="2" borderId="16" xfId="0" applyFont="1" applyFill="1" applyBorder="1" applyAlignment="1">
      <alignment horizontal="center" vertical="center" wrapText="1"/>
    </xf>
    <xf numFmtId="0" fontId="32" fillId="2" borderId="80" xfId="0" applyFont="1" applyFill="1" applyBorder="1" applyAlignment="1">
      <alignment horizontal="center" vertical="center"/>
    </xf>
    <xf numFmtId="0" fontId="32" fillId="2" borderId="81" xfId="0" applyFont="1" applyFill="1" applyBorder="1" applyAlignment="1">
      <alignment horizontal="center" vertical="center"/>
    </xf>
    <xf numFmtId="0" fontId="32" fillId="2" borderId="82" xfId="0" applyFont="1" applyFill="1" applyBorder="1" applyAlignment="1">
      <alignment horizontal="center" vertical="center"/>
    </xf>
    <xf numFmtId="0" fontId="32" fillId="2" borderId="83" xfId="0" applyFont="1" applyFill="1" applyBorder="1" applyAlignment="1">
      <alignment horizontal="center" vertical="center"/>
    </xf>
    <xf numFmtId="0" fontId="32" fillId="2" borderId="8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32" fillId="3" borderId="80" xfId="0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/>
    </xf>
    <xf numFmtId="1" fontId="32" fillId="3" borderId="19" xfId="0" applyNumberFormat="1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/>
    </xf>
    <xf numFmtId="0" fontId="32" fillId="3" borderId="88" xfId="0" applyFont="1" applyFill="1" applyBorder="1" applyAlignment="1">
      <alignment horizontal="center" vertical="center"/>
    </xf>
    <xf numFmtId="1" fontId="32" fillId="3" borderId="58" xfId="0" applyNumberFormat="1" applyFont="1" applyFill="1" applyBorder="1" applyAlignment="1">
      <alignment horizontal="center" vertical="center"/>
    </xf>
    <xf numFmtId="1" fontId="32" fillId="3" borderId="60" xfId="0" applyNumberFormat="1" applyFont="1" applyFill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16" fontId="33" fillId="2" borderId="64" xfId="0" applyNumberFormat="1" applyFont="1" applyFill="1" applyBorder="1" applyAlignment="1">
      <alignment horizontal="left" vertical="center"/>
    </xf>
    <xf numFmtId="0" fontId="33" fillId="2" borderId="64" xfId="0" applyFont="1" applyFill="1" applyBorder="1" applyAlignment="1">
      <alignment horizontal="center" vertical="center" wrapText="1"/>
    </xf>
    <xf numFmtId="1" fontId="32" fillId="3" borderId="64" xfId="0" applyNumberFormat="1" applyFont="1" applyFill="1" applyBorder="1" applyAlignment="1">
      <alignment horizontal="center" vertical="center"/>
    </xf>
    <xf numFmtId="0" fontId="33" fillId="0" borderId="72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1" fontId="32" fillId="3" borderId="72" xfId="0" applyNumberFormat="1" applyFont="1" applyFill="1" applyBorder="1" applyAlignment="1">
      <alignment horizontal="center" vertical="center"/>
    </xf>
    <xf numFmtId="0" fontId="33" fillId="2" borderId="72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6" fillId="0" borderId="0" xfId="0" applyFont="1"/>
    <xf numFmtId="0" fontId="32" fillId="0" borderId="10" xfId="0" applyFont="1" applyBorder="1" applyAlignment="1">
      <alignment horizontal="center" vertical="center"/>
    </xf>
    <xf numFmtId="0" fontId="32" fillId="2" borderId="93" xfId="0" applyFont="1" applyFill="1" applyBorder="1" applyAlignment="1">
      <alignment horizontal="left"/>
    </xf>
    <xf numFmtId="0" fontId="33" fillId="2" borderId="62" xfId="0" applyFont="1" applyFill="1" applyBorder="1" applyAlignment="1">
      <alignment horizontal="center"/>
    </xf>
    <xf numFmtId="0" fontId="32" fillId="2" borderId="93" xfId="0" applyFont="1" applyFill="1" applyBorder="1" applyAlignment="1">
      <alignment horizontal="center" vertical="center"/>
    </xf>
    <xf numFmtId="0" fontId="32" fillId="2" borderId="94" xfId="0" applyFont="1" applyFill="1" applyBorder="1" applyAlignment="1">
      <alignment horizontal="center" vertical="center"/>
    </xf>
    <xf numFmtId="0" fontId="32" fillId="2" borderId="95" xfId="0" applyFont="1" applyFill="1" applyBorder="1" applyAlignment="1">
      <alignment horizontal="center" vertical="center"/>
    </xf>
    <xf numFmtId="0" fontId="32" fillId="3" borderId="96" xfId="0" applyFont="1" applyFill="1" applyBorder="1" applyAlignment="1">
      <alignment horizontal="center" vertical="center"/>
    </xf>
    <xf numFmtId="1" fontId="32" fillId="3" borderId="62" xfId="0" applyNumberFormat="1" applyFont="1" applyFill="1" applyBorder="1" applyAlignment="1">
      <alignment horizontal="center" vertical="center"/>
    </xf>
    <xf numFmtId="2" fontId="32" fillId="2" borderId="93" xfId="0" quotePrefix="1" applyNumberFormat="1" applyFont="1" applyFill="1" applyBorder="1" applyAlignment="1">
      <alignment horizontal="center" vertical="center"/>
    </xf>
    <xf numFmtId="2" fontId="32" fillId="2" borderId="62" xfId="0" applyNumberFormat="1" applyFont="1" applyFill="1" applyBorder="1" applyAlignment="1">
      <alignment horizontal="center" vertical="center"/>
    </xf>
    <xf numFmtId="0" fontId="32" fillId="3" borderId="73" xfId="0" applyFont="1" applyFill="1" applyBorder="1" applyAlignment="1">
      <alignment horizontal="center" vertical="center"/>
    </xf>
    <xf numFmtId="0" fontId="32" fillId="2" borderId="82" xfId="0" applyFont="1" applyFill="1" applyBorder="1" applyAlignment="1">
      <alignment horizontal="left" vertical="center"/>
    </xf>
    <xf numFmtId="0" fontId="32" fillId="2" borderId="97" xfId="0" applyFont="1" applyFill="1" applyBorder="1" applyAlignment="1">
      <alignment horizontal="center" vertical="center"/>
    </xf>
    <xf numFmtId="0" fontId="32" fillId="3" borderId="83" xfId="0" applyFont="1" applyFill="1" applyBorder="1" applyAlignment="1">
      <alignment horizontal="center" vertical="center"/>
    </xf>
    <xf numFmtId="1" fontId="32" fillId="3" borderId="80" xfId="0" applyNumberFormat="1" applyFont="1" applyFill="1" applyBorder="1" applyAlignment="1">
      <alignment horizontal="center" vertical="center"/>
    </xf>
    <xf numFmtId="1" fontId="32" fillId="2" borderId="59" xfId="0" applyNumberFormat="1" applyFont="1" applyFill="1" applyBorder="1" applyAlignment="1">
      <alignment horizontal="center" vertical="center"/>
    </xf>
    <xf numFmtId="1" fontId="32" fillId="2" borderId="19" xfId="0" applyNumberFormat="1" applyFont="1" applyFill="1" applyBorder="1" applyAlignment="1">
      <alignment horizontal="center" vertical="center"/>
    </xf>
    <xf numFmtId="0" fontId="32" fillId="2" borderId="98" xfId="0" applyFont="1" applyFill="1" applyBorder="1" applyAlignment="1">
      <alignment horizontal="center" vertical="center"/>
    </xf>
    <xf numFmtId="0" fontId="32" fillId="2" borderId="99" xfId="0" applyFont="1" applyFill="1" applyBorder="1" applyAlignment="1">
      <alignment horizontal="center" vertical="center"/>
    </xf>
    <xf numFmtId="0" fontId="32" fillId="2" borderId="100" xfId="0" applyFont="1" applyFill="1" applyBorder="1" applyAlignment="1">
      <alignment horizontal="center" vertical="center"/>
    </xf>
    <xf numFmtId="0" fontId="32" fillId="3" borderId="6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/>
    </xf>
    <xf numFmtId="1" fontId="32" fillId="4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1" fontId="32" fillId="4" borderId="60" xfId="0" applyNumberFormat="1" applyFont="1" applyFill="1" applyBorder="1" applyAlignment="1">
      <alignment horizontal="center" vertical="center"/>
    </xf>
    <xf numFmtId="0" fontId="32" fillId="4" borderId="60" xfId="0" applyFont="1" applyFill="1" applyBorder="1" applyAlignment="1">
      <alignment horizontal="center" vertical="center"/>
    </xf>
    <xf numFmtId="0" fontId="32" fillId="4" borderId="59" xfId="0" applyFont="1" applyFill="1" applyBorder="1" applyAlignment="1">
      <alignment horizontal="center" vertical="center"/>
    </xf>
    <xf numFmtId="0" fontId="33" fillId="2" borderId="101" xfId="0" applyFont="1" applyFill="1" applyBorder="1" applyAlignment="1">
      <alignment horizontal="left"/>
    </xf>
    <xf numFmtId="0" fontId="32" fillId="2" borderId="52" xfId="0" applyFont="1" applyFill="1" applyBorder="1"/>
    <xf numFmtId="0" fontId="33" fillId="2" borderId="102" xfId="0" applyFont="1" applyFill="1" applyBorder="1"/>
    <xf numFmtId="0" fontId="33" fillId="2" borderId="103" xfId="0" applyFont="1" applyFill="1" applyBorder="1"/>
    <xf numFmtId="0" fontId="33" fillId="2" borderId="104" xfId="0" applyFont="1" applyFill="1" applyBorder="1"/>
    <xf numFmtId="0" fontId="33" fillId="2" borderId="4" xfId="0" applyFont="1" applyFill="1" applyBorder="1" applyAlignment="1">
      <alignment horizontal="left"/>
    </xf>
    <xf numFmtId="16" fontId="33" fillId="2" borderId="19" xfId="0" applyNumberFormat="1" applyFont="1" applyFill="1" applyBorder="1" applyAlignment="1">
      <alignment horizontal="left" vertical="top" wrapText="1"/>
    </xf>
    <xf numFmtId="0" fontId="32" fillId="2" borderId="87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horizontal="center" vertical="center" wrapText="1"/>
    </xf>
    <xf numFmtId="0" fontId="32" fillId="2" borderId="99" xfId="0" applyFont="1" applyFill="1" applyBorder="1" applyAlignment="1">
      <alignment horizontal="center" vertical="center" wrapText="1"/>
    </xf>
    <xf numFmtId="0" fontId="32" fillId="2" borderId="100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2" borderId="98" xfId="0" applyFont="1" applyFill="1" applyBorder="1" applyAlignment="1">
      <alignment horizontal="center" vertical="center" wrapText="1"/>
    </xf>
    <xf numFmtId="0" fontId="32" fillId="2" borderId="106" xfId="0" applyFont="1" applyFill="1" applyBorder="1" applyAlignment="1">
      <alignment horizontal="center" vertical="center" wrapText="1"/>
    </xf>
    <xf numFmtId="0" fontId="32" fillId="2" borderId="19" xfId="0" quotePrefix="1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/>
    </xf>
    <xf numFmtId="0" fontId="36" fillId="2" borderId="4" xfId="0" applyFont="1" applyFill="1" applyBorder="1" applyAlignment="1">
      <alignment wrapText="1"/>
    </xf>
    <xf numFmtId="0" fontId="36" fillId="2" borderId="19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left"/>
    </xf>
    <xf numFmtId="0" fontId="36" fillId="2" borderId="4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vertical="center" wrapText="1"/>
    </xf>
    <xf numFmtId="0" fontId="39" fillId="2" borderId="4" xfId="0" applyFont="1" applyFill="1" applyBorder="1"/>
    <xf numFmtId="16" fontId="32" fillId="2" borderId="19" xfId="0" applyNumberFormat="1" applyFont="1" applyFill="1" applyBorder="1" applyAlignment="1">
      <alignment horizontal="left" wrapText="1"/>
    </xf>
    <xf numFmtId="0" fontId="33" fillId="3" borderId="19" xfId="0" applyFont="1" applyFill="1" applyBorder="1" applyAlignment="1">
      <alignment horizontal="center" vertical="center" wrapText="1"/>
    </xf>
    <xf numFmtId="0" fontId="32" fillId="3" borderId="59" xfId="0" applyFont="1" applyFill="1" applyBorder="1" applyAlignment="1">
      <alignment horizontal="center" vertical="center" wrapText="1"/>
    </xf>
    <xf numFmtId="1" fontId="32" fillId="3" borderId="19" xfId="0" applyNumberFormat="1" applyFont="1" applyFill="1" applyBorder="1" applyAlignment="1">
      <alignment horizontal="center" vertical="center" wrapText="1"/>
    </xf>
    <xf numFmtId="16" fontId="33" fillId="3" borderId="19" xfId="0" applyNumberFormat="1" applyFont="1" applyFill="1" applyBorder="1" applyAlignment="1">
      <alignment horizontal="left" wrapText="1"/>
    </xf>
    <xf numFmtId="0" fontId="32" fillId="3" borderId="98" xfId="0" applyFont="1" applyFill="1" applyBorder="1" applyAlignment="1">
      <alignment horizontal="left" wrapText="1"/>
    </xf>
    <xf numFmtId="0" fontId="32" fillId="3" borderId="58" xfId="0" applyFont="1" applyFill="1" applyBorder="1" applyAlignment="1">
      <alignment horizontal="center" vertical="center" wrapText="1"/>
    </xf>
    <xf numFmtId="0" fontId="32" fillId="2" borderId="7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2" fillId="5" borderId="72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 wrapText="1"/>
    </xf>
    <xf numFmtId="0" fontId="32" fillId="3" borderId="72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75" xfId="0" applyFont="1" applyFill="1" applyBorder="1" applyAlignment="1">
      <alignment horizontal="center" vertical="center" wrapText="1"/>
    </xf>
    <xf numFmtId="0" fontId="32" fillId="5" borderId="74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32" fillId="2" borderId="64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165" fontId="32" fillId="2" borderId="75" xfId="0" applyNumberFormat="1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41" fillId="5" borderId="111" xfId="0" applyFont="1" applyFill="1" applyBorder="1"/>
    <xf numFmtId="165" fontId="41" fillId="5" borderId="112" xfId="0" applyNumberFormat="1" applyFont="1" applyFill="1" applyBorder="1"/>
    <xf numFmtId="0" fontId="41" fillId="3" borderId="112" xfId="0" applyFont="1" applyFill="1" applyBorder="1"/>
    <xf numFmtId="0" fontId="32" fillId="2" borderId="92" xfId="0" applyFont="1" applyFill="1" applyBorder="1" applyAlignment="1">
      <alignment horizontal="center" vertical="center" wrapText="1"/>
    </xf>
    <xf numFmtId="0" fontId="34" fillId="3" borderId="90" xfId="0" applyFont="1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center" vertical="center" wrapText="1"/>
    </xf>
    <xf numFmtId="0" fontId="32" fillId="2" borderId="111" xfId="0" applyFont="1" applyFill="1" applyBorder="1" applyAlignment="1">
      <alignment horizontal="center" vertical="center" wrapText="1"/>
    </xf>
    <xf numFmtId="0" fontId="33" fillId="2" borderId="89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3" fillId="5" borderId="72" xfId="0" applyFont="1" applyFill="1" applyBorder="1" applyAlignment="1">
      <alignment horizontal="center" vertical="center" wrapText="1"/>
    </xf>
    <xf numFmtId="0" fontId="32" fillId="2" borderId="113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16" fontId="32" fillId="2" borderId="88" xfId="0" applyNumberFormat="1" applyFont="1" applyFill="1" applyBorder="1"/>
    <xf numFmtId="0" fontId="33" fillId="0" borderId="11" xfId="0" applyFont="1" applyBorder="1"/>
    <xf numFmtId="0" fontId="33" fillId="0" borderId="72" xfId="0" applyFont="1" applyBorder="1" applyAlignment="1">
      <alignment horizontal="center"/>
    </xf>
    <xf numFmtId="0" fontId="32" fillId="2" borderId="64" xfId="0" applyFont="1" applyFill="1" applyBorder="1" applyAlignment="1">
      <alignment horizontal="center"/>
    </xf>
    <xf numFmtId="0" fontId="33" fillId="2" borderId="57" xfId="0" applyFont="1" applyFill="1" applyBorder="1" applyAlignment="1">
      <alignment horizontal="center"/>
    </xf>
    <xf numFmtId="0" fontId="33" fillId="2" borderId="72" xfId="0" applyFont="1" applyFill="1" applyBorder="1"/>
    <xf numFmtId="0" fontId="32" fillId="2" borderId="114" xfId="0" applyFont="1" applyFill="1" applyBorder="1" applyAlignment="1">
      <alignment horizontal="center" vertical="center"/>
    </xf>
    <xf numFmtId="16" fontId="33" fillId="3" borderId="19" xfId="0" applyNumberFormat="1" applyFont="1" applyFill="1" applyBorder="1" applyAlignment="1">
      <alignment horizontal="left"/>
    </xf>
    <xf numFmtId="0" fontId="33" fillId="3" borderId="19" xfId="0" applyFont="1" applyFill="1" applyBorder="1" applyAlignment="1">
      <alignment horizontal="center"/>
    </xf>
    <xf numFmtId="0" fontId="32" fillId="3" borderId="87" xfId="0" applyFont="1" applyFill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/>
    </xf>
    <xf numFmtId="0" fontId="32" fillId="3" borderId="99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/>
    </xf>
    <xf numFmtId="0" fontId="33" fillId="2" borderId="58" xfId="0" applyFont="1" applyFill="1" applyBorder="1" applyAlignment="1">
      <alignment horizontal="center"/>
    </xf>
    <xf numFmtId="0" fontId="33" fillId="2" borderId="19" xfId="0" applyFont="1" applyFill="1" applyBorder="1"/>
    <xf numFmtId="16" fontId="33" fillId="2" borderId="64" xfId="0" applyNumberFormat="1" applyFont="1" applyFill="1" applyBorder="1" applyAlignment="1">
      <alignment horizontal="center" vertical="center"/>
    </xf>
    <xf numFmtId="0" fontId="33" fillId="0" borderId="91" xfId="0" applyFont="1" applyBorder="1" applyAlignment="1">
      <alignment wrapText="1"/>
    </xf>
    <xf numFmtId="0" fontId="33" fillId="0" borderId="90" xfId="0" applyFont="1" applyBorder="1" applyAlignment="1">
      <alignment horizontal="center" vertical="center"/>
    </xf>
    <xf numFmtId="16" fontId="33" fillId="2" borderId="72" xfId="0" applyNumberFormat="1" applyFont="1" applyFill="1" applyBorder="1" applyAlignment="1">
      <alignment horizontal="left" vertical="center"/>
    </xf>
    <xf numFmtId="0" fontId="32" fillId="3" borderId="59" xfId="0" applyFont="1" applyFill="1" applyBorder="1" applyAlignment="1">
      <alignment horizontal="left" wrapText="1"/>
    </xf>
    <xf numFmtId="0" fontId="40" fillId="3" borderId="64" xfId="0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1" fontId="40" fillId="3" borderId="72" xfId="0" applyNumberFormat="1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16" fontId="33" fillId="6" borderId="52" xfId="0" applyNumberFormat="1" applyFont="1" applyFill="1" applyBorder="1" applyAlignment="1">
      <alignment horizontal="left"/>
    </xf>
    <xf numFmtId="0" fontId="33" fillId="6" borderId="19" xfId="0" applyFont="1" applyFill="1" applyBorder="1" applyAlignment="1">
      <alignment horizontal="center"/>
    </xf>
    <xf numFmtId="0" fontId="32" fillId="6" borderId="19" xfId="0" applyFont="1" applyFill="1" applyBorder="1" applyAlignment="1">
      <alignment horizontal="center" vertical="center"/>
    </xf>
    <xf numFmtId="0" fontId="32" fillId="6" borderId="59" xfId="0" applyFont="1" applyFill="1" applyBorder="1" applyAlignment="1">
      <alignment horizontal="center" vertical="center"/>
    </xf>
    <xf numFmtId="1" fontId="32" fillId="6" borderId="19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0" fontId="33" fillId="6" borderId="4" xfId="0" applyFont="1" applyFill="1" applyBorder="1"/>
    <xf numFmtId="16" fontId="33" fillId="2" borderId="62" xfId="0" applyNumberFormat="1" applyFont="1" applyFill="1" applyBorder="1" applyAlignment="1">
      <alignment horizontal="left" vertical="center"/>
    </xf>
    <xf numFmtId="0" fontId="43" fillId="0" borderId="0" xfId="0" applyFont="1" applyAlignment="1"/>
    <xf numFmtId="0" fontId="43" fillId="0" borderId="5" xfId="0" applyFont="1" applyBorder="1" applyAlignment="1"/>
    <xf numFmtId="0" fontId="44" fillId="0" borderId="15" xfId="0" applyFont="1" applyBorder="1" applyAlignment="1">
      <alignment horizontal="center" wrapText="1"/>
    </xf>
    <xf numFmtId="0" fontId="44" fillId="0" borderId="91" xfId="0" applyFont="1" applyBorder="1" applyAlignment="1">
      <alignment horizontal="center" wrapText="1"/>
    </xf>
    <xf numFmtId="0" fontId="44" fillId="7" borderId="91" xfId="0" applyFont="1" applyFill="1" applyBorder="1" applyAlignment="1">
      <alignment horizontal="center" wrapText="1"/>
    </xf>
    <xf numFmtId="0" fontId="41" fillId="8" borderId="91" xfId="0" applyFont="1" applyFill="1" applyBorder="1" applyAlignment="1">
      <alignment wrapText="1"/>
    </xf>
    <xf numFmtId="0" fontId="41" fillId="9" borderId="91" xfId="0" applyFont="1" applyFill="1" applyBorder="1" applyAlignment="1">
      <alignment wrapText="1"/>
    </xf>
    <xf numFmtId="0" fontId="41" fillId="0" borderId="91" xfId="0" applyFont="1" applyBorder="1" applyAlignment="1">
      <alignment wrapText="1"/>
    </xf>
    <xf numFmtId="0" fontId="43" fillId="0" borderId="91" xfId="0" applyFont="1" applyBorder="1" applyAlignment="1"/>
    <xf numFmtId="0" fontId="45" fillId="4" borderId="91" xfId="0" applyFont="1" applyFill="1" applyBorder="1" applyAlignment="1">
      <alignment wrapText="1"/>
    </xf>
    <xf numFmtId="0" fontId="43" fillId="4" borderId="91" xfId="0" applyFont="1" applyFill="1" applyBorder="1" applyAlignment="1"/>
    <xf numFmtId="0" fontId="45" fillId="4" borderId="91" xfId="0" applyFont="1" applyFill="1" applyBorder="1" applyAlignment="1">
      <alignment wrapText="1"/>
    </xf>
    <xf numFmtId="0" fontId="43" fillId="5" borderId="91" xfId="0" applyFont="1" applyFill="1" applyBorder="1" applyAlignment="1"/>
    <xf numFmtId="0" fontId="45" fillId="5" borderId="91" xfId="0" applyFont="1" applyFill="1" applyBorder="1" applyAlignment="1">
      <alignment wrapText="1"/>
    </xf>
    <xf numFmtId="0" fontId="0" fillId="0" borderId="0" xfId="0" applyFont="1" applyAlignment="1"/>
    <xf numFmtId="0" fontId="48" fillId="0" borderId="127" xfId="0" applyFont="1" applyFill="1" applyBorder="1" applyAlignment="1">
      <alignment vertical="center" wrapText="1"/>
    </xf>
    <xf numFmtId="0" fontId="49" fillId="10" borderId="129" xfId="0" applyFont="1" applyFill="1" applyBorder="1" applyAlignment="1">
      <alignment vertical="center" wrapText="1"/>
    </xf>
    <xf numFmtId="0" fontId="50" fillId="11" borderId="130" xfId="0" applyFont="1" applyFill="1" applyBorder="1" applyAlignment="1">
      <alignment horizontal="left" vertical="center" wrapText="1"/>
    </xf>
    <xf numFmtId="0" fontId="50" fillId="11" borderId="131" xfId="0" applyFont="1" applyFill="1" applyBorder="1" applyAlignment="1">
      <alignment vertical="center" wrapText="1"/>
    </xf>
    <xf numFmtId="16" fontId="33" fillId="3" borderId="52" xfId="0" applyNumberFormat="1" applyFont="1" applyFill="1" applyBorder="1" applyAlignment="1">
      <alignment horizontal="left" wrapText="1"/>
    </xf>
    <xf numFmtId="0" fontId="32" fillId="3" borderId="30" xfId="0" applyFont="1" applyFill="1" applyBorder="1" applyAlignment="1">
      <alignment horizontal="left" wrapText="1"/>
    </xf>
    <xf numFmtId="0" fontId="33" fillId="3" borderId="52" xfId="0" applyFont="1" applyFill="1" applyBorder="1" applyAlignment="1">
      <alignment horizontal="center" vertical="center" wrapText="1"/>
    </xf>
    <xf numFmtId="0" fontId="32" fillId="3" borderId="101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1" fontId="32" fillId="3" borderId="52" xfId="0" applyNumberFormat="1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3" fillId="2" borderId="101" xfId="0" applyFont="1" applyFill="1" applyBorder="1" applyAlignment="1">
      <alignment horizontal="center" vertical="center" wrapText="1"/>
    </xf>
    <xf numFmtId="0" fontId="33" fillId="2" borderId="52" xfId="0" applyFont="1" applyFill="1" applyBorder="1" applyAlignment="1">
      <alignment horizontal="center" vertical="center" wrapText="1"/>
    </xf>
    <xf numFmtId="16" fontId="33" fillId="5" borderId="132" xfId="0" applyNumberFormat="1" applyFont="1" applyFill="1" applyBorder="1" applyAlignment="1">
      <alignment horizontal="left" vertical="top" wrapText="1"/>
    </xf>
    <xf numFmtId="0" fontId="48" fillId="0" borderId="133" xfId="0" applyFont="1" applyFill="1" applyBorder="1" applyAlignment="1">
      <alignment vertical="center" wrapText="1"/>
    </xf>
    <xf numFmtId="0" fontId="33" fillId="5" borderId="134" xfId="0" applyFont="1" applyFill="1" applyBorder="1" applyAlignment="1">
      <alignment horizontal="center" vertical="center"/>
    </xf>
    <xf numFmtId="0" fontId="32" fillId="5" borderId="134" xfId="0" applyFont="1" applyFill="1" applyBorder="1" applyAlignment="1">
      <alignment horizontal="center" vertical="center" wrapText="1"/>
    </xf>
    <xf numFmtId="0" fontId="32" fillId="5" borderId="136" xfId="0" applyFont="1" applyFill="1" applyBorder="1" applyAlignment="1">
      <alignment horizontal="center" vertical="center" wrapText="1"/>
    </xf>
    <xf numFmtId="0" fontId="32" fillId="5" borderId="137" xfId="0" applyFont="1" applyFill="1" applyBorder="1" applyAlignment="1">
      <alignment horizontal="center" vertical="center" wrapText="1"/>
    </xf>
    <xf numFmtId="0" fontId="32" fillId="5" borderId="138" xfId="0" applyFont="1" applyFill="1" applyBorder="1" applyAlignment="1">
      <alignment horizontal="center" vertical="center" wrapText="1"/>
    </xf>
    <xf numFmtId="0" fontId="32" fillId="5" borderId="139" xfId="0" applyFont="1" applyFill="1" applyBorder="1" applyAlignment="1">
      <alignment horizontal="center" vertical="center" wrapText="1"/>
    </xf>
    <xf numFmtId="0" fontId="41" fillId="5" borderId="140" xfId="0" applyFont="1" applyFill="1" applyBorder="1"/>
    <xf numFmtId="0" fontId="41" fillId="5" borderId="137" xfId="0" applyFont="1" applyFill="1" applyBorder="1"/>
    <xf numFmtId="0" fontId="41" fillId="5" borderId="141" xfId="0" applyFont="1" applyFill="1" applyBorder="1"/>
    <xf numFmtId="0" fontId="41" fillId="3" borderId="141" xfId="0" applyFont="1" applyFill="1" applyBorder="1"/>
    <xf numFmtId="0" fontId="32" fillId="2" borderId="137" xfId="0" applyFont="1" applyFill="1" applyBorder="1" applyAlignment="1">
      <alignment horizontal="center" vertical="center" wrapText="1"/>
    </xf>
    <xf numFmtId="0" fontId="32" fillId="2" borderId="138" xfId="0" applyFont="1" applyFill="1" applyBorder="1" applyAlignment="1">
      <alignment horizontal="center" vertical="center" wrapText="1"/>
    </xf>
    <xf numFmtId="0" fontId="32" fillId="2" borderId="139" xfId="0" applyFont="1" applyFill="1" applyBorder="1" applyAlignment="1">
      <alignment horizontal="center" vertical="center" wrapText="1"/>
    </xf>
    <xf numFmtId="0" fontId="32" fillId="3" borderId="134" xfId="0" applyFont="1" applyFill="1" applyBorder="1" applyAlignment="1">
      <alignment horizontal="center" vertical="center" wrapText="1"/>
    </xf>
    <xf numFmtId="0" fontId="32" fillId="2" borderId="140" xfId="0" applyFont="1" applyFill="1" applyBorder="1" applyAlignment="1">
      <alignment horizontal="center" vertical="center" wrapText="1"/>
    </xf>
    <xf numFmtId="0" fontId="32" fillId="2" borderId="142" xfId="0" applyFont="1" applyFill="1" applyBorder="1" applyAlignment="1">
      <alignment horizontal="center" vertical="center" wrapText="1"/>
    </xf>
    <xf numFmtId="0" fontId="32" fillId="2" borderId="143" xfId="0" applyFont="1" applyFill="1" applyBorder="1" applyAlignment="1">
      <alignment horizontal="center" vertical="center" wrapText="1"/>
    </xf>
    <xf numFmtId="16" fontId="33" fillId="5" borderId="144" xfId="0" applyNumberFormat="1" applyFont="1" applyFill="1" applyBorder="1" applyAlignment="1">
      <alignment horizontal="left" vertical="top" wrapText="1"/>
    </xf>
    <xf numFmtId="0" fontId="41" fillId="5" borderId="113" xfId="0" applyFont="1" applyFill="1" applyBorder="1"/>
    <xf numFmtId="0" fontId="33" fillId="2" borderId="145" xfId="0" applyFont="1" applyFill="1" applyBorder="1" applyAlignment="1">
      <alignment horizontal="center" vertical="center" wrapText="1"/>
    </xf>
    <xf numFmtId="0" fontId="32" fillId="2" borderId="124" xfId="0" applyFont="1" applyFill="1" applyBorder="1" applyAlignment="1">
      <alignment horizontal="center" vertical="center" wrapText="1"/>
    </xf>
    <xf numFmtId="0" fontId="32" fillId="2" borderId="89" xfId="0" applyFont="1" applyFill="1" applyBorder="1" applyAlignment="1">
      <alignment horizontal="center" vertical="center" wrapText="1"/>
    </xf>
    <xf numFmtId="0" fontId="32" fillId="2" borderId="146" xfId="0" applyFont="1" applyFill="1" applyBorder="1" applyAlignment="1">
      <alignment horizontal="center" vertical="center"/>
    </xf>
    <xf numFmtId="0" fontId="33" fillId="2" borderId="146" xfId="0" applyFont="1" applyFill="1" applyBorder="1" applyAlignment="1">
      <alignment horizontal="center" vertical="center" wrapText="1"/>
    </xf>
    <xf numFmtId="0" fontId="32" fillId="2" borderId="146" xfId="0" applyFont="1" applyFill="1" applyBorder="1" applyAlignment="1">
      <alignment horizontal="center" vertical="center" wrapText="1"/>
    </xf>
    <xf numFmtId="16" fontId="33" fillId="5" borderId="147" xfId="0" applyNumberFormat="1" applyFont="1" applyFill="1" applyBorder="1" applyAlignment="1">
      <alignment horizontal="left" vertical="top" wrapText="1"/>
    </xf>
    <xf numFmtId="0" fontId="32" fillId="2" borderId="150" xfId="0" applyFont="1" applyFill="1" applyBorder="1" applyAlignment="1">
      <alignment horizontal="center" vertical="center" wrapText="1"/>
    </xf>
    <xf numFmtId="0" fontId="32" fillId="2" borderId="151" xfId="0" applyFont="1" applyFill="1" applyBorder="1" applyAlignment="1">
      <alignment horizontal="center" vertical="center" wrapText="1"/>
    </xf>
    <xf numFmtId="165" fontId="32" fillId="2" borderId="152" xfId="0" applyNumberFormat="1" applyFont="1" applyFill="1" applyBorder="1" applyAlignment="1">
      <alignment horizontal="center" vertical="center" wrapText="1"/>
    </xf>
    <xf numFmtId="0" fontId="32" fillId="3" borderId="149" xfId="0" applyFont="1" applyFill="1" applyBorder="1" applyAlignment="1">
      <alignment horizontal="center" vertical="center" wrapText="1"/>
    </xf>
    <xf numFmtId="0" fontId="32" fillId="2" borderId="148" xfId="0" applyFont="1" applyFill="1" applyBorder="1" applyAlignment="1">
      <alignment horizontal="center" vertical="center" wrapText="1"/>
    </xf>
    <xf numFmtId="0" fontId="32" fillId="2" borderId="153" xfId="0" applyFont="1" applyFill="1" applyBorder="1" applyAlignment="1">
      <alignment horizontal="center" vertical="center" wrapText="1"/>
    </xf>
    <xf numFmtId="0" fontId="32" fillId="2" borderId="154" xfId="0" applyFont="1" applyFill="1" applyBorder="1" applyAlignment="1">
      <alignment horizontal="center" vertical="center" wrapText="1"/>
    </xf>
    <xf numFmtId="0" fontId="32" fillId="3" borderId="155" xfId="0" applyFont="1" applyFill="1" applyBorder="1" applyAlignment="1">
      <alignment horizontal="center" vertical="center" wrapText="1"/>
    </xf>
    <xf numFmtId="0" fontId="32" fillId="2" borderId="156" xfId="0" applyFont="1" applyFill="1" applyBorder="1" applyAlignment="1">
      <alignment horizontal="center" vertical="center" wrapText="1"/>
    </xf>
    <xf numFmtId="0" fontId="32" fillId="2" borderId="157" xfId="0" applyFont="1" applyFill="1" applyBorder="1" applyAlignment="1">
      <alignment horizontal="center" vertical="center" wrapText="1"/>
    </xf>
    <xf numFmtId="0" fontId="32" fillId="2" borderId="158" xfId="0" applyFont="1" applyFill="1" applyBorder="1" applyAlignment="1">
      <alignment horizontal="center" vertical="center" wrapText="1"/>
    </xf>
    <xf numFmtId="0" fontId="51" fillId="11" borderId="131" xfId="0" applyFont="1" applyFill="1" applyBorder="1" applyAlignment="1">
      <alignment vertical="center" wrapText="1"/>
    </xf>
    <xf numFmtId="0" fontId="50" fillId="11" borderId="159" xfId="0" applyFont="1" applyFill="1" applyBorder="1" applyAlignment="1">
      <alignment vertical="center" wrapText="1"/>
    </xf>
    <xf numFmtId="0" fontId="48" fillId="10" borderId="133" xfId="0" applyFont="1" applyFill="1" applyBorder="1" applyAlignment="1">
      <alignment vertical="center" wrapText="1"/>
    </xf>
    <xf numFmtId="0" fontId="47" fillId="2" borderId="72" xfId="0" applyFont="1" applyFill="1" applyBorder="1" applyAlignment="1">
      <alignment vertical="center" wrapText="1"/>
    </xf>
    <xf numFmtId="0" fontId="48" fillId="11" borderId="129" xfId="0" applyFont="1" applyFill="1" applyBorder="1" applyAlignment="1">
      <alignment vertical="center" wrapText="1"/>
    </xf>
    <xf numFmtId="0" fontId="47" fillId="2" borderId="93" xfId="0" applyFont="1" applyFill="1" applyBorder="1" applyAlignment="1">
      <alignment wrapText="1"/>
    </xf>
    <xf numFmtId="0" fontId="52" fillId="2" borderId="19" xfId="0" applyFont="1" applyFill="1" applyBorder="1" applyAlignment="1">
      <alignment vertical="center" wrapText="1"/>
    </xf>
    <xf numFmtId="0" fontId="48" fillId="0" borderId="130" xfId="0" applyFont="1" applyFill="1" applyBorder="1" applyAlignment="1">
      <alignment vertical="center" wrapText="1"/>
    </xf>
    <xf numFmtId="16" fontId="33" fillId="2" borderId="133" xfId="0" applyNumberFormat="1" applyFont="1" applyFill="1" applyBorder="1" applyAlignment="1">
      <alignment vertical="center"/>
    </xf>
    <xf numFmtId="16" fontId="33" fillId="2" borderId="128" xfId="0" applyNumberFormat="1" applyFont="1" applyFill="1" applyBorder="1" applyAlignment="1">
      <alignment vertical="center"/>
    </xf>
    <xf numFmtId="16" fontId="33" fillId="2" borderId="160" xfId="0" applyNumberFormat="1" applyFont="1" applyFill="1" applyBorder="1" applyAlignment="1">
      <alignment vertical="center"/>
    </xf>
    <xf numFmtId="0" fontId="54" fillId="12" borderId="161" xfId="1" applyNumberFormat="1" applyFont="1" applyFill="1" applyBorder="1" applyAlignment="1">
      <alignment horizontal="center"/>
    </xf>
    <xf numFmtId="0" fontId="50" fillId="11" borderId="130" xfId="0" applyFont="1" applyFill="1" applyBorder="1" applyAlignment="1">
      <alignment vertical="center" wrapText="1"/>
    </xf>
    <xf numFmtId="0" fontId="41" fillId="5" borderId="162" xfId="0" applyFont="1" applyFill="1" applyBorder="1"/>
    <xf numFmtId="0" fontId="41" fillId="5" borderId="163" xfId="0" applyFont="1" applyFill="1" applyBorder="1"/>
    <xf numFmtId="165" fontId="41" fillId="5" borderId="164" xfId="0" applyNumberFormat="1" applyFont="1" applyFill="1" applyBorder="1"/>
    <xf numFmtId="0" fontId="41" fillId="3" borderId="164" xfId="0" applyFont="1" applyFill="1" applyBorder="1"/>
    <xf numFmtId="0" fontId="33" fillId="2" borderId="114" xfId="0" applyFont="1" applyFill="1" applyBorder="1" applyAlignment="1">
      <alignment vertical="center" wrapText="1"/>
    </xf>
    <xf numFmtId="0" fontId="48" fillId="11" borderId="165" xfId="0" applyFont="1" applyFill="1" applyBorder="1" applyAlignment="1">
      <alignment vertical="center" wrapText="1"/>
    </xf>
    <xf numFmtId="0" fontId="36" fillId="2" borderId="110" xfId="0" applyFont="1" applyFill="1" applyBorder="1" applyAlignment="1">
      <alignment horizontal="center" vertical="center"/>
    </xf>
    <xf numFmtId="0" fontId="36" fillId="2" borderId="167" xfId="0" applyFont="1" applyFill="1" applyBorder="1" applyAlignment="1">
      <alignment horizontal="center" vertical="center"/>
    </xf>
    <xf numFmtId="0" fontId="36" fillId="2" borderId="172" xfId="0" applyFont="1" applyFill="1" applyBorder="1" applyAlignment="1">
      <alignment horizontal="center" vertical="center"/>
    </xf>
    <xf numFmtId="0" fontId="36" fillId="2" borderId="147" xfId="0" applyFont="1" applyFill="1" applyBorder="1" applyAlignment="1">
      <alignment horizontal="center" vertical="center"/>
    </xf>
    <xf numFmtId="0" fontId="35" fillId="2" borderId="177" xfId="0" applyFont="1" applyFill="1" applyBorder="1" applyAlignment="1">
      <alignment horizontal="center" vertical="center" wrapText="1"/>
    </xf>
    <xf numFmtId="0" fontId="35" fillId="2" borderId="182" xfId="0" applyFont="1" applyFill="1" applyBorder="1" applyAlignment="1">
      <alignment horizontal="center" vertical="center" wrapText="1"/>
    </xf>
    <xf numFmtId="0" fontId="35" fillId="2" borderId="183" xfId="0" applyFont="1" applyFill="1" applyBorder="1" applyAlignment="1">
      <alignment horizontal="center" vertical="center" wrapText="1"/>
    </xf>
    <xf numFmtId="0" fontId="36" fillId="2" borderId="184" xfId="0" applyFont="1" applyFill="1" applyBorder="1" applyAlignment="1">
      <alignment horizontal="center" vertical="center"/>
    </xf>
    <xf numFmtId="0" fontId="36" fillId="2" borderId="185" xfId="0" applyFont="1" applyFill="1" applyBorder="1" applyAlignment="1">
      <alignment horizontal="center" vertical="center"/>
    </xf>
    <xf numFmtId="0" fontId="36" fillId="2" borderId="149" xfId="0" applyFont="1" applyFill="1" applyBorder="1" applyAlignment="1">
      <alignment horizontal="center" vertical="center"/>
    </xf>
    <xf numFmtId="0" fontId="52" fillId="2" borderId="149" xfId="0" applyFont="1" applyFill="1" applyBorder="1" applyAlignment="1">
      <alignment vertical="center" wrapText="1"/>
    </xf>
    <xf numFmtId="0" fontId="56" fillId="0" borderId="189" xfId="0" applyFont="1" applyBorder="1" applyAlignment="1">
      <alignment horizontal="center" wrapText="1"/>
    </xf>
    <xf numFmtId="0" fontId="56" fillId="0" borderId="190" xfId="0" applyFont="1" applyBorder="1" applyAlignment="1">
      <alignment horizontal="center" wrapText="1"/>
    </xf>
    <xf numFmtId="0" fontId="57" fillId="13" borderId="190" xfId="0" applyFont="1" applyFill="1" applyBorder="1" applyAlignment="1">
      <alignment wrapText="1"/>
    </xf>
    <xf numFmtId="0" fontId="56" fillId="13" borderId="189" xfId="0" applyFont="1" applyFill="1" applyBorder="1" applyAlignment="1">
      <alignment wrapText="1"/>
    </xf>
    <xf numFmtId="0" fontId="56" fillId="13" borderId="190" xfId="0" applyFont="1" applyFill="1" applyBorder="1" applyAlignment="1">
      <alignment wrapText="1"/>
    </xf>
    <xf numFmtId="0" fontId="56" fillId="13" borderId="190" xfId="0" applyFont="1" applyFill="1" applyBorder="1" applyAlignment="1">
      <alignment vertical="center" wrapText="1"/>
    </xf>
    <xf numFmtId="0" fontId="56" fillId="14" borderId="189" xfId="0" applyFont="1" applyFill="1" applyBorder="1" applyAlignment="1">
      <alignment wrapText="1"/>
    </xf>
    <xf numFmtId="0" fontId="56" fillId="14" borderId="190" xfId="0" applyFont="1" applyFill="1" applyBorder="1" applyAlignment="1">
      <alignment wrapText="1"/>
    </xf>
    <xf numFmtId="0" fontId="57" fillId="15" borderId="191" xfId="0" applyFont="1" applyFill="1" applyBorder="1" applyAlignment="1">
      <alignment horizontal="center" wrapText="1"/>
    </xf>
    <xf numFmtId="0" fontId="56" fillId="15" borderId="193" xfId="0" applyFont="1" applyFill="1" applyBorder="1" applyAlignment="1">
      <alignment wrapText="1"/>
    </xf>
    <xf numFmtId="0" fontId="56" fillId="15" borderId="194" xfId="0" applyFont="1" applyFill="1" applyBorder="1" applyAlignment="1">
      <alignment wrapText="1"/>
    </xf>
    <xf numFmtId="0" fontId="59" fillId="0" borderId="181" xfId="0" applyFont="1" applyBorder="1" applyAlignment="1">
      <alignment horizontal="center" vertical="center" wrapText="1"/>
    </xf>
    <xf numFmtId="0" fontId="59" fillId="0" borderId="129" xfId="0" applyFont="1" applyBorder="1" applyAlignment="1">
      <alignment horizontal="center" vertical="center" wrapText="1"/>
    </xf>
    <xf numFmtId="0" fontId="61" fillId="0" borderId="201" xfId="0" applyFont="1" applyBorder="1" applyAlignment="1">
      <alignment horizontal="center" vertical="center" wrapText="1"/>
    </xf>
    <xf numFmtId="0" fontId="61" fillId="0" borderId="129" xfId="0" applyFont="1" applyBorder="1" applyAlignment="1">
      <alignment horizontal="center" vertical="center" wrapText="1"/>
    </xf>
    <xf numFmtId="0" fontId="0" fillId="0" borderId="129" xfId="0" applyFont="1" applyBorder="1" applyAlignment="1">
      <alignment vertical="top" wrapText="1"/>
    </xf>
    <xf numFmtId="0" fontId="48" fillId="11" borderId="128" xfId="0" applyFont="1" applyFill="1" applyBorder="1" applyAlignment="1">
      <alignment horizontal="center" vertical="center" wrapText="1"/>
    </xf>
    <xf numFmtId="0" fontId="49" fillId="0" borderId="131" xfId="0" applyFont="1" applyBorder="1" applyAlignment="1">
      <alignment horizontal="center" vertical="center"/>
    </xf>
    <xf numFmtId="0" fontId="49" fillId="0" borderId="161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48" fillId="0" borderId="204" xfId="0" applyFont="1" applyBorder="1" applyAlignment="1">
      <alignment vertical="center" wrapText="1"/>
    </xf>
    <xf numFmtId="0" fontId="48" fillId="0" borderId="128" xfId="0" applyFont="1" applyBorder="1" applyAlignment="1">
      <alignment horizontal="center" vertical="center" wrapText="1"/>
    </xf>
    <xf numFmtId="0" fontId="48" fillId="0" borderId="199" xfId="0" applyFont="1" applyBorder="1" applyAlignment="1">
      <alignment horizontal="center" vertical="center"/>
    </xf>
    <xf numFmtId="0" fontId="62" fillId="0" borderId="206" xfId="0" applyFont="1" applyBorder="1" applyAlignment="1">
      <alignment horizontal="center" vertical="center" wrapText="1"/>
    </xf>
    <xf numFmtId="0" fontId="49" fillId="11" borderId="207" xfId="0" quotePrefix="1" applyFont="1" applyFill="1" applyBorder="1" applyAlignment="1">
      <alignment horizontal="center" vertical="center"/>
    </xf>
    <xf numFmtId="0" fontId="49" fillId="11" borderId="208" xfId="0" quotePrefix="1" applyFont="1" applyFill="1" applyBorder="1" applyAlignment="1">
      <alignment horizontal="center" vertical="center"/>
    </xf>
    <xf numFmtId="0" fontId="49" fillId="11" borderId="205" xfId="0" applyFont="1" applyFill="1" applyBorder="1" applyAlignment="1">
      <alignment horizontal="center" vertical="center"/>
    </xf>
    <xf numFmtId="0" fontId="48" fillId="0" borderId="203" xfId="0" applyFont="1" applyBorder="1" applyAlignment="1">
      <alignment horizontal="left" vertical="top" wrapText="1"/>
    </xf>
    <xf numFmtId="0" fontId="62" fillId="0" borderId="128" xfId="0" applyFont="1" applyBorder="1" applyAlignment="1">
      <alignment horizontal="center" vertical="center" wrapText="1"/>
    </xf>
    <xf numFmtId="0" fontId="49" fillId="11" borderId="131" xfId="0" applyFont="1" applyFill="1" applyBorder="1" applyAlignment="1">
      <alignment horizontal="center" vertical="center"/>
    </xf>
    <xf numFmtId="0" fontId="49" fillId="11" borderId="161" xfId="0" quotePrefix="1" applyFont="1" applyFill="1" applyBorder="1" applyAlignment="1">
      <alignment horizontal="center" vertical="center"/>
    </xf>
    <xf numFmtId="0" fontId="49" fillId="11" borderId="203" xfId="0" applyFont="1" applyFill="1" applyBorder="1" applyAlignment="1">
      <alignment horizontal="center" vertical="center"/>
    </xf>
    <xf numFmtId="0" fontId="49" fillId="11" borderId="161" xfId="0" applyFont="1" applyFill="1" applyBorder="1" applyAlignment="1">
      <alignment horizontal="center" vertical="center"/>
    </xf>
    <xf numFmtId="0" fontId="48" fillId="0" borderId="131" xfId="0" applyFont="1" applyBorder="1" applyAlignment="1">
      <alignment vertical="top" wrapText="1"/>
    </xf>
    <xf numFmtId="0" fontId="48" fillId="11" borderId="131" xfId="0" applyFont="1" applyFill="1" applyBorder="1" applyAlignment="1">
      <alignment vertical="top" wrapText="1"/>
    </xf>
    <xf numFmtId="0" fontId="63" fillId="2" borderId="14" xfId="0" applyFont="1" applyFill="1" applyBorder="1" applyAlignment="1">
      <alignment horizontal="center" vertical="center"/>
    </xf>
    <xf numFmtId="0" fontId="63" fillId="2" borderId="17" xfId="0" applyFont="1" applyFill="1" applyBorder="1" applyAlignment="1">
      <alignment horizontal="center" vertical="center"/>
    </xf>
    <xf numFmtId="0" fontId="48" fillId="0" borderId="202" xfId="0" applyFont="1" applyBorder="1" applyAlignment="1">
      <alignment vertical="center" wrapText="1"/>
    </xf>
    <xf numFmtId="0" fontId="48" fillId="11" borderId="130" xfId="0" applyFont="1" applyFill="1" applyBorder="1" applyAlignment="1">
      <alignment vertical="top" wrapText="1"/>
    </xf>
    <xf numFmtId="0" fontId="63" fillId="2" borderId="74" xfId="0" applyFont="1" applyFill="1" applyBorder="1" applyAlignment="1">
      <alignment horizontal="center" vertical="center"/>
    </xf>
    <xf numFmtId="0" fontId="63" fillId="3" borderId="72" xfId="0" applyFont="1" applyFill="1" applyBorder="1" applyAlignment="1">
      <alignment horizontal="center" vertical="center"/>
    </xf>
    <xf numFmtId="0" fontId="49" fillId="2" borderId="7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7" xfId="0" applyFont="1" applyFill="1" applyBorder="1" applyAlignment="1">
      <alignment horizontal="center" vertical="center"/>
    </xf>
    <xf numFmtId="0" fontId="49" fillId="3" borderId="72" xfId="0" applyFont="1" applyFill="1" applyBorder="1" applyAlignment="1">
      <alignment horizontal="center" vertical="center"/>
    </xf>
    <xf numFmtId="0" fontId="48" fillId="0" borderId="202" xfId="0" applyFont="1" applyBorder="1" applyAlignment="1">
      <alignment vertical="top" wrapText="1"/>
    </xf>
    <xf numFmtId="0" fontId="49" fillId="11" borderId="110" xfId="3" applyFont="1" applyFill="1" applyBorder="1"/>
    <xf numFmtId="0" fontId="48" fillId="11" borderId="110" xfId="0" applyFont="1" applyFill="1" applyBorder="1" applyAlignment="1"/>
    <xf numFmtId="0" fontId="48" fillId="11" borderId="110" xfId="3" applyFont="1" applyFill="1"/>
    <xf numFmtId="0" fontId="49" fillId="11" borderId="110" xfId="0" applyFont="1" applyFill="1" applyBorder="1" applyAlignment="1"/>
    <xf numFmtId="0" fontId="49" fillId="11" borderId="110" xfId="3" applyFont="1" applyFill="1"/>
    <xf numFmtId="0" fontId="66" fillId="11" borderId="0" xfId="0" applyFont="1" applyFill="1"/>
    <xf numFmtId="0" fontId="68" fillId="11" borderId="0" xfId="0" applyFont="1" applyFill="1"/>
    <xf numFmtId="0" fontId="32" fillId="2" borderId="16" xfId="0" applyFont="1" applyFill="1" applyBorder="1" applyAlignment="1">
      <alignment horizontal="center" vertical="center"/>
    </xf>
    <xf numFmtId="0" fontId="32" fillId="3" borderId="80" xfId="0" applyFont="1" applyFill="1" applyBorder="1" applyAlignment="1">
      <alignment horizontal="center" vertical="center"/>
    </xf>
    <xf numFmtId="0" fontId="36" fillId="2" borderId="110" xfId="0" applyFont="1" applyFill="1" applyBorder="1" applyAlignment="1">
      <alignment horizontal="center" vertical="center"/>
    </xf>
    <xf numFmtId="0" fontId="0" fillId="0" borderId="0" xfId="0" applyFont="1" applyAlignment="1"/>
    <xf numFmtId="0" fontId="54" fillId="2" borderId="14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90" xfId="0" applyFont="1" applyFill="1" applyBorder="1" applyAlignment="1">
      <alignment horizontal="center" vertical="center"/>
    </xf>
    <xf numFmtId="0" fontId="32" fillId="2" borderId="89" xfId="0" applyFont="1" applyFill="1" applyBorder="1" applyAlignment="1">
      <alignment horizontal="center" vertical="center"/>
    </xf>
    <xf numFmtId="0" fontId="33" fillId="2" borderId="110" xfId="0" applyFont="1" applyFill="1" applyBorder="1"/>
    <xf numFmtId="0" fontId="49" fillId="16" borderId="128" xfId="0" quotePrefix="1" applyFont="1" applyFill="1" applyBorder="1" applyAlignment="1">
      <alignment horizontal="center" vertical="center"/>
    </xf>
    <xf numFmtId="0" fontId="24" fillId="2" borderId="110" xfId="0" applyFont="1" applyFill="1" applyBorder="1"/>
    <xf numFmtId="0" fontId="36" fillId="2" borderId="110" xfId="0" applyFont="1" applyFill="1" applyBorder="1"/>
    <xf numFmtId="0" fontId="62" fillId="11" borderId="110" xfId="0" applyFont="1" applyFill="1" applyBorder="1"/>
    <xf numFmtId="0" fontId="68" fillId="11" borderId="110" xfId="1" applyNumberFormat="1" applyFont="1" applyFill="1" applyBorder="1" applyAlignment="1">
      <alignment horizontal="left"/>
    </xf>
    <xf numFmtId="0" fontId="68" fillId="11" borderId="110" xfId="0" applyFont="1" applyFill="1" applyBorder="1"/>
    <xf numFmtId="0" fontId="70" fillId="11" borderId="110" xfId="1" applyNumberFormat="1" applyFont="1" applyFill="1" applyBorder="1" applyAlignment="1"/>
    <xf numFmtId="0" fontId="36" fillId="2" borderId="110" xfId="0" applyFont="1" applyFill="1" applyBorder="1" applyAlignment="1">
      <alignment horizontal="left" vertical="center" wrapText="1"/>
    </xf>
    <xf numFmtId="0" fontId="30" fillId="2" borderId="110" xfId="0" applyFont="1" applyFill="1" applyBorder="1"/>
    <xf numFmtId="0" fontId="62" fillId="11" borderId="110" xfId="0" applyFont="1" applyFill="1" applyBorder="1" applyAlignment="1">
      <alignment horizontal="center" vertical="center"/>
    </xf>
    <xf numFmtId="0" fontId="62" fillId="11" borderId="110" xfId="0" applyFont="1" applyFill="1" applyBorder="1" applyAlignment="1">
      <alignment horizontal="left" vertical="center" wrapText="1"/>
    </xf>
    <xf numFmtId="0" fontId="49" fillId="11" borderId="206" xfId="0" quotePrefix="1" applyFont="1" applyFill="1" applyBorder="1" applyAlignment="1">
      <alignment horizontal="center" vertical="center"/>
    </xf>
    <xf numFmtId="0" fontId="32" fillId="2" borderId="114" xfId="0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3" borderId="80" xfId="0" applyFont="1" applyFill="1" applyBorder="1" applyAlignment="1">
      <alignment horizontal="center" vertical="center"/>
    </xf>
    <xf numFmtId="0" fontId="32" fillId="2" borderId="80" xfId="0" applyFont="1" applyFill="1" applyBorder="1" applyAlignment="1">
      <alignment horizontal="center" vertical="center"/>
    </xf>
    <xf numFmtId="0" fontId="0" fillId="0" borderId="0" xfId="0" applyFont="1" applyAlignment="1"/>
    <xf numFmtId="0" fontId="48" fillId="11" borderId="0" xfId="0" applyFont="1" applyFill="1" applyAlignment="1">
      <alignment vertical="top" wrapText="1"/>
    </xf>
    <xf numFmtId="0" fontId="48" fillId="0" borderId="128" xfId="0" applyFont="1" applyFill="1" applyBorder="1" applyAlignment="1">
      <alignment horizontal="center" vertical="center" wrapText="1"/>
    </xf>
    <xf numFmtId="16" fontId="48" fillId="11" borderId="133" xfId="0" applyNumberFormat="1" applyFont="1" applyFill="1" applyBorder="1" applyAlignment="1">
      <alignment horizontal="left" vertical="center"/>
    </xf>
    <xf numFmtId="0" fontId="48" fillId="11" borderId="0" xfId="0" applyFont="1" applyFill="1"/>
    <xf numFmtId="0" fontId="48" fillId="0" borderId="203" xfId="0" applyFont="1" applyBorder="1" applyAlignment="1">
      <alignment vertical="top" wrapText="1"/>
    </xf>
    <xf numFmtId="0" fontId="48" fillId="0" borderId="209" xfId="0" applyFont="1" applyBorder="1" applyAlignment="1">
      <alignment vertical="top" wrapText="1"/>
    </xf>
    <xf numFmtId="0" fontId="48" fillId="0" borderId="203" xfId="0" applyFont="1" applyFill="1" applyBorder="1" applyAlignment="1">
      <alignment vertical="top" wrapText="1"/>
    </xf>
    <xf numFmtId="0" fontId="49" fillId="11" borderId="110" xfId="3" applyFont="1" applyFill="1" applyBorder="1" applyAlignment="1">
      <alignment horizontal="left"/>
    </xf>
    <xf numFmtId="0" fontId="48" fillId="11" borderId="110" xfId="3" applyFont="1" applyFill="1" applyBorder="1"/>
    <xf numFmtId="16" fontId="48" fillId="11" borderId="206" xfId="0" applyNumberFormat="1" applyFont="1" applyFill="1" applyBorder="1" applyAlignment="1">
      <alignment horizontal="left" vertical="center"/>
    </xf>
    <xf numFmtId="0" fontId="49" fillId="0" borderId="128" xfId="0" applyFont="1" applyFill="1" applyBorder="1" applyAlignment="1">
      <alignment horizontal="center" vertical="center" wrapText="1"/>
    </xf>
    <xf numFmtId="0" fontId="49" fillId="11" borderId="128" xfId="0" applyFont="1" applyFill="1" applyBorder="1" applyAlignment="1">
      <alignment horizontal="center" vertical="center"/>
    </xf>
    <xf numFmtId="0" fontId="49" fillId="11" borderId="202" xfId="0" applyFont="1" applyFill="1" applyBorder="1" applyAlignment="1">
      <alignment horizontal="center" vertical="center"/>
    </xf>
    <xf numFmtId="0" fontId="49" fillId="11" borderId="130" xfId="0" applyFont="1" applyFill="1" applyBorder="1" applyAlignment="1">
      <alignment horizontal="center" vertical="center"/>
    </xf>
    <xf numFmtId="0" fontId="49" fillId="11" borderId="233" xfId="0" quotePrefix="1" applyFont="1" applyFill="1" applyBorder="1" applyAlignment="1">
      <alignment horizontal="center" vertical="center"/>
    </xf>
    <xf numFmtId="0" fontId="49" fillId="11" borderId="204" xfId="0" applyFont="1" applyFill="1" applyBorder="1" applyAlignment="1">
      <alignment horizontal="center" vertical="center"/>
    </xf>
    <xf numFmtId="0" fontId="49" fillId="16" borderId="128" xfId="0" quotePrefix="1" applyNumberFormat="1" applyFont="1" applyFill="1" applyBorder="1" applyAlignment="1">
      <alignment horizontal="center" vertical="center"/>
    </xf>
    <xf numFmtId="0" fontId="49" fillId="11" borderId="131" xfId="0" quotePrefix="1" applyFont="1" applyFill="1" applyBorder="1" applyAlignment="1">
      <alignment horizontal="center" vertical="center"/>
    </xf>
    <xf numFmtId="1" fontId="49" fillId="16" borderId="128" xfId="0" quotePrefix="1" applyNumberFormat="1" applyFont="1" applyFill="1" applyBorder="1" applyAlignment="1">
      <alignment horizontal="center" vertical="center"/>
    </xf>
    <xf numFmtId="0" fontId="49" fillId="11" borderId="203" xfId="0" quotePrefix="1" applyFont="1" applyFill="1" applyBorder="1" applyAlignment="1">
      <alignment horizontal="center" vertical="center"/>
    </xf>
    <xf numFmtId="0" fontId="49" fillId="16" borderId="128" xfId="0" applyFont="1" applyFill="1" applyBorder="1" applyAlignment="1">
      <alignment horizontal="center" vertical="center"/>
    </xf>
    <xf numFmtId="0" fontId="49" fillId="11" borderId="209" xfId="0" quotePrefix="1" applyFont="1" applyFill="1" applyBorder="1" applyAlignment="1">
      <alignment horizontal="center" vertical="center"/>
    </xf>
    <xf numFmtId="0" fontId="48" fillId="11" borderId="131" xfId="0" applyFont="1" applyFill="1" applyBorder="1" applyAlignment="1">
      <alignment horizontal="left" vertical="top" wrapText="1"/>
    </xf>
    <xf numFmtId="0" fontId="49" fillId="11" borderId="131" xfId="0" applyFont="1" applyFill="1" applyBorder="1" applyAlignment="1">
      <alignment horizontal="center" vertical="center"/>
    </xf>
    <xf numFmtId="0" fontId="0" fillId="0" borderId="0" xfId="0" applyFont="1" applyAlignment="1"/>
    <xf numFmtId="0" fontId="73" fillId="11" borderId="0" xfId="0" applyFont="1" applyFill="1"/>
    <xf numFmtId="0" fontId="66" fillId="11" borderId="110" xfId="0" applyFont="1" applyFill="1" applyBorder="1"/>
    <xf numFmtId="0" fontId="72" fillId="11" borderId="0" xfId="0" applyFont="1" applyFill="1" applyAlignment="1">
      <alignment horizontal="right"/>
    </xf>
    <xf numFmtId="0" fontId="74" fillId="11" borderId="0" xfId="0" applyFont="1" applyFill="1"/>
    <xf numFmtId="0" fontId="75" fillId="11" borderId="0" xfId="0" applyFont="1" applyFill="1"/>
    <xf numFmtId="0" fontId="65" fillId="11" borderId="110" xfId="2" applyNumberFormat="1" applyFont="1" applyFill="1" applyBorder="1" applyAlignment="1" applyProtection="1">
      <alignment vertical="top"/>
    </xf>
    <xf numFmtId="16" fontId="33" fillId="0" borderId="72" xfId="0" applyNumberFormat="1" applyFont="1" applyFill="1" applyBorder="1" applyAlignment="1">
      <alignment horizontal="left" vertical="center"/>
    </xf>
    <xf numFmtId="0" fontId="48" fillId="0" borderId="131" xfId="0" applyFont="1" applyFill="1" applyBorder="1" applyAlignment="1">
      <alignment vertical="top" wrapText="1"/>
    </xf>
    <xf numFmtId="0" fontId="33" fillId="0" borderId="4" xfId="0" applyFont="1" applyFill="1" applyBorder="1"/>
    <xf numFmtId="0" fontId="0" fillId="0" borderId="0" xfId="0" applyFont="1" applyFill="1" applyAlignment="1"/>
    <xf numFmtId="0" fontId="32" fillId="3" borderId="87" xfId="0" applyFont="1" applyFill="1" applyBorder="1" applyAlignment="1">
      <alignment horizontal="left" vertical="center" wrapText="1"/>
    </xf>
    <xf numFmtId="0" fontId="32" fillId="3" borderId="30" xfId="0" applyFont="1" applyFill="1" applyBorder="1" applyAlignment="1">
      <alignment horizontal="left" vertical="center" wrapText="1"/>
    </xf>
    <xf numFmtId="0" fontId="48" fillId="0" borderId="209" xfId="0" applyFont="1" applyFill="1" applyBorder="1" applyAlignment="1">
      <alignment vertical="top" wrapText="1"/>
    </xf>
    <xf numFmtId="0" fontId="32" fillId="2" borderId="57" xfId="0" applyFont="1" applyFill="1" applyBorder="1" applyAlignment="1">
      <alignment vertical="center" wrapText="1"/>
    </xf>
    <xf numFmtId="0" fontId="32" fillId="2" borderId="57" xfId="0" applyFont="1" applyFill="1" applyBorder="1" applyAlignment="1">
      <alignment horizontal="left" vertical="center"/>
    </xf>
    <xf numFmtId="0" fontId="49" fillId="11" borderId="131" xfId="0" applyFont="1" applyFill="1" applyBorder="1" applyAlignment="1">
      <alignment horizontal="center" vertical="center"/>
    </xf>
    <xf numFmtId="0" fontId="49" fillId="11" borderId="161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vertical="center" wrapText="1"/>
    </xf>
    <xf numFmtId="0" fontId="48" fillId="0" borderId="128" xfId="0" applyFont="1" applyFill="1" applyBorder="1" applyAlignment="1">
      <alignment horizontal="center" vertical="top" wrapText="1"/>
    </xf>
    <xf numFmtId="0" fontId="49" fillId="11" borderId="131" xfId="0" applyFont="1" applyFill="1" applyBorder="1" applyAlignment="1">
      <alignment horizontal="center" vertical="center"/>
    </xf>
    <xf numFmtId="0" fontId="49" fillId="11" borderId="161" xfId="0" applyFont="1" applyFill="1" applyBorder="1" applyAlignment="1">
      <alignment horizontal="center" vertical="center"/>
    </xf>
    <xf numFmtId="0" fontId="49" fillId="11" borderId="208" xfId="0" quotePrefix="1" applyFont="1" applyFill="1" applyBorder="1" applyAlignment="1">
      <alignment horizontal="center" vertical="center"/>
    </xf>
    <xf numFmtId="0" fontId="32" fillId="3" borderId="101" xfId="0" applyFont="1" applyFill="1" applyBorder="1" applyAlignment="1">
      <alignment horizontal="center" vertical="center" wrapText="1"/>
    </xf>
    <xf numFmtId="0" fontId="49" fillId="11" borderId="207" xfId="0" quotePrefix="1" applyFont="1" applyFill="1" applyBorder="1" applyAlignment="1">
      <alignment horizontal="center" vertical="center"/>
    </xf>
    <xf numFmtId="0" fontId="0" fillId="0" borderId="0" xfId="0" applyFont="1" applyAlignment="1"/>
    <xf numFmtId="16" fontId="33" fillId="2" borderId="90" xfId="0" applyNumberFormat="1" applyFont="1" applyFill="1" applyBorder="1" applyAlignment="1">
      <alignment horizontal="left" vertical="center"/>
    </xf>
    <xf numFmtId="0" fontId="32" fillId="0" borderId="7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0" fillId="0" borderId="0" xfId="0"/>
    <xf numFmtId="0" fontId="33" fillId="2" borderId="123" xfId="0" applyFont="1" applyFill="1" applyBorder="1" applyAlignment="1">
      <alignment vertical="center" wrapText="1"/>
    </xf>
    <xf numFmtId="0" fontId="33" fillId="2" borderId="123" xfId="0" applyFont="1" applyFill="1" applyBorder="1" applyAlignment="1">
      <alignment vertical="top" wrapText="1"/>
    </xf>
    <xf numFmtId="0" fontId="32" fillId="2" borderId="82" xfId="0" applyFont="1" applyFill="1" applyBorder="1" applyAlignment="1">
      <alignment horizontal="left" vertical="center" wrapText="1"/>
    </xf>
    <xf numFmtId="16" fontId="33" fillId="2" borderId="89" xfId="0" applyNumberFormat="1" applyFont="1" applyFill="1" applyBorder="1" applyAlignment="1">
      <alignment horizontal="left" vertical="center"/>
    </xf>
    <xf numFmtId="0" fontId="62" fillId="11" borderId="130" xfId="0" applyFont="1" applyFill="1" applyBorder="1" applyAlignment="1">
      <alignment horizontal="center" vertical="center"/>
    </xf>
    <xf numFmtId="0" fontId="48" fillId="11" borderId="203" xfId="0" applyFont="1" applyFill="1" applyBorder="1" applyAlignment="1">
      <alignment vertical="top" wrapText="1"/>
    </xf>
    <xf numFmtId="0" fontId="77" fillId="0" borderId="0" xfId="0" applyFont="1" applyAlignment="1">
      <alignment vertical="top" wrapText="1"/>
    </xf>
    <xf numFmtId="0" fontId="77" fillId="0" borderId="161" xfId="0" applyFont="1" applyBorder="1" applyAlignment="1">
      <alignment vertical="top" wrapText="1"/>
    </xf>
    <xf numFmtId="0" fontId="48" fillId="0" borderId="202" xfId="0" applyFont="1" applyBorder="1" applyAlignment="1">
      <alignment horizontal="left" vertical="top" wrapText="1"/>
    </xf>
    <xf numFmtId="1" fontId="32" fillId="3" borderId="88" xfId="0" applyNumberFormat="1" applyFont="1" applyFill="1" applyBorder="1" applyAlignment="1">
      <alignment horizontal="center" vertical="center"/>
    </xf>
    <xf numFmtId="16" fontId="33" fillId="2" borderId="80" xfId="0" applyNumberFormat="1" applyFont="1" applyFill="1" applyBorder="1" applyAlignment="1">
      <alignment horizontal="left" vertical="center"/>
    </xf>
    <xf numFmtId="0" fontId="77" fillId="0" borderId="110" xfId="0" applyFont="1" applyBorder="1" applyAlignment="1">
      <alignment vertical="top" wrapText="1"/>
    </xf>
    <xf numFmtId="0" fontId="48" fillId="0" borderId="200" xfId="0" applyFont="1" applyBorder="1" applyAlignment="1">
      <alignment horizontal="center" vertical="center"/>
    </xf>
    <xf numFmtId="0" fontId="0" fillId="0" borderId="110" xfId="0" applyBorder="1"/>
    <xf numFmtId="0" fontId="33" fillId="3" borderId="88" xfId="0" applyFont="1" applyFill="1" applyBorder="1" applyAlignment="1">
      <alignment horizontal="center"/>
    </xf>
    <xf numFmtId="0" fontId="32" fillId="3" borderId="126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 vertical="center"/>
    </xf>
    <xf numFmtId="0" fontId="0" fillId="0" borderId="110" xfId="0" applyFont="1" applyBorder="1" applyAlignment="1"/>
    <xf numFmtId="16" fontId="32" fillId="2" borderId="161" xfId="0" applyNumberFormat="1" applyFont="1" applyFill="1" applyBorder="1" applyAlignment="1">
      <alignment horizontal="left"/>
    </xf>
    <xf numFmtId="0" fontId="32" fillId="2" borderId="161" xfId="0" applyFont="1" applyFill="1" applyBorder="1"/>
    <xf numFmtId="0" fontId="0" fillId="0" borderId="161" xfId="0" applyFont="1" applyBorder="1" applyAlignment="1"/>
    <xf numFmtId="1" fontId="40" fillId="6" borderId="58" xfId="0" applyNumberFormat="1" applyFont="1" applyFill="1" applyBorder="1" applyAlignment="1">
      <alignment horizontal="center" vertical="center"/>
    </xf>
    <xf numFmtId="1" fontId="32" fillId="3" borderId="88" xfId="0" applyNumberFormat="1" applyFont="1" applyFill="1" applyBorder="1" applyAlignment="1">
      <alignment horizontal="center" vertical="center"/>
    </xf>
    <xf numFmtId="0" fontId="12" fillId="2" borderId="110" xfId="0" applyFont="1" applyFill="1" applyBorder="1" applyAlignment="1">
      <alignment horizontal="center"/>
    </xf>
    <xf numFmtId="0" fontId="12" fillId="2" borderId="22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6" fillId="2" borderId="12" xfId="0" applyFont="1" applyFill="1" applyBorder="1" applyAlignment="1">
      <alignment horizontal="center" vertical="center" textRotation="90" wrapText="1"/>
    </xf>
    <xf numFmtId="0" fontId="2" fillId="0" borderId="13" xfId="0" applyFont="1" applyBorder="1"/>
    <xf numFmtId="0" fontId="2" fillId="0" borderId="15" xfId="0" applyFont="1" applyBorder="1"/>
    <xf numFmtId="0" fontId="12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/>
    </xf>
    <xf numFmtId="0" fontId="76" fillId="11" borderId="218" xfId="2" applyNumberFormat="1" applyFont="1" applyFill="1" applyBorder="1" applyAlignment="1" applyProtection="1">
      <alignment horizontal="left"/>
    </xf>
    <xf numFmtId="0" fontId="65" fillId="11" borderId="110" xfId="2" applyNumberFormat="1" applyFont="1" applyFill="1" applyBorder="1" applyAlignment="1" applyProtection="1">
      <alignment horizontal="left"/>
    </xf>
    <xf numFmtId="0" fontId="12" fillId="2" borderId="12" xfId="0" applyFont="1" applyFill="1" applyBorder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7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/>
    </xf>
    <xf numFmtId="0" fontId="66" fillId="11" borderId="219" xfId="0" applyFont="1" applyFill="1" applyBorder="1" applyAlignment="1">
      <alignment horizontal="left" vertical="top" wrapText="1"/>
    </xf>
    <xf numFmtId="0" fontId="66" fillId="11" borderId="220" xfId="0" applyFont="1" applyFill="1" applyBorder="1" applyAlignment="1">
      <alignment horizontal="left" vertical="top" wrapText="1"/>
    </xf>
    <xf numFmtId="0" fontId="66" fillId="11" borderId="221" xfId="0" applyFont="1" applyFill="1" applyBorder="1" applyAlignment="1">
      <alignment horizontal="left" vertical="top" wrapText="1"/>
    </xf>
    <xf numFmtId="0" fontId="66" fillId="11" borderId="205" xfId="0" applyFont="1" applyFill="1" applyBorder="1" applyAlignment="1">
      <alignment horizontal="left" vertical="top" wrapText="1"/>
    </xf>
    <xf numFmtId="0" fontId="66" fillId="11" borderId="166" xfId="0" applyFont="1" applyFill="1" applyBorder="1" applyAlignment="1">
      <alignment horizontal="left" vertical="top" wrapText="1"/>
    </xf>
    <xf numFmtId="0" fontId="66" fillId="11" borderId="207" xfId="0" applyFont="1" applyFill="1" applyBorder="1" applyAlignment="1">
      <alignment horizontal="left" vertical="top" wrapText="1"/>
    </xf>
    <xf numFmtId="0" fontId="66" fillId="11" borderId="16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wrapText="1"/>
    </xf>
    <xf numFmtId="0" fontId="22" fillId="2" borderId="17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left" vertical="center" wrapText="1"/>
    </xf>
    <xf numFmtId="0" fontId="32" fillId="3" borderId="61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32" fillId="2" borderId="61" xfId="0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vertical="center"/>
    </xf>
    <xf numFmtId="0" fontId="32" fillId="2" borderId="61" xfId="0" applyFont="1" applyFill="1" applyBorder="1" applyAlignment="1">
      <alignment horizontal="left" wrapText="1"/>
    </xf>
    <xf numFmtId="0" fontId="32" fillId="2" borderId="101" xfId="0" applyFont="1" applyFill="1" applyBorder="1" applyAlignment="1">
      <alignment horizontal="left" wrapText="1"/>
    </xf>
    <xf numFmtId="164" fontId="30" fillId="2" borderId="22" xfId="0" applyNumberFormat="1" applyFont="1" applyFill="1" applyBorder="1" applyAlignment="1">
      <alignment horizontal="center" vertical="center" textRotation="90" wrapText="1"/>
    </xf>
    <xf numFmtId="0" fontId="2" fillId="0" borderId="33" xfId="0" applyFont="1" applyBorder="1"/>
    <xf numFmtId="0" fontId="2" fillId="0" borderId="50" xfId="0" applyFont="1" applyBorder="1"/>
    <xf numFmtId="0" fontId="30" fillId="2" borderId="22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31" fillId="2" borderId="22" xfId="0" applyFont="1" applyFill="1" applyBorder="1" applyAlignment="1">
      <alignment horizontal="center" vertical="center" textRotation="90" wrapText="1"/>
    </xf>
    <xf numFmtId="0" fontId="32" fillId="3" borderId="39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 textRotation="90" wrapText="1"/>
    </xf>
    <xf numFmtId="0" fontId="2" fillId="0" borderId="54" xfId="0" applyFont="1" applyBorder="1"/>
    <xf numFmtId="0" fontId="30" fillId="2" borderId="47" xfId="0" applyFont="1" applyFill="1" applyBorder="1" applyAlignment="1">
      <alignment horizontal="center" vertical="center" textRotation="90" wrapText="1"/>
    </xf>
    <xf numFmtId="0" fontId="2" fillId="0" borderId="55" xfId="0" applyFont="1" applyBorder="1"/>
    <xf numFmtId="0" fontId="30" fillId="2" borderId="49" xfId="0" applyFont="1" applyFill="1" applyBorder="1" applyAlignment="1">
      <alignment horizontal="center" vertical="center" textRotation="90" wrapText="1"/>
    </xf>
    <xf numFmtId="0" fontId="30" fillId="2" borderId="22" xfId="0" applyFont="1" applyFill="1" applyBorder="1" applyAlignment="1">
      <alignment horizontal="center" vertical="center" textRotation="90" wrapText="1"/>
    </xf>
    <xf numFmtId="0" fontId="30" fillId="2" borderId="23" xfId="0" quotePrefix="1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45" xfId="0" applyFont="1" applyBorder="1"/>
    <xf numFmtId="0" fontId="2" fillId="0" borderId="8" xfId="0" applyFont="1" applyBorder="1"/>
    <xf numFmtId="0" fontId="30" fillId="2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62" fillId="11" borderId="110" xfId="0" applyFont="1" applyFill="1" applyBorder="1" applyAlignment="1">
      <alignment horizontal="center" vertical="center"/>
    </xf>
    <xf numFmtId="0" fontId="69" fillId="11" borderId="110" xfId="1" applyNumberFormat="1" applyFont="1" applyFill="1" applyBorder="1" applyAlignment="1">
      <alignment horizontal="left"/>
    </xf>
    <xf numFmtId="0" fontId="62" fillId="11" borderId="110" xfId="0" applyFont="1" applyFill="1" applyBorder="1" applyAlignment="1">
      <alignment horizontal="left" vertical="center" wrapText="1"/>
    </xf>
    <xf numFmtId="0" fontId="36" fillId="2" borderId="61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36" fillId="2" borderId="61" xfId="0" applyFont="1" applyFill="1" applyBorder="1" applyAlignment="1">
      <alignment horizontal="center" vertical="center"/>
    </xf>
    <xf numFmtId="0" fontId="2" fillId="0" borderId="60" xfId="0" applyFont="1" applyBorder="1"/>
    <xf numFmtId="0" fontId="2" fillId="0" borderId="59" xfId="0" applyFont="1" applyBorder="1"/>
    <xf numFmtId="0" fontId="33" fillId="2" borderId="61" xfId="0" applyFont="1" applyFill="1" applyBorder="1" applyAlignment="1">
      <alignment horizontal="left" vertical="center" wrapText="1"/>
    </xf>
    <xf numFmtId="0" fontId="32" fillId="4" borderId="61" xfId="0" applyFont="1" applyFill="1" applyBorder="1" applyAlignment="1">
      <alignment horizontal="left" vertical="center" wrapText="1"/>
    </xf>
    <xf numFmtId="1" fontId="32" fillId="4" borderId="61" xfId="0" applyNumberFormat="1" applyFont="1" applyFill="1" applyBorder="1" applyAlignment="1">
      <alignment horizontal="center" vertical="center"/>
    </xf>
    <xf numFmtId="0" fontId="35" fillId="2" borderId="178" xfId="0" applyFont="1" applyFill="1" applyBorder="1" applyAlignment="1">
      <alignment horizontal="center" vertical="center" wrapText="1"/>
    </xf>
    <xf numFmtId="0" fontId="2" fillId="0" borderId="179" xfId="0" applyFont="1" applyBorder="1"/>
    <xf numFmtId="0" fontId="2" fillId="0" borderId="180" xfId="0" applyFont="1" applyBorder="1"/>
    <xf numFmtId="0" fontId="33" fillId="2" borderId="28" xfId="0" applyFont="1" applyFill="1" applyBorder="1" applyAlignment="1">
      <alignment horizontal="center"/>
    </xf>
    <xf numFmtId="0" fontId="2" fillId="0" borderId="105" xfId="0" applyFont="1" applyBorder="1"/>
    <xf numFmtId="0" fontId="2" fillId="0" borderId="181" xfId="0" applyFont="1" applyBorder="1"/>
    <xf numFmtId="0" fontId="36" fillId="2" borderId="110" xfId="0" applyFont="1" applyFill="1" applyBorder="1" applyAlignment="1">
      <alignment horizontal="center" vertical="center"/>
    </xf>
    <xf numFmtId="0" fontId="2" fillId="0" borderId="110" xfId="0" applyFont="1" applyBorder="1"/>
    <xf numFmtId="0" fontId="36" fillId="2" borderId="168" xfId="0" applyFont="1" applyFill="1" applyBorder="1" applyAlignment="1">
      <alignment horizontal="center" vertical="center"/>
    </xf>
    <xf numFmtId="0" fontId="2" fillId="0" borderId="169" xfId="0" applyFont="1" applyBorder="1"/>
    <xf numFmtId="0" fontId="2" fillId="0" borderId="171" xfId="0" applyFont="1" applyBorder="1"/>
    <xf numFmtId="0" fontId="52" fillId="5" borderId="168" xfId="0" applyFont="1" applyFill="1" applyBorder="1" applyAlignment="1">
      <alignment horizontal="left" vertical="center" wrapText="1"/>
    </xf>
    <xf numFmtId="0" fontId="2" fillId="0" borderId="169" xfId="0" applyFont="1" applyBorder="1" applyAlignment="1">
      <alignment vertical="center"/>
    </xf>
    <xf numFmtId="0" fontId="2" fillId="0" borderId="170" xfId="0" applyFont="1" applyBorder="1" applyAlignment="1">
      <alignment vertical="center"/>
    </xf>
    <xf numFmtId="0" fontId="2" fillId="0" borderId="173" xfId="0" applyFont="1" applyBorder="1"/>
    <xf numFmtId="0" fontId="36" fillId="2" borderId="174" xfId="0" applyFont="1" applyFill="1" applyBorder="1" applyAlignment="1">
      <alignment horizontal="center" vertical="center"/>
    </xf>
    <xf numFmtId="0" fontId="2" fillId="0" borderId="176" xfId="0" applyFont="1" applyBorder="1"/>
    <xf numFmtId="0" fontId="2" fillId="0" borderId="175" xfId="0" applyFont="1" applyBorder="1"/>
    <xf numFmtId="0" fontId="2" fillId="0" borderId="129" xfId="0" applyFont="1" applyBorder="1"/>
    <xf numFmtId="0" fontId="38" fillId="2" borderId="1" xfId="0" applyFont="1" applyFill="1" applyBorder="1" applyAlignment="1">
      <alignment horizontal="left"/>
    </xf>
    <xf numFmtId="0" fontId="36" fillId="2" borderId="174" xfId="0" applyFont="1" applyFill="1" applyBorder="1" applyAlignment="1">
      <alignment horizontal="left" vertical="center" wrapText="1"/>
    </xf>
    <xf numFmtId="0" fontId="2" fillId="0" borderId="175" xfId="0" applyFont="1" applyBorder="1" applyAlignment="1">
      <alignment vertical="center"/>
    </xf>
    <xf numFmtId="0" fontId="2" fillId="0" borderId="176" xfId="0" applyFont="1" applyBorder="1" applyAlignment="1">
      <alignment vertical="center"/>
    </xf>
    <xf numFmtId="0" fontId="36" fillId="2" borderId="110" xfId="0" applyFont="1" applyFill="1" applyBorder="1" applyAlignment="1">
      <alignment horizontal="left" wrapText="1"/>
    </xf>
    <xf numFmtId="0" fontId="35" fillId="2" borderId="168" xfId="0" applyFont="1" applyFill="1" applyBorder="1" applyAlignment="1">
      <alignment horizontal="center" vertical="center" wrapText="1"/>
    </xf>
    <xf numFmtId="0" fontId="2" fillId="0" borderId="170" xfId="0" applyFont="1" applyBorder="1"/>
    <xf numFmtId="0" fontId="35" fillId="2" borderId="169" xfId="0" applyFont="1" applyFill="1" applyBorder="1" applyAlignment="1">
      <alignment horizontal="center" vertical="center" wrapText="1"/>
    </xf>
    <xf numFmtId="0" fontId="2" fillId="11" borderId="170" xfId="0" applyFont="1" applyFill="1" applyBorder="1"/>
    <xf numFmtId="0" fontId="30" fillId="2" borderId="36" xfId="0" applyFont="1" applyFill="1" applyBorder="1" applyAlignment="1">
      <alignment horizontal="center" vertical="center" textRotation="90" wrapText="1"/>
    </xf>
    <xf numFmtId="0" fontId="2" fillId="0" borderId="46" xfId="0" applyFont="1" applyBorder="1"/>
    <xf numFmtId="0" fontId="2" fillId="0" borderId="53" xfId="0" applyFont="1" applyBorder="1"/>
    <xf numFmtId="0" fontId="32" fillId="2" borderId="108" xfId="0" applyFont="1" applyFill="1" applyBorder="1" applyAlignment="1">
      <alignment horizontal="left" wrapText="1"/>
    </xf>
    <xf numFmtId="0" fontId="30" fillId="2" borderId="23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30" fillId="2" borderId="39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30" fillId="2" borderId="37" xfId="0" applyFont="1" applyFill="1" applyBorder="1" applyAlignment="1">
      <alignment horizontal="center" vertical="center" wrapText="1"/>
    </xf>
    <xf numFmtId="0" fontId="30" fillId="2" borderId="38" xfId="0" applyFont="1" applyFill="1" applyBorder="1" applyAlignment="1">
      <alignment horizontal="center" vertical="center" textRotation="90" wrapText="1"/>
    </xf>
    <xf numFmtId="0" fontId="2" fillId="0" borderId="48" xfId="0" applyFont="1" applyBorder="1"/>
    <xf numFmtId="0" fontId="2" fillId="0" borderId="56" xfId="0" applyFont="1" applyBorder="1"/>
    <xf numFmtId="0" fontId="62" fillId="11" borderId="110" xfId="3" applyFont="1" applyFill="1" applyAlignment="1">
      <alignment horizontal="left" vertical="center" wrapText="1"/>
    </xf>
    <xf numFmtId="0" fontId="49" fillId="11" borderId="217" xfId="0" applyFont="1" applyFill="1" applyBorder="1" applyAlignment="1">
      <alignment horizontal="center" vertical="center"/>
    </xf>
    <xf numFmtId="0" fontId="49" fillId="11" borderId="214" xfId="0" applyFont="1" applyFill="1" applyBorder="1" applyAlignment="1">
      <alignment horizontal="center" vertical="center"/>
    </xf>
    <xf numFmtId="0" fontId="49" fillId="16" borderId="200" xfId="0" applyFont="1" applyFill="1" applyBorder="1" applyAlignment="1">
      <alignment horizontal="center" vertical="center"/>
    </xf>
    <xf numFmtId="0" fontId="49" fillId="16" borderId="206" xfId="0" applyFont="1" applyFill="1" applyBorder="1" applyAlignment="1">
      <alignment horizontal="center" vertical="center"/>
    </xf>
    <xf numFmtId="0" fontId="49" fillId="11" borderId="200" xfId="0" quotePrefix="1" applyFont="1" applyFill="1" applyBorder="1" applyAlignment="1">
      <alignment horizontal="center" vertical="center"/>
    </xf>
    <xf numFmtId="0" fontId="49" fillId="11" borderId="206" xfId="0" quotePrefix="1" applyFont="1" applyFill="1" applyBorder="1" applyAlignment="1">
      <alignment horizontal="center" vertical="center"/>
    </xf>
    <xf numFmtId="0" fontId="49" fillId="11" borderId="200" xfId="0" applyFont="1" applyFill="1" applyBorder="1" applyAlignment="1">
      <alignment horizontal="center" vertical="center"/>
    </xf>
    <xf numFmtId="0" fontId="49" fillId="11" borderId="206" xfId="0" applyFont="1" applyFill="1" applyBorder="1" applyAlignment="1">
      <alignment horizontal="center" vertical="center"/>
    </xf>
    <xf numFmtId="0" fontId="49" fillId="11" borderId="216" xfId="0" quotePrefix="1" applyFont="1" applyFill="1" applyBorder="1" applyAlignment="1">
      <alignment horizontal="center" vertical="center"/>
    </xf>
    <xf numFmtId="0" fontId="49" fillId="11" borderId="208" xfId="0" quotePrefix="1" applyFont="1" applyFill="1" applyBorder="1" applyAlignment="1">
      <alignment horizontal="center" vertical="center"/>
    </xf>
    <xf numFmtId="0" fontId="49" fillId="11" borderId="217" xfId="0" quotePrefix="1" applyFont="1" applyFill="1" applyBorder="1" applyAlignment="1">
      <alignment horizontal="center" vertical="center"/>
    </xf>
    <xf numFmtId="0" fontId="49" fillId="11" borderId="214" xfId="0" quotePrefix="1" applyFont="1" applyFill="1" applyBorder="1" applyAlignment="1">
      <alignment horizontal="center" vertical="center"/>
    </xf>
    <xf numFmtId="0" fontId="49" fillId="11" borderId="215" xfId="0" quotePrefix="1" applyFont="1" applyFill="1" applyBorder="1" applyAlignment="1">
      <alignment horizontal="center" vertical="center"/>
    </xf>
    <xf numFmtId="0" fontId="49" fillId="11" borderId="213" xfId="0" quotePrefix="1" applyFont="1" applyFill="1" applyBorder="1" applyAlignment="1">
      <alignment horizontal="center" vertical="center"/>
    </xf>
    <xf numFmtId="0" fontId="49" fillId="11" borderId="215" xfId="0" applyFont="1" applyFill="1" applyBorder="1" applyAlignment="1">
      <alignment horizontal="center" vertical="center"/>
    </xf>
    <xf numFmtId="0" fontId="49" fillId="11" borderId="213" xfId="0" applyFont="1" applyFill="1" applyBorder="1" applyAlignment="1">
      <alignment horizontal="center" vertical="center"/>
    </xf>
    <xf numFmtId="0" fontId="49" fillId="11" borderId="216" xfId="0" applyFont="1" applyFill="1" applyBorder="1" applyAlignment="1">
      <alignment horizontal="center" vertical="center"/>
    </xf>
    <xf numFmtId="0" fontId="49" fillId="11" borderId="208" xfId="0" applyFont="1" applyFill="1" applyBorder="1" applyAlignment="1">
      <alignment horizontal="center" vertical="center"/>
    </xf>
    <xf numFmtId="0" fontId="32" fillId="2" borderId="122" xfId="0" applyFont="1" applyFill="1" applyBorder="1" applyAlignment="1">
      <alignment horizontal="center" vertical="center"/>
    </xf>
    <xf numFmtId="0" fontId="2" fillId="0" borderId="124" xfId="0" applyFont="1" applyBorder="1"/>
    <xf numFmtId="0" fontId="32" fillId="3" borderId="52" xfId="0" applyFont="1" applyFill="1" applyBorder="1" applyAlignment="1">
      <alignment horizontal="center" vertical="center"/>
    </xf>
    <xf numFmtId="0" fontId="2" fillId="0" borderId="90" xfId="0" applyFont="1" applyBorder="1"/>
    <xf numFmtId="0" fontId="32" fillId="2" borderId="52" xfId="0" applyFont="1" applyFill="1" applyBorder="1" applyAlignment="1">
      <alignment horizontal="center" vertical="center"/>
    </xf>
    <xf numFmtId="0" fontId="49" fillId="0" borderId="222" xfId="0" applyFont="1" applyFill="1" applyBorder="1" applyAlignment="1">
      <alignment horizontal="center" vertical="center" wrapText="1"/>
    </xf>
    <xf numFmtId="0" fontId="49" fillId="0" borderId="206" xfId="0" applyFont="1" applyFill="1" applyBorder="1" applyAlignment="1">
      <alignment horizontal="center" vertical="center" wrapText="1"/>
    </xf>
    <xf numFmtId="0" fontId="49" fillId="11" borderId="222" xfId="0" applyFont="1" applyFill="1" applyBorder="1" applyAlignment="1">
      <alignment horizontal="center" vertical="center"/>
    </xf>
    <xf numFmtId="0" fontId="49" fillId="11" borderId="198" xfId="0" applyFont="1" applyFill="1" applyBorder="1" applyAlignment="1">
      <alignment horizontal="center" vertical="center"/>
    </xf>
    <xf numFmtId="0" fontId="49" fillId="11" borderId="131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2" fillId="0" borderId="71" xfId="0" applyFont="1" applyBorder="1"/>
    <xf numFmtId="0" fontId="32" fillId="2" borderId="161" xfId="0" applyFont="1" applyFill="1" applyBorder="1" applyAlignment="1">
      <alignment horizontal="center" vertical="center"/>
    </xf>
    <xf numFmtId="0" fontId="2" fillId="0" borderId="161" xfId="0" applyFont="1" applyBorder="1"/>
    <xf numFmtId="0" fontId="49" fillId="11" borderId="161" xfId="0" applyFont="1" applyFill="1" applyBorder="1" applyAlignment="1">
      <alignment horizontal="center" vertical="center"/>
    </xf>
    <xf numFmtId="0" fontId="49" fillId="11" borderId="229" xfId="0" quotePrefix="1" applyFont="1" applyFill="1" applyBorder="1" applyAlignment="1">
      <alignment horizontal="center" vertical="center"/>
    </xf>
    <xf numFmtId="0" fontId="49" fillId="11" borderId="207" xfId="0" quotePrefix="1" applyFont="1" applyFill="1" applyBorder="1" applyAlignment="1">
      <alignment horizontal="center" vertical="center"/>
    </xf>
    <xf numFmtId="0" fontId="71" fillId="16" borderId="200" xfId="0" quotePrefix="1" applyNumberFormat="1" applyFont="1" applyFill="1" applyBorder="1" applyAlignment="1">
      <alignment horizontal="center" vertical="center"/>
    </xf>
    <xf numFmtId="0" fontId="71" fillId="16" borderId="206" xfId="0" quotePrefix="1" applyNumberFormat="1" applyFont="1" applyFill="1" applyBorder="1" applyAlignment="1">
      <alignment horizontal="center" vertical="center"/>
    </xf>
    <xf numFmtId="1" fontId="71" fillId="16" borderId="200" xfId="0" quotePrefix="1" applyNumberFormat="1" applyFont="1" applyFill="1" applyBorder="1" applyAlignment="1">
      <alignment horizontal="center" vertical="center"/>
    </xf>
    <xf numFmtId="1" fontId="71" fillId="16" borderId="206" xfId="0" quotePrefix="1" applyNumberFormat="1" applyFont="1" applyFill="1" applyBorder="1" applyAlignment="1">
      <alignment horizontal="center" vertical="center"/>
    </xf>
    <xf numFmtId="0" fontId="71" fillId="16" borderId="200" xfId="0" quotePrefix="1" applyFont="1" applyFill="1" applyBorder="1" applyAlignment="1">
      <alignment horizontal="center" vertical="center"/>
    </xf>
    <xf numFmtId="0" fontId="71" fillId="16" borderId="206" xfId="0" quotePrefix="1" applyFont="1" applyFill="1" applyBorder="1" applyAlignment="1">
      <alignment horizontal="center" vertical="center"/>
    </xf>
    <xf numFmtId="0" fontId="32" fillId="2" borderId="121" xfId="0" applyFont="1" applyFill="1" applyBorder="1" applyAlignment="1">
      <alignment horizontal="center" vertical="center"/>
    </xf>
    <xf numFmtId="0" fontId="2" fillId="0" borderId="18" xfId="0" applyFont="1" applyBorder="1"/>
    <xf numFmtId="0" fontId="32" fillId="2" borderId="120" xfId="0" applyFont="1" applyFill="1" applyBorder="1" applyAlignment="1">
      <alignment horizontal="center" vertical="center"/>
    </xf>
    <xf numFmtId="0" fontId="2" fillId="0" borderId="111" xfId="0" applyFont="1" applyBorder="1"/>
    <xf numFmtId="0" fontId="49" fillId="11" borderId="210" xfId="0" quotePrefix="1" applyFont="1" applyFill="1" applyBorder="1" applyAlignment="1">
      <alignment horizontal="center" vertical="center"/>
    </xf>
    <xf numFmtId="0" fontId="49" fillId="11" borderId="211" xfId="0" quotePrefix="1" applyFont="1" applyFill="1" applyBorder="1" applyAlignment="1">
      <alignment horizontal="center" vertical="center"/>
    </xf>
    <xf numFmtId="0" fontId="49" fillId="11" borderId="212" xfId="0" quotePrefix="1" applyFont="1" applyFill="1" applyBorder="1" applyAlignment="1">
      <alignment horizontal="center" vertical="center"/>
    </xf>
    <xf numFmtId="1" fontId="32" fillId="3" borderId="52" xfId="0" applyNumberFormat="1" applyFont="1" applyFill="1" applyBorder="1" applyAlignment="1">
      <alignment horizontal="center" vertical="center"/>
    </xf>
    <xf numFmtId="0" fontId="48" fillId="0" borderId="238" xfId="0" applyFont="1" applyBorder="1" applyAlignment="1">
      <alignment horizontal="center" vertical="center" wrapText="1"/>
    </xf>
    <xf numFmtId="0" fontId="48" fillId="0" borderId="206" xfId="0" applyFont="1" applyBorder="1" applyAlignment="1">
      <alignment horizontal="center" vertical="center" wrapText="1"/>
    </xf>
    <xf numFmtId="1" fontId="49" fillId="11" borderId="200" xfId="0" quotePrefix="1" applyNumberFormat="1" applyFont="1" applyFill="1" applyBorder="1" applyAlignment="1">
      <alignment horizontal="center" vertical="center"/>
    </xf>
    <xf numFmtId="0" fontId="32" fillId="2" borderId="114" xfId="0" applyFont="1" applyFill="1" applyBorder="1" applyAlignment="1">
      <alignment horizontal="center" vertical="center"/>
    </xf>
    <xf numFmtId="0" fontId="32" fillId="2" borderId="110" xfId="0" applyFont="1" applyFill="1" applyBorder="1" applyAlignment="1">
      <alignment horizontal="center" vertical="center"/>
    </xf>
    <xf numFmtId="0" fontId="2" fillId="0" borderId="123" xfId="0" applyFont="1" applyBorder="1"/>
    <xf numFmtId="0" fontId="2" fillId="0" borderId="114" xfId="0" applyFont="1" applyBorder="1"/>
    <xf numFmtId="0" fontId="32" fillId="2" borderId="115" xfId="0" applyFont="1" applyFill="1" applyBorder="1" applyAlignment="1">
      <alignment horizontal="center" vertical="center"/>
    </xf>
    <xf numFmtId="0" fontId="72" fillId="11" borderId="0" xfId="0" applyFont="1" applyFill="1" applyAlignment="1">
      <alignment horizontal="right"/>
    </xf>
    <xf numFmtId="0" fontId="32" fillId="0" borderId="49" xfId="0" applyFont="1" applyFill="1" applyBorder="1" applyAlignment="1">
      <alignment horizontal="center" vertical="center"/>
    </xf>
    <xf numFmtId="0" fontId="2" fillId="0" borderId="90" xfId="0" applyFont="1" applyFill="1" applyBorder="1"/>
    <xf numFmtId="0" fontId="32" fillId="0" borderId="116" xfId="0" applyFont="1" applyFill="1" applyBorder="1" applyAlignment="1">
      <alignment horizontal="center" vertical="center"/>
    </xf>
    <xf numFmtId="0" fontId="2" fillId="0" borderId="15" xfId="0" applyFont="1" applyFill="1" applyBorder="1"/>
    <xf numFmtId="0" fontId="32" fillId="0" borderId="117" xfId="0" applyFont="1" applyFill="1" applyBorder="1" applyAlignment="1">
      <alignment horizontal="center" vertical="center"/>
    </xf>
    <xf numFmtId="0" fontId="2" fillId="0" borderId="124" xfId="0" applyFont="1" applyFill="1" applyBorder="1"/>
    <xf numFmtId="0" fontId="49" fillId="0" borderId="216" xfId="0" quotePrefix="1" applyFont="1" applyFill="1" applyBorder="1" applyAlignment="1">
      <alignment horizontal="center" vertical="center"/>
    </xf>
    <xf numFmtId="0" fontId="49" fillId="0" borderId="208" xfId="0" quotePrefix="1" applyFont="1" applyFill="1" applyBorder="1" applyAlignment="1">
      <alignment horizontal="center" vertical="center"/>
    </xf>
    <xf numFmtId="0" fontId="49" fillId="0" borderId="217" xfId="0" quotePrefix="1" applyFont="1" applyFill="1" applyBorder="1" applyAlignment="1">
      <alignment horizontal="center" vertical="center"/>
    </xf>
    <xf numFmtId="0" fontId="49" fillId="0" borderId="214" xfId="0" quotePrefix="1" applyFont="1" applyFill="1" applyBorder="1" applyAlignment="1">
      <alignment horizontal="center" vertical="center"/>
    </xf>
    <xf numFmtId="0" fontId="32" fillId="0" borderId="115" xfId="0" applyFont="1" applyFill="1" applyBorder="1" applyAlignment="1">
      <alignment horizontal="center" vertical="center"/>
    </xf>
    <xf numFmtId="0" fontId="2" fillId="0" borderId="111" xfId="0" applyFont="1" applyFill="1" applyBorder="1"/>
    <xf numFmtId="0" fontId="49" fillId="0" borderId="215" xfId="0" quotePrefix="1" applyFont="1" applyFill="1" applyBorder="1" applyAlignment="1">
      <alignment horizontal="center" vertical="center"/>
    </xf>
    <xf numFmtId="0" fontId="49" fillId="0" borderId="213" xfId="0" quotePrefix="1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125" xfId="0" applyFont="1" applyFill="1" applyBorder="1" applyAlignment="1">
      <alignment horizontal="center" vertical="center"/>
    </xf>
    <xf numFmtId="0" fontId="2" fillId="0" borderId="123" xfId="0" applyFont="1" applyFill="1" applyBorder="1"/>
    <xf numFmtId="0" fontId="34" fillId="0" borderId="49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vertical="center" wrapText="1"/>
    </xf>
    <xf numFmtId="0" fontId="32" fillId="3" borderId="90" xfId="0" applyFont="1" applyFill="1" applyBorder="1" applyAlignment="1">
      <alignment horizontal="center" vertical="center"/>
    </xf>
    <xf numFmtId="1" fontId="32" fillId="3" borderId="90" xfId="0" applyNumberFormat="1" applyFont="1" applyFill="1" applyBorder="1" applyAlignment="1">
      <alignment horizontal="center" vertical="center"/>
    </xf>
    <xf numFmtId="0" fontId="49" fillId="11" borderId="240" xfId="0" quotePrefix="1" applyFont="1" applyFill="1" applyBorder="1" applyAlignment="1">
      <alignment horizontal="center" vertical="center"/>
    </xf>
    <xf numFmtId="0" fontId="49" fillId="11" borderId="241" xfId="0" quotePrefix="1" applyFont="1" applyFill="1" applyBorder="1" applyAlignment="1">
      <alignment horizontal="center" vertical="center"/>
    </xf>
    <xf numFmtId="0" fontId="49" fillId="11" borderId="236" xfId="0" quotePrefix="1" applyFont="1" applyFill="1" applyBorder="1" applyAlignment="1">
      <alignment horizontal="center" vertical="center"/>
    </xf>
    <xf numFmtId="0" fontId="49" fillId="11" borderId="242" xfId="0" quotePrefix="1" applyFont="1" applyFill="1" applyBorder="1" applyAlignment="1">
      <alignment horizontal="center" vertical="center"/>
    </xf>
    <xf numFmtId="1" fontId="32" fillId="3" borderId="237" xfId="0" applyNumberFormat="1" applyFont="1" applyFill="1" applyBorder="1" applyAlignment="1">
      <alignment horizontal="center" vertical="center"/>
    </xf>
    <xf numFmtId="1" fontId="32" fillId="3" borderId="144" xfId="0" applyNumberFormat="1" applyFont="1" applyFill="1" applyBorder="1" applyAlignment="1">
      <alignment horizontal="center" vertical="center"/>
    </xf>
    <xf numFmtId="0" fontId="32" fillId="2" borderId="111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24" xfId="0" applyFont="1" applyFill="1" applyBorder="1" applyAlignment="1">
      <alignment horizontal="center" vertical="center"/>
    </xf>
    <xf numFmtId="0" fontId="32" fillId="3" borderId="101" xfId="0" applyFont="1" applyFill="1" applyBorder="1" applyAlignment="1">
      <alignment horizontal="center" vertical="center" wrapText="1"/>
    </xf>
    <xf numFmtId="0" fontId="2" fillId="0" borderId="107" xfId="0" applyFont="1" applyBorder="1"/>
    <xf numFmtId="0" fontId="32" fillId="3" borderId="135" xfId="0" applyFont="1" applyFill="1" applyBorder="1" applyAlignment="1">
      <alignment horizontal="center" vertical="center" wrapText="1"/>
    </xf>
    <xf numFmtId="0" fontId="2" fillId="0" borderId="149" xfId="0" applyFont="1" applyBorder="1"/>
    <xf numFmtId="165" fontId="32" fillId="2" borderId="97" xfId="0" applyNumberFormat="1" applyFont="1" applyFill="1" applyBorder="1" applyAlignment="1">
      <alignment horizontal="center" vertical="center" wrapText="1"/>
    </xf>
    <xf numFmtId="0" fontId="2" fillId="0" borderId="117" xfId="0" applyFont="1" applyBorder="1"/>
    <xf numFmtId="0" fontId="2" fillId="0" borderId="152" xfId="0" applyFont="1" applyBorder="1"/>
    <xf numFmtId="0" fontId="32" fillId="6" borderId="61" xfId="0" applyFont="1" applyFill="1" applyBorder="1" applyAlignment="1">
      <alignment horizontal="center" vertical="center"/>
    </xf>
    <xf numFmtId="1" fontId="34" fillId="3" borderId="52" xfId="0" applyNumberFormat="1" applyFont="1" applyFill="1" applyBorder="1" applyAlignment="1">
      <alignment horizontal="center" vertical="center"/>
    </xf>
    <xf numFmtId="1" fontId="34" fillId="3" borderId="90" xfId="0" applyNumberFormat="1" applyFont="1" applyFill="1" applyBorder="1" applyAlignment="1">
      <alignment horizontal="center" vertical="center"/>
    </xf>
    <xf numFmtId="0" fontId="34" fillId="3" borderId="52" xfId="0" applyFont="1" applyFill="1" applyBorder="1" applyAlignment="1">
      <alignment horizontal="center" vertical="center"/>
    </xf>
    <xf numFmtId="0" fontId="34" fillId="3" borderId="90" xfId="0" applyFont="1" applyFill="1" applyBorder="1" applyAlignment="1">
      <alignment horizontal="center" vertical="center"/>
    </xf>
    <xf numFmtId="0" fontId="32" fillId="2" borderId="116" xfId="0" applyFont="1" applyFill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 wrapText="1"/>
    </xf>
    <xf numFmtId="0" fontId="2" fillId="0" borderId="115" xfId="0" applyFont="1" applyBorder="1"/>
    <xf numFmtId="0" fontId="2" fillId="0" borderId="150" xfId="0" applyFont="1" applyBorder="1"/>
    <xf numFmtId="0" fontId="32" fillId="2" borderId="16" xfId="0" applyFont="1" applyFill="1" applyBorder="1" applyAlignment="1">
      <alignment horizontal="center" vertical="center" wrapText="1"/>
    </xf>
    <xf numFmtId="0" fontId="2" fillId="0" borderId="116" xfId="0" applyFont="1" applyBorder="1"/>
    <xf numFmtId="0" fontId="2" fillId="0" borderId="151" xfId="0" applyFont="1" applyBorder="1"/>
    <xf numFmtId="0" fontId="32" fillId="3" borderId="61" xfId="0" applyFont="1" applyFill="1" applyBorder="1" applyAlignment="1">
      <alignment horizontal="center" vertical="center" wrapText="1"/>
    </xf>
    <xf numFmtId="0" fontId="32" fillId="2" borderId="80" xfId="0" applyFont="1" applyFill="1" applyBorder="1" applyAlignment="1">
      <alignment horizontal="center" vertical="center" wrapText="1"/>
    </xf>
    <xf numFmtId="0" fontId="32" fillId="2" borderId="135" xfId="0" applyFont="1" applyFill="1" applyBorder="1" applyAlignment="1">
      <alignment horizontal="center" vertical="center" wrapText="1"/>
    </xf>
    <xf numFmtId="0" fontId="33" fillId="2" borderId="80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wrapText="1"/>
    </xf>
    <xf numFmtId="0" fontId="32" fillId="3" borderId="61" xfId="0" applyFont="1" applyFill="1" applyBorder="1" applyAlignment="1">
      <alignment horizontal="left" wrapText="1"/>
    </xf>
    <xf numFmtId="0" fontId="34" fillId="3" borderId="114" xfId="0" applyFont="1" applyFill="1" applyBorder="1" applyAlignment="1">
      <alignment horizontal="center" vertical="center"/>
    </xf>
    <xf numFmtId="1" fontId="34" fillId="3" borderId="114" xfId="0" applyNumberFormat="1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/>
    </xf>
    <xf numFmtId="0" fontId="2" fillId="0" borderId="126" xfId="0" applyFont="1" applyBorder="1"/>
    <xf numFmtId="0" fontId="2" fillId="0" borderId="109" xfId="0" applyFont="1" applyBorder="1"/>
    <xf numFmtId="0" fontId="32" fillId="2" borderId="90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/>
    </xf>
    <xf numFmtId="0" fontId="32" fillId="0" borderId="3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19" xfId="0" applyFont="1" applyBorder="1" applyAlignment="1">
      <alignment horizontal="center" vertical="center"/>
    </xf>
    <xf numFmtId="0" fontId="2" fillId="0" borderId="119" xfId="0" applyFont="1" applyBorder="1"/>
    <xf numFmtId="0" fontId="32" fillId="3" borderId="49" xfId="0" applyFont="1" applyFill="1" applyBorder="1" applyAlignment="1">
      <alignment horizontal="center" vertical="center"/>
    </xf>
    <xf numFmtId="1" fontId="49" fillId="11" borderId="238" xfId="0" quotePrefix="1" applyNumberFormat="1" applyFont="1" applyFill="1" applyBorder="1" applyAlignment="1">
      <alignment horizontal="center" vertical="center"/>
    </xf>
    <xf numFmtId="1" fontId="49" fillId="11" borderId="239" xfId="0" quotePrefix="1" applyNumberFormat="1" applyFont="1" applyFill="1" applyBorder="1" applyAlignment="1">
      <alignment horizontal="center" vertical="center"/>
    </xf>
    <xf numFmtId="0" fontId="32" fillId="2" borderId="237" xfId="0" applyFont="1" applyFill="1" applyBorder="1" applyAlignment="1">
      <alignment horizontal="center" vertical="center"/>
    </xf>
    <xf numFmtId="0" fontId="32" fillId="2" borderId="144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" fillId="0" borderId="118" xfId="0" applyFont="1" applyBorder="1"/>
    <xf numFmtId="1" fontId="32" fillId="3" borderId="114" xfId="0" applyNumberFormat="1" applyFont="1" applyFill="1" applyBorder="1" applyAlignment="1">
      <alignment horizontal="center" vertical="center"/>
    </xf>
    <xf numFmtId="1" fontId="32" fillId="3" borderId="88" xfId="0" applyNumberFormat="1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1" fontId="32" fillId="3" borderId="49" xfId="0" applyNumberFormat="1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9" fillId="11" borderId="234" xfId="0" quotePrefix="1" applyFont="1" applyFill="1" applyBorder="1" applyAlignment="1">
      <alignment horizontal="center" vertical="center"/>
    </xf>
    <xf numFmtId="0" fontId="49" fillId="11" borderId="235" xfId="0" quotePrefix="1" applyFont="1" applyFill="1" applyBorder="1" applyAlignment="1">
      <alignment horizontal="center" vertical="center"/>
    </xf>
    <xf numFmtId="0" fontId="49" fillId="11" borderId="223" xfId="0" applyFont="1" applyFill="1" applyBorder="1" applyAlignment="1">
      <alignment horizontal="center" vertical="center"/>
    </xf>
    <xf numFmtId="0" fontId="49" fillId="11" borderId="127" xfId="0" applyFont="1" applyFill="1" applyBorder="1" applyAlignment="1">
      <alignment horizontal="center" vertical="center"/>
    </xf>
    <xf numFmtId="0" fontId="49" fillId="11" borderId="222" xfId="0" quotePrefix="1" applyFont="1" applyFill="1" applyBorder="1" applyAlignment="1">
      <alignment horizontal="center" vertical="center"/>
    </xf>
    <xf numFmtId="0" fontId="49" fillId="11" borderId="199" xfId="0" applyFont="1" applyFill="1" applyBorder="1" applyAlignment="1">
      <alignment horizontal="center" vertical="center"/>
    </xf>
    <xf numFmtId="0" fontId="49" fillId="11" borderId="221" xfId="0" applyFont="1" applyFill="1" applyBorder="1" applyAlignment="1">
      <alignment horizontal="center" vertical="center"/>
    </xf>
    <xf numFmtId="0" fontId="49" fillId="11" borderId="224" xfId="0" applyFont="1" applyFill="1" applyBorder="1" applyAlignment="1">
      <alignment horizontal="center" vertical="center"/>
    </xf>
    <xf numFmtId="0" fontId="49" fillId="11" borderId="201" xfId="0" applyFont="1" applyFill="1" applyBorder="1" applyAlignment="1">
      <alignment horizontal="center" vertical="center"/>
    </xf>
    <xf numFmtId="0" fontId="49" fillId="11" borderId="225" xfId="0" quotePrefix="1" applyFont="1" applyFill="1" applyBorder="1" applyAlignment="1">
      <alignment horizontal="center" vertical="center"/>
    </xf>
    <xf numFmtId="0" fontId="49" fillId="11" borderId="230" xfId="0" quotePrefix="1" applyFont="1" applyFill="1" applyBorder="1" applyAlignment="1">
      <alignment horizontal="center" vertical="center"/>
    </xf>
    <xf numFmtId="0" fontId="49" fillId="11" borderId="133" xfId="0" applyFont="1" applyFill="1" applyBorder="1" applyAlignment="1">
      <alignment horizontal="center" vertical="center"/>
    </xf>
    <xf numFmtId="0" fontId="49" fillId="11" borderId="160" xfId="0" applyFont="1" applyFill="1" applyBorder="1" applyAlignment="1">
      <alignment horizontal="center" vertical="center"/>
    </xf>
    <xf numFmtId="0" fontId="49" fillId="11" borderId="226" xfId="0" applyFont="1" applyFill="1" applyBorder="1" applyAlignment="1">
      <alignment horizontal="center" vertical="center"/>
    </xf>
    <xf numFmtId="0" fontId="49" fillId="11" borderId="159" xfId="0" applyFont="1" applyFill="1" applyBorder="1" applyAlignment="1">
      <alignment horizontal="center" vertical="center"/>
    </xf>
    <xf numFmtId="0" fontId="49" fillId="11" borderId="227" xfId="0" applyFont="1" applyFill="1" applyBorder="1" applyAlignment="1">
      <alignment horizontal="center" vertical="center"/>
    </xf>
    <xf numFmtId="0" fontId="49" fillId="11" borderId="231" xfId="0" applyFont="1" applyFill="1" applyBorder="1" applyAlignment="1">
      <alignment horizontal="center" vertical="center"/>
    </xf>
    <xf numFmtId="0" fontId="49" fillId="11" borderId="228" xfId="0" applyFont="1" applyFill="1" applyBorder="1" applyAlignment="1">
      <alignment horizontal="center" vertical="center"/>
    </xf>
    <xf numFmtId="0" fontId="49" fillId="11" borderId="232" xfId="0" applyFont="1" applyFill="1" applyBorder="1" applyAlignment="1">
      <alignment horizontal="center" vertical="center"/>
    </xf>
    <xf numFmtId="0" fontId="49" fillId="16" borderId="200" xfId="0" quotePrefix="1" applyFont="1" applyFill="1" applyBorder="1" applyAlignment="1">
      <alignment horizontal="center" vertical="center"/>
    </xf>
    <xf numFmtId="0" fontId="49" fillId="16" borderId="206" xfId="0" quotePrefix="1" applyFont="1" applyFill="1" applyBorder="1" applyAlignment="1">
      <alignment horizontal="center" vertical="center"/>
    </xf>
    <xf numFmtId="0" fontId="71" fillId="11" borderId="200" xfId="0" quotePrefix="1" applyNumberFormat="1" applyFont="1" applyFill="1" applyBorder="1" applyAlignment="1">
      <alignment horizontal="center" vertical="center"/>
    </xf>
    <xf numFmtId="0" fontId="71" fillId="11" borderId="206" xfId="0" quotePrefix="1" applyNumberFormat="1" applyFont="1" applyFill="1" applyBorder="1" applyAlignment="1">
      <alignment horizontal="center" vertical="center"/>
    </xf>
    <xf numFmtId="1" fontId="71" fillId="11" borderId="200" xfId="0" quotePrefix="1" applyNumberFormat="1" applyFont="1" applyFill="1" applyBorder="1" applyAlignment="1">
      <alignment horizontal="center" vertical="center"/>
    </xf>
    <xf numFmtId="1" fontId="71" fillId="11" borderId="206" xfId="0" quotePrefix="1" applyNumberFormat="1" applyFont="1" applyFill="1" applyBorder="1" applyAlignment="1">
      <alignment horizontal="center" vertical="center"/>
    </xf>
    <xf numFmtId="0" fontId="71" fillId="11" borderId="200" xfId="0" quotePrefix="1" applyFont="1" applyFill="1" applyBorder="1" applyAlignment="1">
      <alignment horizontal="center" vertical="center"/>
    </xf>
    <xf numFmtId="0" fontId="71" fillId="11" borderId="206" xfId="0" quotePrefix="1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horizontal="center" wrapText="1"/>
    </xf>
    <xf numFmtId="0" fontId="32" fillId="2" borderId="60" xfId="0" applyFont="1" applyFill="1" applyBorder="1" applyAlignment="1">
      <alignment horizontal="center" wrapText="1"/>
    </xf>
    <xf numFmtId="0" fontId="32" fillId="3" borderId="60" xfId="0" applyFont="1" applyFill="1" applyBorder="1" applyAlignment="1">
      <alignment horizontal="left" wrapText="1"/>
    </xf>
    <xf numFmtId="0" fontId="32" fillId="3" borderId="59" xfId="0" applyFont="1" applyFill="1" applyBorder="1" applyAlignment="1">
      <alignment horizontal="center" vertical="center" wrapText="1"/>
    </xf>
    <xf numFmtId="0" fontId="32" fillId="3" borderId="60" xfId="0" applyFont="1" applyFill="1" applyBorder="1" applyAlignment="1">
      <alignment horizontal="center" vertical="center" wrapText="1"/>
    </xf>
    <xf numFmtId="0" fontId="32" fillId="3" borderId="243" xfId="0" applyFont="1" applyFill="1" applyBorder="1" applyAlignment="1">
      <alignment horizontal="center" vertical="center" wrapText="1"/>
    </xf>
    <xf numFmtId="0" fontId="32" fillId="3" borderId="244" xfId="0" applyFont="1" applyFill="1" applyBorder="1" applyAlignment="1">
      <alignment horizontal="center" vertical="center" wrapText="1"/>
    </xf>
    <xf numFmtId="0" fontId="32" fillId="3" borderId="245" xfId="0" applyFont="1" applyFill="1" applyBorder="1" applyAlignment="1">
      <alignment horizontal="center" vertical="center" wrapText="1"/>
    </xf>
    <xf numFmtId="0" fontId="32" fillId="2" borderId="114" xfId="0" applyFont="1" applyFill="1" applyBorder="1" applyAlignment="1">
      <alignment horizontal="center" vertical="center" wrapText="1"/>
    </xf>
    <xf numFmtId="0" fontId="32" fillId="2" borderId="149" xfId="0" applyFont="1" applyFill="1" applyBorder="1" applyAlignment="1">
      <alignment horizontal="center" vertical="center" wrapText="1"/>
    </xf>
    <xf numFmtId="0" fontId="32" fillId="3" borderId="114" xfId="0" applyFont="1" applyFill="1" applyBorder="1" applyAlignment="1">
      <alignment horizontal="center" vertical="center" wrapText="1"/>
    </xf>
    <xf numFmtId="0" fontId="32" fillId="3" borderId="149" xfId="0" applyFont="1" applyFill="1" applyBorder="1" applyAlignment="1">
      <alignment horizontal="center" vertical="center" wrapText="1"/>
    </xf>
    <xf numFmtId="0" fontId="32" fillId="2" borderId="115" xfId="0" applyFont="1" applyFill="1" applyBorder="1" applyAlignment="1">
      <alignment horizontal="center" vertical="center" wrapText="1"/>
    </xf>
    <xf numFmtId="0" fontId="32" fillId="2" borderId="150" xfId="0" applyFont="1" applyFill="1" applyBorder="1" applyAlignment="1">
      <alignment horizontal="center" vertical="center" wrapText="1"/>
    </xf>
    <xf numFmtId="0" fontId="32" fillId="2" borderId="116" xfId="0" applyFont="1" applyFill="1" applyBorder="1" applyAlignment="1">
      <alignment horizontal="center" vertical="center" wrapText="1"/>
    </xf>
    <xf numFmtId="0" fontId="32" fillId="2" borderId="151" xfId="0" applyFont="1" applyFill="1" applyBorder="1" applyAlignment="1">
      <alignment horizontal="center" vertical="center" wrapText="1"/>
    </xf>
    <xf numFmtId="165" fontId="32" fillId="2" borderId="117" xfId="0" applyNumberFormat="1" applyFont="1" applyFill="1" applyBorder="1" applyAlignment="1">
      <alignment horizontal="center" vertical="center" wrapText="1"/>
    </xf>
    <xf numFmtId="165" fontId="32" fillId="2" borderId="152" xfId="0" applyNumberFormat="1" applyFont="1" applyFill="1" applyBorder="1" applyAlignment="1">
      <alignment horizontal="center" vertical="center" wrapText="1"/>
    </xf>
    <xf numFmtId="0" fontId="33" fillId="2" borderId="114" xfId="0" applyFont="1" applyFill="1" applyBorder="1" applyAlignment="1">
      <alignment horizontal="center" vertical="center" wrapText="1"/>
    </xf>
    <xf numFmtId="0" fontId="33" fillId="2" borderId="149" xfId="0" applyFont="1" applyFill="1" applyBorder="1" applyAlignment="1">
      <alignment horizontal="center" vertical="center" wrapText="1"/>
    </xf>
    <xf numFmtId="0" fontId="32" fillId="2" borderId="168" xfId="0" applyFont="1" applyFill="1" applyBorder="1" applyAlignment="1">
      <alignment horizontal="center"/>
    </xf>
    <xf numFmtId="0" fontId="32" fillId="2" borderId="169" xfId="0" applyFont="1" applyFill="1" applyBorder="1" applyAlignment="1">
      <alignment horizontal="center"/>
    </xf>
    <xf numFmtId="0" fontId="32" fillId="2" borderId="170" xfId="0" applyFont="1" applyFill="1" applyBorder="1" applyAlignment="1">
      <alignment horizontal="center"/>
    </xf>
    <xf numFmtId="0" fontId="32" fillId="0" borderId="121" xfId="0" applyFont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32" fillId="0" borderId="122" xfId="0" applyFont="1" applyBorder="1" applyAlignment="1">
      <alignment horizontal="center" vertical="center"/>
    </xf>
    <xf numFmtId="0" fontId="32" fillId="0" borderId="117" xfId="0" applyFont="1" applyBorder="1" applyAlignment="1">
      <alignment horizontal="center" vertical="center"/>
    </xf>
    <xf numFmtId="0" fontId="32" fillId="3" borderId="114" xfId="0" applyFont="1" applyFill="1" applyBorder="1" applyAlignment="1">
      <alignment horizontal="center" vertical="center"/>
    </xf>
    <xf numFmtId="0" fontId="32" fillId="0" borderId="120" xfId="0" applyFont="1" applyBorder="1" applyAlignment="1">
      <alignment horizontal="center" vertical="center"/>
    </xf>
    <xf numFmtId="0" fontId="32" fillId="0" borderId="115" xfId="0" applyFont="1" applyBorder="1" applyAlignment="1">
      <alignment horizontal="center" vertical="center"/>
    </xf>
    <xf numFmtId="0" fontId="32" fillId="0" borderId="105" xfId="0" applyFont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/>
    </xf>
    <xf numFmtId="0" fontId="32" fillId="3" borderId="60" xfId="0" applyFont="1" applyFill="1" applyBorder="1" applyAlignment="1">
      <alignment horizontal="center" vertical="center"/>
    </xf>
    <xf numFmtId="0" fontId="32" fillId="2" borderId="161" xfId="0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33" fillId="2" borderId="114" xfId="0" applyFont="1" applyFill="1" applyBorder="1" applyAlignment="1">
      <alignment horizontal="center"/>
    </xf>
    <xf numFmtId="0" fontId="32" fillId="3" borderId="108" xfId="0" applyFont="1" applyFill="1" applyBorder="1" applyAlignment="1">
      <alignment horizontal="left" wrapText="1"/>
    </xf>
    <xf numFmtId="0" fontId="32" fillId="3" borderId="109" xfId="0" applyFont="1" applyFill="1" applyBorder="1" applyAlignment="1">
      <alignment horizontal="left" wrapText="1"/>
    </xf>
    <xf numFmtId="0" fontId="32" fillId="3" borderId="108" xfId="0" applyFont="1" applyFill="1" applyBorder="1" applyAlignment="1">
      <alignment horizontal="center" vertical="center"/>
    </xf>
    <xf numFmtId="0" fontId="32" fillId="3" borderId="126" xfId="0" applyFont="1" applyFill="1" applyBorder="1" applyAlignment="1">
      <alignment horizontal="center" vertical="center"/>
    </xf>
    <xf numFmtId="0" fontId="32" fillId="3" borderId="109" xfId="0" applyFont="1" applyFill="1" applyBorder="1" applyAlignment="1">
      <alignment horizontal="center" vertical="center"/>
    </xf>
    <xf numFmtId="0" fontId="32" fillId="0" borderId="237" xfId="0" applyFont="1" applyFill="1" applyBorder="1" applyAlignment="1">
      <alignment horizontal="center" vertical="center"/>
    </xf>
    <xf numFmtId="0" fontId="32" fillId="0" borderId="249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32" fillId="0" borderId="120" xfId="0" applyFont="1" applyFill="1" applyBorder="1" applyAlignment="1">
      <alignment horizontal="center" vertical="center"/>
    </xf>
    <xf numFmtId="0" fontId="32" fillId="0" borderId="247" xfId="0" applyFont="1" applyFill="1" applyBorder="1" applyAlignment="1">
      <alignment horizontal="center" vertical="center"/>
    </xf>
    <xf numFmtId="0" fontId="32" fillId="0" borderId="121" xfId="0" applyFont="1" applyFill="1" applyBorder="1" applyAlignment="1">
      <alignment horizontal="center" vertical="center"/>
    </xf>
    <xf numFmtId="0" fontId="32" fillId="0" borderId="246" xfId="0" applyFont="1" applyFill="1" applyBorder="1" applyAlignment="1">
      <alignment horizontal="center" vertical="center"/>
    </xf>
    <xf numFmtId="0" fontId="32" fillId="0" borderId="122" xfId="0" applyFont="1" applyFill="1" applyBorder="1" applyAlignment="1">
      <alignment horizontal="center" vertical="center"/>
    </xf>
    <xf numFmtId="0" fontId="32" fillId="0" borderId="248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center" vertical="center"/>
    </xf>
    <xf numFmtId="0" fontId="34" fillId="0" borderId="88" xfId="0" applyFont="1" applyFill="1" applyBorder="1" applyAlignment="1">
      <alignment horizontal="center" vertical="center"/>
    </xf>
    <xf numFmtId="1" fontId="34" fillId="0" borderId="52" xfId="0" applyNumberFormat="1" applyFont="1" applyFill="1" applyBorder="1" applyAlignment="1">
      <alignment horizontal="center" vertical="center"/>
    </xf>
    <xf numFmtId="1" fontId="34" fillId="0" borderId="88" xfId="0" applyNumberFormat="1" applyFont="1" applyFill="1" applyBorder="1" applyAlignment="1">
      <alignment horizontal="center" vertical="center"/>
    </xf>
    <xf numFmtId="0" fontId="49" fillId="0" borderId="240" xfId="0" quotePrefix="1" applyFont="1" applyFill="1" applyBorder="1" applyAlignment="1">
      <alignment horizontal="center" vertical="center"/>
    </xf>
    <xf numFmtId="0" fontId="49" fillId="0" borderId="252" xfId="0" quotePrefix="1" applyFont="1" applyFill="1" applyBorder="1" applyAlignment="1">
      <alignment horizontal="center" vertical="center"/>
    </xf>
    <xf numFmtId="0" fontId="49" fillId="0" borderId="236" xfId="0" quotePrefix="1" applyFont="1" applyFill="1" applyBorder="1" applyAlignment="1">
      <alignment horizontal="center" vertical="center"/>
    </xf>
    <xf numFmtId="0" fontId="49" fillId="0" borderId="251" xfId="0" quotePrefix="1" applyFont="1" applyFill="1" applyBorder="1" applyAlignment="1">
      <alignment horizontal="center" vertical="center"/>
    </xf>
    <xf numFmtId="0" fontId="49" fillId="0" borderId="242" xfId="0" quotePrefix="1" applyFont="1" applyFill="1" applyBorder="1" applyAlignment="1">
      <alignment horizontal="center" vertical="center"/>
    </xf>
    <xf numFmtId="0" fontId="49" fillId="0" borderId="250" xfId="0" quotePrefix="1" applyFont="1" applyFill="1" applyBorder="1" applyAlignment="1">
      <alignment horizontal="center" vertical="center"/>
    </xf>
    <xf numFmtId="0" fontId="61" fillId="0" borderId="198" xfId="0" applyFont="1" applyBorder="1" applyAlignment="1">
      <alignment horizontal="center" vertical="center" wrapText="1"/>
    </xf>
    <xf numFmtId="0" fontId="61" fillId="0" borderId="199" xfId="0" applyFont="1" applyBorder="1" applyAlignment="1">
      <alignment horizontal="center" vertical="center" wrapText="1"/>
    </xf>
    <xf numFmtId="0" fontId="61" fillId="0" borderId="198" xfId="0" applyFont="1" applyBorder="1" applyAlignment="1">
      <alignment vertical="center" wrapText="1"/>
    </xf>
    <xf numFmtId="0" fontId="61" fillId="0" borderId="199" xfId="0" applyFont="1" applyBorder="1" applyAlignment="1">
      <alignment vertical="center" wrapText="1"/>
    </xf>
    <xf numFmtId="0" fontId="61" fillId="0" borderId="200" xfId="0" applyFont="1" applyBorder="1" applyAlignment="1">
      <alignment vertical="center" wrapText="1"/>
    </xf>
    <xf numFmtId="0" fontId="61" fillId="0" borderId="200" xfId="0" applyFont="1" applyBorder="1" applyAlignment="1">
      <alignment horizontal="center" vertical="center" wrapText="1"/>
    </xf>
    <xf numFmtId="0" fontId="60" fillId="0" borderId="198" xfId="0" applyFont="1" applyBorder="1" applyAlignment="1">
      <alignment horizontal="center" vertical="center" wrapText="1"/>
    </xf>
    <xf numFmtId="0" fontId="60" fillId="0" borderId="199" xfId="0" applyFont="1" applyBorder="1" applyAlignment="1">
      <alignment horizontal="center" vertical="center" wrapText="1"/>
    </xf>
    <xf numFmtId="0" fontId="59" fillId="0" borderId="198" xfId="0" applyFont="1" applyBorder="1" applyAlignment="1">
      <alignment horizontal="center" vertical="center" wrapText="1"/>
    </xf>
    <xf numFmtId="0" fontId="59" fillId="0" borderId="199" xfId="0" applyFont="1" applyBorder="1" applyAlignment="1">
      <alignment horizontal="center" vertical="center" wrapText="1"/>
    </xf>
    <xf numFmtId="0" fontId="60" fillId="0" borderId="198" xfId="0" applyFont="1" applyBorder="1" applyAlignment="1">
      <alignment vertical="center" wrapText="1"/>
    </xf>
    <xf numFmtId="0" fontId="60" fillId="0" borderId="199" xfId="0" applyFont="1" applyBorder="1" applyAlignment="1">
      <alignment vertical="center" wrapText="1"/>
    </xf>
    <xf numFmtId="0" fontId="42" fillId="0" borderId="0" xfId="0" applyFont="1" applyAlignment="1">
      <alignment horizontal="center" wrapText="1"/>
    </xf>
    <xf numFmtId="0" fontId="0" fillId="0" borderId="0" xfId="0" applyFont="1" applyAlignment="1"/>
    <xf numFmtId="0" fontId="44" fillId="0" borderId="13" xfId="0" applyFont="1" applyBorder="1" applyAlignment="1">
      <alignment wrapText="1"/>
    </xf>
    <xf numFmtId="0" fontId="44" fillId="0" borderId="118" xfId="0" applyFont="1" applyBorder="1" applyAlignment="1">
      <alignment horizontal="center" wrapText="1"/>
    </xf>
    <xf numFmtId="0" fontId="2" fillId="0" borderId="91" xfId="0" applyFont="1" applyBorder="1"/>
    <xf numFmtId="0" fontId="46" fillId="0" borderId="118" xfId="0" applyFont="1" applyBorder="1" applyAlignment="1">
      <alignment horizontal="center"/>
    </xf>
    <xf numFmtId="0" fontId="57" fillId="0" borderId="195" xfId="0" applyFont="1" applyBorder="1" applyAlignment="1">
      <alignment horizontal="center" wrapText="1"/>
    </xf>
    <xf numFmtId="0" fontId="57" fillId="0" borderId="188" xfId="0" applyFont="1" applyBorder="1" applyAlignment="1">
      <alignment horizontal="center" wrapText="1"/>
    </xf>
    <xf numFmtId="0" fontId="57" fillId="13" borderId="186" xfId="0" applyFont="1" applyFill="1" applyBorder="1" applyAlignment="1">
      <alignment horizontal="center" vertical="center" wrapText="1"/>
    </xf>
    <xf numFmtId="0" fontId="57" fillId="13" borderId="192" xfId="0" applyFont="1" applyFill="1" applyBorder="1" applyAlignment="1">
      <alignment horizontal="center" vertical="center" wrapText="1"/>
    </xf>
    <xf numFmtId="0" fontId="57" fillId="13" borderId="187" xfId="0" applyFont="1" applyFill="1" applyBorder="1" applyAlignment="1">
      <alignment horizontal="center" vertical="center" wrapText="1"/>
    </xf>
    <xf numFmtId="0" fontId="56" fillId="13" borderId="196" xfId="0" applyFont="1" applyFill="1" applyBorder="1" applyAlignment="1">
      <alignment vertical="center" wrapText="1"/>
    </xf>
    <xf numFmtId="0" fontId="56" fillId="13" borderId="197" xfId="0" applyFont="1" applyFill="1" applyBorder="1" applyAlignment="1">
      <alignment vertical="center" wrapText="1"/>
    </xf>
    <xf numFmtId="0" fontId="57" fillId="14" borderId="186" xfId="0" applyFont="1" applyFill="1" applyBorder="1" applyAlignment="1">
      <alignment horizontal="center" vertical="center" wrapText="1"/>
    </xf>
    <xf numFmtId="0" fontId="57" fillId="14" borderId="187" xfId="0" applyFont="1" applyFill="1" applyBorder="1" applyAlignment="1">
      <alignment horizontal="center" vertical="center" wrapText="1"/>
    </xf>
    <xf numFmtId="0" fontId="56" fillId="14" borderId="196" xfId="0" applyFont="1" applyFill="1" applyBorder="1" applyAlignment="1">
      <alignment vertical="center" wrapText="1"/>
    </xf>
    <xf numFmtId="0" fontId="56" fillId="14" borderId="197" xfId="0" applyFont="1" applyFill="1" applyBorder="1" applyAlignment="1">
      <alignment vertical="center" wrapText="1"/>
    </xf>
    <xf numFmtId="0" fontId="56" fillId="14" borderId="186" xfId="0" applyFont="1" applyFill="1" applyBorder="1" applyAlignment="1">
      <alignment vertical="center" wrapText="1"/>
    </xf>
    <xf numFmtId="0" fontId="56" fillId="14" borderId="187" xfId="0" applyFont="1" applyFill="1" applyBorder="1" applyAlignment="1">
      <alignment vertical="center" wrapText="1"/>
    </xf>
    <xf numFmtId="0" fontId="56" fillId="0" borderId="186" xfId="0" applyFont="1" applyBorder="1" applyAlignment="1">
      <alignment wrapText="1"/>
    </xf>
    <xf numFmtId="0" fontId="56" fillId="0" borderId="187" xfId="0" applyFont="1" applyBorder="1" applyAlignment="1">
      <alignment wrapText="1"/>
    </xf>
  </cellXfs>
  <cellStyles count="4">
    <cellStyle name="Обычный" xfId="0" builtinId="0"/>
    <cellStyle name="Обычный 2 2" xfId="2" xr:uid="{00000000-0005-0000-0000-000001000000}"/>
    <cellStyle name="Обычный_552100_АиАХ_дн" xfId="3" xr:uid="{00000000-0005-0000-0000-000002000000}"/>
    <cellStyle name="Обычный_ИВТ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123825</xdr:colOff>
      <xdr:row>3</xdr:row>
      <xdr:rowOff>0</xdr:rowOff>
    </xdr:from>
    <xdr:ext cx="2657475" cy="619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22025" y="3475200"/>
          <a:ext cx="264795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50</xdr:col>
      <xdr:colOff>152400</xdr:colOff>
      <xdr:row>12</xdr:row>
      <xdr:rowOff>171450</xdr:rowOff>
    </xdr:from>
    <xdr:ext cx="2209800" cy="6191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45863" y="3475200"/>
          <a:ext cx="2200275" cy="6096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800" b="0" i="1">
              <a:latin typeface="Times New Roman"/>
              <a:ea typeface="Times New Roman"/>
              <a:cs typeface="Times New Roman"/>
              <a:sym typeface="Times New Roman"/>
            </a:rPr>
            <a:t>Окуу планынын иштөөсүнүн минималдуу мөөнөтү - 4 жыл</a:t>
          </a:r>
          <a:r>
            <a:rPr lang="en-US" sz="800" b="0" i="1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800" b="0" i="1">
              <a:latin typeface="Times New Roman"/>
              <a:ea typeface="Times New Roman"/>
              <a:cs typeface="Times New Roman"/>
              <a:sym typeface="Times New Roman"/>
            </a:rPr>
            <a:t>/ Минимальный срок действия учебного плана-4 года / </a:t>
          </a:r>
          <a:r>
            <a:rPr lang="en-US" sz="800" b="0" i="1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The minimum of the curriculum is 4 years</a:t>
          </a:r>
          <a:endParaRPr sz="1000" b="0" i="1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twoCellAnchor>
    <xdr:from>
      <xdr:col>0</xdr:col>
      <xdr:colOff>0</xdr:colOff>
      <xdr:row>3</xdr:row>
      <xdr:rowOff>206375</xdr:rowOff>
    </xdr:from>
    <xdr:to>
      <xdr:col>14</xdr:col>
      <xdr:colOff>110513</xdr:colOff>
      <xdr:row>12</xdr:row>
      <xdr:rowOff>180065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547813"/>
          <a:ext cx="2579076" cy="192631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-19050</xdr:colOff>
      <xdr:row>11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573986" y="6096000"/>
          <a:ext cx="38100" cy="0"/>
          <a:chOff x="9420225" y="4600575"/>
          <a:chExt cx="38100" cy="0"/>
        </a:xfrm>
      </xdr:grpSpPr>
      <xdr:cxnSp macro="">
        <xdr:nvCxn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-19050</xdr:colOff>
      <xdr:row>11</xdr:row>
      <xdr:rowOff>38100</xdr:rowOff>
    </xdr:from>
    <xdr:ext cx="38100" cy="10477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9573986" y="6134100"/>
          <a:ext cx="38100" cy="104775"/>
          <a:chOff x="5346000" y="3727613"/>
          <a:chExt cx="0" cy="104775"/>
        </a:xfrm>
      </xdr:grpSpPr>
      <xdr:cxnSp macro="">
        <xdr:nvCxnSpPr>
          <xdr:cNvPr id="7" name="Shape 7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346000" y="3727613"/>
            <a:ext cx="0" cy="1047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0</xdr:col>
      <xdr:colOff>387928</xdr:colOff>
      <xdr:row>0</xdr:row>
      <xdr:rowOff>41564</xdr:rowOff>
    </xdr:from>
    <xdr:to>
      <xdr:col>1</xdr:col>
      <xdr:colOff>4836867</xdr:colOff>
      <xdr:row>5</xdr:row>
      <xdr:rowOff>88789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87928" y="41564"/>
          <a:ext cx="5264279" cy="18531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438150</xdr:colOff>
      <xdr:row>11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9582150" y="6082393"/>
          <a:ext cx="38100" cy="0"/>
          <a:chOff x="9420225" y="4600575"/>
          <a:chExt cx="38100" cy="0"/>
        </a:xfrm>
      </xdr:grpSpPr>
      <xdr:cxnSp macro="">
        <xdr:nvCxnSpPr>
          <xdr:cNvPr id="3" name="Shape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438150</xdr:colOff>
      <xdr:row>11</xdr:row>
      <xdr:rowOff>38100</xdr:rowOff>
    </xdr:from>
    <xdr:ext cx="38100" cy="10477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9582150" y="6120493"/>
          <a:ext cx="38100" cy="104775"/>
          <a:chOff x="5346000" y="3727613"/>
          <a:chExt cx="0" cy="104775"/>
        </a:xfrm>
      </xdr:grpSpPr>
      <xdr:cxnSp macro="">
        <xdr:nvCxnSpPr>
          <xdr:cNvPr id="5" name="Shape 7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46000" y="3727613"/>
            <a:ext cx="0" cy="1047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0</xdr:col>
      <xdr:colOff>387928</xdr:colOff>
      <xdr:row>0</xdr:row>
      <xdr:rowOff>41564</xdr:rowOff>
    </xdr:from>
    <xdr:to>
      <xdr:col>1</xdr:col>
      <xdr:colOff>4836867</xdr:colOff>
      <xdr:row>5</xdr:row>
      <xdr:rowOff>88789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87928" y="41564"/>
          <a:ext cx="5454779" cy="18531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00"/>
  <sheetViews>
    <sheetView view="pageBreakPreview" topLeftCell="A7" zoomScaleNormal="120" zoomScaleSheetLayoutView="100" workbookViewId="0">
      <selection activeCell="Z11" sqref="Z11:BH12"/>
    </sheetView>
  </sheetViews>
  <sheetFormatPr defaultColWidth="14.42578125" defaultRowHeight="15" customHeight="1"/>
  <cols>
    <col min="1" max="1" width="3" customWidth="1"/>
    <col min="2" max="22" width="2.5703125" customWidth="1"/>
    <col min="23" max="23" width="2.7109375" customWidth="1"/>
    <col min="24" max="24" width="2.5703125" customWidth="1"/>
    <col min="25" max="25" width="2.7109375" customWidth="1"/>
    <col min="26" max="31" width="2.5703125" customWidth="1"/>
    <col min="32" max="32" width="3" customWidth="1"/>
    <col min="33" max="33" width="2.5703125" customWidth="1"/>
    <col min="34" max="34" width="3.140625" customWidth="1"/>
    <col min="35" max="38" width="2.5703125" customWidth="1"/>
    <col min="39" max="39" width="2.42578125" customWidth="1"/>
    <col min="40" max="42" width="2.5703125" customWidth="1"/>
    <col min="43" max="43" width="3" customWidth="1"/>
    <col min="44" max="44" width="2.7109375" customWidth="1"/>
    <col min="45" max="49" width="2.5703125" customWidth="1"/>
    <col min="50" max="50" width="2.85546875" customWidth="1"/>
    <col min="51" max="53" width="2.5703125" customWidth="1"/>
    <col min="54" max="54" width="4" customWidth="1"/>
    <col min="55" max="55" width="5.140625" customWidth="1"/>
    <col min="56" max="56" width="3.7109375" customWidth="1"/>
    <col min="57" max="57" width="3.140625" customWidth="1"/>
    <col min="58" max="58" width="4.42578125" customWidth="1"/>
    <col min="59" max="59" width="4.140625" customWidth="1"/>
    <col min="60" max="60" width="3.7109375" customWidth="1"/>
    <col min="61" max="62" width="9.140625" customWidth="1"/>
  </cols>
  <sheetData>
    <row r="1" spans="1:62" ht="33" customHeight="1">
      <c r="A1" s="563" t="s">
        <v>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1"/>
      <c r="AI1" s="561"/>
      <c r="AJ1" s="561"/>
      <c r="AK1" s="561"/>
      <c r="AL1" s="561"/>
      <c r="AM1" s="561"/>
      <c r="AN1" s="561"/>
      <c r="AO1" s="561"/>
      <c r="AP1" s="561"/>
      <c r="AQ1" s="561"/>
      <c r="AR1" s="561"/>
      <c r="AS1" s="561"/>
      <c r="AT1" s="561"/>
      <c r="AU1" s="561"/>
      <c r="AV1" s="561"/>
      <c r="AW1" s="561"/>
      <c r="AX1" s="561"/>
      <c r="AY1" s="561"/>
      <c r="AZ1" s="561"/>
      <c r="BA1" s="561"/>
      <c r="BB1" s="561"/>
      <c r="BC1" s="561"/>
      <c r="BD1" s="561"/>
      <c r="BE1" s="561"/>
      <c r="BF1" s="561"/>
      <c r="BG1" s="561"/>
      <c r="BH1" s="562"/>
      <c r="BI1" s="1"/>
      <c r="BJ1" s="2"/>
    </row>
    <row r="2" spans="1:62" ht="35.25" customHeight="1">
      <c r="A2" s="564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1"/>
      <c r="AP2" s="561"/>
      <c r="AQ2" s="561"/>
      <c r="AR2" s="561"/>
      <c r="AS2" s="561"/>
      <c r="AT2" s="561"/>
      <c r="AU2" s="561"/>
      <c r="AV2" s="561"/>
      <c r="AW2" s="561"/>
      <c r="AX2" s="561"/>
      <c r="AY2" s="561"/>
      <c r="AZ2" s="561"/>
      <c r="BA2" s="561"/>
      <c r="BB2" s="561"/>
      <c r="BC2" s="561"/>
      <c r="BD2" s="561"/>
      <c r="BE2" s="561"/>
      <c r="BF2" s="561"/>
      <c r="BG2" s="561"/>
      <c r="BH2" s="562"/>
      <c r="BI2" s="3"/>
      <c r="BJ2" s="2"/>
    </row>
    <row r="3" spans="1:62" ht="42.6" customHeight="1">
      <c r="A3" s="565" t="s">
        <v>2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  <c r="AI3" s="561"/>
      <c r="AJ3" s="561"/>
      <c r="AK3" s="561"/>
      <c r="AL3" s="561"/>
      <c r="AM3" s="561"/>
      <c r="AN3" s="561"/>
      <c r="AO3" s="561"/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2"/>
      <c r="BI3" s="2"/>
      <c r="BJ3" s="2"/>
    </row>
    <row r="4" spans="1:62" ht="25.5" customHeight="1">
      <c r="A4" s="566" t="s">
        <v>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561"/>
      <c r="AT4" s="561"/>
      <c r="AU4" s="561"/>
      <c r="AV4" s="561"/>
      <c r="AW4" s="561"/>
      <c r="AX4" s="561"/>
      <c r="AY4" s="561"/>
      <c r="AZ4" s="561"/>
      <c r="BA4" s="561"/>
      <c r="BB4" s="561"/>
      <c r="BC4" s="561"/>
      <c r="BD4" s="561"/>
      <c r="BE4" s="561"/>
      <c r="BF4" s="561"/>
      <c r="BG4" s="561"/>
      <c r="BH4" s="562"/>
      <c r="BI4" s="4"/>
      <c r="BJ4" s="2"/>
    </row>
    <row r="5" spans="1:62" ht="14.25" customHeight="1">
      <c r="A5" s="5"/>
      <c r="B5" s="5"/>
      <c r="C5" s="6"/>
      <c r="D5" s="5"/>
      <c r="E5" s="5"/>
      <c r="F5" s="5"/>
      <c r="G5" s="7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8"/>
      <c r="AS5" s="4"/>
      <c r="AT5" s="4"/>
      <c r="AU5" s="4"/>
      <c r="AV5" s="11"/>
      <c r="AW5" s="11"/>
      <c r="AX5" s="11"/>
      <c r="AY5" s="5"/>
      <c r="AZ5" s="5"/>
      <c r="BA5" s="5"/>
      <c r="BB5" s="4"/>
      <c r="BC5" s="4"/>
      <c r="BD5" s="4"/>
      <c r="BE5" s="4"/>
      <c r="BF5" s="4"/>
      <c r="BG5" s="4"/>
      <c r="BH5" s="4"/>
      <c r="BI5" s="4"/>
      <c r="BJ5" s="2"/>
    </row>
    <row r="6" spans="1:62" ht="13.5" customHeight="1">
      <c r="A6" s="567" t="s">
        <v>4</v>
      </c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2"/>
      <c r="Z6" s="568" t="s">
        <v>401</v>
      </c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69"/>
      <c r="AN6" s="569"/>
      <c r="AO6" s="569"/>
      <c r="AP6" s="569"/>
      <c r="AQ6" s="569"/>
      <c r="AR6" s="569"/>
      <c r="AS6" s="569"/>
      <c r="AT6" s="569"/>
      <c r="AU6" s="569"/>
      <c r="AV6" s="569"/>
      <c r="AW6" s="569"/>
      <c r="AX6" s="569"/>
      <c r="AY6" s="569"/>
      <c r="AZ6" s="569"/>
      <c r="BA6" s="569"/>
      <c r="BB6" s="569"/>
      <c r="BC6" s="569"/>
      <c r="BD6" s="569"/>
      <c r="BE6" s="569"/>
      <c r="BF6" s="569"/>
      <c r="BG6" s="569"/>
      <c r="BH6" s="569"/>
      <c r="BI6" s="569"/>
      <c r="BJ6" s="569"/>
    </row>
    <row r="7" spans="1:62" ht="16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552" t="s">
        <v>423</v>
      </c>
      <c r="Q7" s="552"/>
      <c r="R7" s="552"/>
      <c r="S7" s="552"/>
      <c r="T7" s="552"/>
      <c r="U7" s="552"/>
      <c r="V7" s="552"/>
      <c r="W7" s="552"/>
      <c r="X7" s="552"/>
      <c r="Y7" s="553"/>
      <c r="Z7" s="575" t="s">
        <v>477</v>
      </c>
      <c r="AA7" s="576"/>
      <c r="AB7" s="576"/>
      <c r="AC7" s="576"/>
      <c r="AD7" s="576"/>
      <c r="AE7" s="576"/>
      <c r="AF7" s="576"/>
      <c r="AG7" s="576"/>
      <c r="AH7" s="576"/>
      <c r="AI7" s="576"/>
      <c r="AJ7" s="576"/>
      <c r="AK7" s="576"/>
      <c r="AL7" s="576"/>
      <c r="AM7" s="576"/>
      <c r="AN7" s="576"/>
      <c r="AO7" s="576"/>
      <c r="AP7" s="576"/>
      <c r="AQ7" s="576"/>
      <c r="AR7" s="576"/>
      <c r="AS7" s="576"/>
      <c r="AT7" s="576"/>
      <c r="AU7" s="576"/>
      <c r="AV7" s="576"/>
      <c r="AW7" s="576"/>
      <c r="AX7" s="576"/>
      <c r="AY7" s="576"/>
      <c r="AZ7" s="576"/>
      <c r="BA7" s="576"/>
      <c r="BB7" s="576"/>
      <c r="BC7" s="576"/>
      <c r="BD7" s="576"/>
      <c r="BE7" s="576"/>
      <c r="BF7" s="576"/>
      <c r="BG7" s="576"/>
      <c r="BH7" s="577"/>
      <c r="BI7" s="2"/>
      <c r="BJ7" s="4"/>
    </row>
    <row r="8" spans="1:62" ht="16.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2"/>
      <c r="N8" s="14"/>
      <c r="O8" s="13"/>
      <c r="P8" s="12"/>
      <c r="Q8" s="12"/>
      <c r="R8" s="12"/>
      <c r="S8" s="12"/>
      <c r="T8" s="12"/>
      <c r="U8" s="12"/>
      <c r="V8" s="12"/>
      <c r="W8" s="15"/>
      <c r="X8" s="12"/>
      <c r="Y8" s="12"/>
      <c r="Z8" s="578"/>
      <c r="AA8" s="579"/>
      <c r="AB8" s="579"/>
      <c r="AC8" s="579"/>
      <c r="AD8" s="579"/>
      <c r="AE8" s="579"/>
      <c r="AF8" s="579"/>
      <c r="AG8" s="579"/>
      <c r="AH8" s="579"/>
      <c r="AI8" s="579"/>
      <c r="AJ8" s="579"/>
      <c r="AK8" s="579"/>
      <c r="AL8" s="579"/>
      <c r="AM8" s="579"/>
      <c r="AN8" s="579"/>
      <c r="AO8" s="579"/>
      <c r="AP8" s="579"/>
      <c r="AQ8" s="579"/>
      <c r="AR8" s="579"/>
      <c r="AS8" s="579"/>
      <c r="AT8" s="579"/>
      <c r="AU8" s="579"/>
      <c r="AV8" s="579"/>
      <c r="AW8" s="579"/>
      <c r="AX8" s="579"/>
      <c r="AY8" s="579"/>
      <c r="AZ8" s="579"/>
      <c r="BA8" s="579"/>
      <c r="BB8" s="579"/>
      <c r="BC8" s="579"/>
      <c r="BD8" s="579"/>
      <c r="BE8" s="579"/>
      <c r="BF8" s="579"/>
      <c r="BG8" s="579"/>
      <c r="BH8" s="580"/>
      <c r="BI8" s="2"/>
      <c r="BJ8" s="4"/>
    </row>
    <row r="9" spans="1:62" ht="16.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2"/>
      <c r="N9" s="14"/>
      <c r="O9" s="13"/>
      <c r="P9" s="12"/>
      <c r="Q9" s="12"/>
      <c r="R9" s="12"/>
      <c r="S9" s="12"/>
      <c r="T9" s="12"/>
      <c r="U9" s="12"/>
      <c r="V9" s="12"/>
      <c r="W9" s="15"/>
      <c r="X9" s="12"/>
      <c r="Y9" s="12"/>
      <c r="Z9" s="575" t="s">
        <v>402</v>
      </c>
      <c r="AA9" s="576"/>
      <c r="AB9" s="576"/>
      <c r="AC9" s="576"/>
      <c r="AD9" s="576"/>
      <c r="AE9" s="576"/>
      <c r="AF9" s="576"/>
      <c r="AG9" s="576"/>
      <c r="AH9" s="576"/>
      <c r="AI9" s="576"/>
      <c r="AJ9" s="576"/>
      <c r="AK9" s="576"/>
      <c r="AL9" s="576"/>
      <c r="AM9" s="576"/>
      <c r="AN9" s="576"/>
      <c r="AO9" s="576"/>
      <c r="AP9" s="576"/>
      <c r="AQ9" s="576"/>
      <c r="AR9" s="576"/>
      <c r="AS9" s="576"/>
      <c r="AT9" s="576"/>
      <c r="AU9" s="576"/>
      <c r="AV9" s="576"/>
      <c r="AW9" s="576"/>
      <c r="AX9" s="576"/>
      <c r="AY9" s="576"/>
      <c r="AZ9" s="576"/>
      <c r="BA9" s="576"/>
      <c r="BB9" s="576"/>
      <c r="BC9" s="576"/>
      <c r="BD9" s="576"/>
      <c r="BE9" s="576"/>
      <c r="BF9" s="576"/>
      <c r="BG9" s="576"/>
      <c r="BH9" s="577"/>
      <c r="BI9" s="2"/>
      <c r="BJ9" s="4"/>
    </row>
    <row r="10" spans="1:62" ht="16.5" customHeight="1">
      <c r="A10" s="567"/>
      <c r="B10" s="561"/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2"/>
      <c r="Z10" s="578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579"/>
      <c r="AR10" s="579"/>
      <c r="AS10" s="579"/>
      <c r="AT10" s="579"/>
      <c r="AU10" s="579"/>
      <c r="AV10" s="579"/>
      <c r="AW10" s="579"/>
      <c r="AX10" s="579"/>
      <c r="AY10" s="579"/>
      <c r="AZ10" s="579"/>
      <c r="BA10" s="579"/>
      <c r="BB10" s="579"/>
      <c r="BC10" s="579"/>
      <c r="BD10" s="579"/>
      <c r="BE10" s="579"/>
      <c r="BF10" s="579"/>
      <c r="BG10" s="579"/>
      <c r="BH10" s="580"/>
      <c r="BI10" s="2"/>
      <c r="BJ10" s="4"/>
    </row>
    <row r="11" spans="1:62" ht="16.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581"/>
      <c r="AA11" s="581"/>
      <c r="AB11" s="581"/>
      <c r="AC11" s="581"/>
      <c r="AD11" s="581"/>
      <c r="AE11" s="581"/>
      <c r="AF11" s="581"/>
      <c r="AG11" s="581"/>
      <c r="AH11" s="581"/>
      <c r="AI11" s="581"/>
      <c r="AJ11" s="581"/>
      <c r="AK11" s="581"/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1"/>
      <c r="BG11" s="581"/>
      <c r="BH11" s="581"/>
      <c r="BI11" s="2"/>
      <c r="BJ11" s="4"/>
    </row>
    <row r="12" spans="1:62" ht="16.5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581"/>
      <c r="AA12" s="581"/>
      <c r="AB12" s="581"/>
      <c r="AC12" s="581"/>
      <c r="AD12" s="581"/>
      <c r="AE12" s="581"/>
      <c r="AF12" s="581"/>
      <c r="AG12" s="581"/>
      <c r="AH12" s="581"/>
      <c r="AI12" s="581"/>
      <c r="AJ12" s="581"/>
      <c r="AK12" s="581"/>
      <c r="AL12" s="581"/>
      <c r="AM12" s="581"/>
      <c r="AN12" s="581"/>
      <c r="AO12" s="581"/>
      <c r="AP12" s="581"/>
      <c r="AQ12" s="581"/>
      <c r="AR12" s="581"/>
      <c r="AS12" s="581"/>
      <c r="AT12" s="581"/>
      <c r="AU12" s="581"/>
      <c r="AV12" s="581"/>
      <c r="AW12" s="581"/>
      <c r="AX12" s="581"/>
      <c r="AY12" s="581"/>
      <c r="AZ12" s="581"/>
      <c r="BA12" s="581"/>
      <c r="BB12" s="581"/>
      <c r="BC12" s="581"/>
      <c r="BD12" s="581"/>
      <c r="BE12" s="581"/>
      <c r="BF12" s="581"/>
      <c r="BG12" s="581"/>
      <c r="BH12" s="581"/>
      <c r="BI12" s="2"/>
      <c r="BJ12" s="4"/>
    </row>
    <row r="13" spans="1:62" ht="18" customHeight="1">
      <c r="A13" s="583" t="s">
        <v>7</v>
      </c>
      <c r="B13" s="561"/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2"/>
      <c r="Z13" s="22" t="s">
        <v>8</v>
      </c>
      <c r="AA13" s="23"/>
      <c r="AB13" s="23"/>
      <c r="AC13" s="19"/>
      <c r="AD13" s="19"/>
      <c r="AE13" s="18"/>
      <c r="AF13" s="18"/>
      <c r="AG13" s="18"/>
      <c r="AH13" s="18"/>
      <c r="AI13" s="18"/>
      <c r="AJ13" s="18"/>
      <c r="AK13" s="18"/>
      <c r="AL13" s="24"/>
      <c r="AM13" s="24"/>
      <c r="AN13" s="24"/>
      <c r="AO13" s="24"/>
      <c r="AP13" s="24"/>
      <c r="AQ13" s="24"/>
      <c r="AR13" s="24"/>
      <c r="AS13" s="24"/>
      <c r="AT13" s="24"/>
      <c r="AU13" s="25"/>
      <c r="AV13" s="25"/>
      <c r="AW13" s="23"/>
      <c r="AX13" s="23"/>
      <c r="AY13" s="23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4"/>
    </row>
    <row r="14" spans="1:62" ht="27.75" customHeight="1">
      <c r="A14" s="583" t="s">
        <v>9</v>
      </c>
      <c r="B14" s="561"/>
      <c r="C14" s="561"/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2"/>
      <c r="Z14" s="17" t="s">
        <v>10</v>
      </c>
      <c r="AA14" s="20"/>
      <c r="AB14" s="20"/>
      <c r="AC14" s="26"/>
      <c r="AD14" s="19"/>
      <c r="AE14" s="19"/>
      <c r="AF14" s="19"/>
      <c r="AG14" s="19"/>
      <c r="AH14" s="19"/>
      <c r="AI14" s="19"/>
      <c r="AJ14" s="19"/>
      <c r="AK14" s="19"/>
      <c r="AL14" s="27"/>
      <c r="AM14" s="27"/>
      <c r="AN14" s="27"/>
      <c r="AO14" s="27"/>
      <c r="AP14" s="27"/>
      <c r="AQ14" s="27"/>
      <c r="AR14" s="27"/>
      <c r="AS14" s="27"/>
      <c r="AT14" s="27"/>
      <c r="AU14" s="28"/>
      <c r="AV14" s="16"/>
      <c r="AW14" s="20"/>
      <c r="AX14" s="20"/>
      <c r="AY14" s="20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4"/>
    </row>
    <row r="15" spans="1:62" ht="16.5" customHeight="1">
      <c r="A15" s="567" t="s">
        <v>11</v>
      </c>
      <c r="B15" s="561"/>
      <c r="C15" s="561"/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2"/>
      <c r="Z15" s="29" t="s">
        <v>12</v>
      </c>
      <c r="AA15" s="2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2"/>
    </row>
    <row r="16" spans="1:62" ht="12" customHeight="1">
      <c r="A16" s="31"/>
      <c r="B16" s="31"/>
      <c r="C16" s="31"/>
      <c r="D16" s="31"/>
      <c r="E16" s="4"/>
      <c r="F16" s="32"/>
      <c r="G16" s="4"/>
      <c r="H16" s="31"/>
      <c r="I16" s="4"/>
      <c r="J16" s="4"/>
      <c r="K16" s="33"/>
      <c r="L16" s="34"/>
      <c r="M16" s="34"/>
      <c r="N16" s="34"/>
      <c r="O16" s="34"/>
      <c r="P16" s="31"/>
      <c r="Q16" s="31"/>
      <c r="R16" s="35"/>
      <c r="S16" s="31"/>
      <c r="T16" s="31"/>
      <c r="U16" s="31"/>
      <c r="V16" s="31"/>
      <c r="W16" s="31"/>
      <c r="X16" s="31"/>
      <c r="Y16" s="31"/>
      <c r="Z16" s="31"/>
      <c r="AA16" s="31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2"/>
      <c r="BJ16" s="2"/>
    </row>
    <row r="17" spans="1:62" ht="37.5" customHeight="1">
      <c r="A17" s="584" t="s">
        <v>13</v>
      </c>
      <c r="B17" s="585"/>
      <c r="C17" s="585"/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5"/>
      <c r="AG17" s="585"/>
      <c r="AH17" s="585"/>
      <c r="AI17" s="585"/>
      <c r="AJ17" s="585"/>
      <c r="AK17" s="585"/>
      <c r="AL17" s="585"/>
      <c r="AM17" s="585"/>
      <c r="AN17" s="585"/>
      <c r="AO17" s="585"/>
      <c r="AP17" s="585"/>
      <c r="AQ17" s="585"/>
      <c r="AR17" s="585"/>
      <c r="AS17" s="585"/>
      <c r="AT17" s="585"/>
      <c r="AU17" s="585"/>
      <c r="AV17" s="585"/>
      <c r="AW17" s="585"/>
      <c r="AX17" s="585"/>
      <c r="AY17" s="585"/>
      <c r="AZ17" s="585"/>
      <c r="BA17" s="586"/>
      <c r="BB17" s="582" t="s">
        <v>14</v>
      </c>
      <c r="BC17" s="555"/>
      <c r="BD17" s="555"/>
      <c r="BE17" s="555"/>
      <c r="BF17" s="555"/>
      <c r="BG17" s="555"/>
      <c r="BH17" s="556"/>
      <c r="BI17" s="36"/>
      <c r="BJ17" s="36"/>
    </row>
    <row r="18" spans="1:62" ht="12.75" customHeight="1">
      <c r="A18" s="570" t="s">
        <v>15</v>
      </c>
      <c r="B18" s="554" t="s">
        <v>16</v>
      </c>
      <c r="C18" s="555"/>
      <c r="D18" s="555"/>
      <c r="E18" s="555"/>
      <c r="F18" s="556"/>
      <c r="G18" s="554" t="s">
        <v>17</v>
      </c>
      <c r="H18" s="555"/>
      <c r="I18" s="555"/>
      <c r="J18" s="556"/>
      <c r="K18" s="554" t="s">
        <v>18</v>
      </c>
      <c r="L18" s="555"/>
      <c r="M18" s="555"/>
      <c r="N18" s="556"/>
      <c r="O18" s="554" t="s">
        <v>19</v>
      </c>
      <c r="P18" s="555"/>
      <c r="Q18" s="555"/>
      <c r="R18" s="555"/>
      <c r="S18" s="556"/>
      <c r="T18" s="554" t="s">
        <v>20</v>
      </c>
      <c r="U18" s="555"/>
      <c r="V18" s="555"/>
      <c r="W18" s="556"/>
      <c r="X18" s="571" t="s">
        <v>21</v>
      </c>
      <c r="Y18" s="572"/>
      <c r="Z18" s="572"/>
      <c r="AA18" s="573"/>
      <c r="AB18" s="554" t="s">
        <v>22</v>
      </c>
      <c r="AC18" s="555"/>
      <c r="AD18" s="555"/>
      <c r="AE18" s="555"/>
      <c r="AF18" s="556"/>
      <c r="AG18" s="554" t="s">
        <v>23</v>
      </c>
      <c r="AH18" s="555"/>
      <c r="AI18" s="555"/>
      <c r="AJ18" s="556"/>
      <c r="AK18" s="554" t="s">
        <v>24</v>
      </c>
      <c r="AL18" s="555"/>
      <c r="AM18" s="555"/>
      <c r="AN18" s="556"/>
      <c r="AO18" s="554" t="s">
        <v>25</v>
      </c>
      <c r="AP18" s="555"/>
      <c r="AQ18" s="555"/>
      <c r="AR18" s="556"/>
      <c r="AS18" s="554" t="s">
        <v>26</v>
      </c>
      <c r="AT18" s="555"/>
      <c r="AU18" s="555"/>
      <c r="AV18" s="555"/>
      <c r="AW18" s="556"/>
      <c r="AX18" s="554" t="s">
        <v>27</v>
      </c>
      <c r="AY18" s="555"/>
      <c r="AZ18" s="555"/>
      <c r="BA18" s="556"/>
      <c r="BB18" s="557" t="s">
        <v>28</v>
      </c>
      <c r="BC18" s="557" t="s">
        <v>29</v>
      </c>
      <c r="BD18" s="557" t="s">
        <v>30</v>
      </c>
      <c r="BE18" s="557" t="s">
        <v>31</v>
      </c>
      <c r="BF18" s="557" t="s">
        <v>32</v>
      </c>
      <c r="BG18" s="557" t="s">
        <v>33</v>
      </c>
      <c r="BH18" s="557" t="s">
        <v>34</v>
      </c>
      <c r="BI18" s="36"/>
      <c r="BJ18" s="36"/>
    </row>
    <row r="19" spans="1:62" ht="12.75" customHeight="1">
      <c r="A19" s="558"/>
      <c r="B19" s="37" t="s">
        <v>35</v>
      </c>
      <c r="C19" s="37" t="s">
        <v>36</v>
      </c>
      <c r="D19" s="37" t="s">
        <v>37</v>
      </c>
      <c r="E19" s="37" t="s">
        <v>38</v>
      </c>
      <c r="F19" s="37" t="s">
        <v>39</v>
      </c>
      <c r="G19" s="37" t="s">
        <v>40</v>
      </c>
      <c r="H19" s="37" t="s">
        <v>41</v>
      </c>
      <c r="I19" s="37" t="s">
        <v>42</v>
      </c>
      <c r="J19" s="37" t="s">
        <v>43</v>
      </c>
      <c r="K19" s="37" t="s">
        <v>44</v>
      </c>
      <c r="L19" s="37" t="s">
        <v>45</v>
      </c>
      <c r="M19" s="37" t="s">
        <v>46</v>
      </c>
      <c r="N19" s="37" t="s">
        <v>47</v>
      </c>
      <c r="O19" s="37" t="s">
        <v>35</v>
      </c>
      <c r="P19" s="37" t="s">
        <v>36</v>
      </c>
      <c r="Q19" s="37" t="s">
        <v>37</v>
      </c>
      <c r="R19" s="37" t="s">
        <v>38</v>
      </c>
      <c r="S19" s="37" t="s">
        <v>39</v>
      </c>
      <c r="T19" s="37" t="s">
        <v>48</v>
      </c>
      <c r="U19" s="37" t="s">
        <v>49</v>
      </c>
      <c r="V19" s="37" t="s">
        <v>50</v>
      </c>
      <c r="W19" s="37" t="s">
        <v>51</v>
      </c>
      <c r="X19" s="37" t="s">
        <v>52</v>
      </c>
      <c r="Y19" s="37" t="s">
        <v>53</v>
      </c>
      <c r="Z19" s="37" t="s">
        <v>54</v>
      </c>
      <c r="AA19" s="37" t="s">
        <v>55</v>
      </c>
      <c r="AB19" s="37" t="s">
        <v>52</v>
      </c>
      <c r="AC19" s="37" t="s">
        <v>53</v>
      </c>
      <c r="AD19" s="37" t="s">
        <v>54</v>
      </c>
      <c r="AE19" s="37" t="s">
        <v>55</v>
      </c>
      <c r="AF19" s="37" t="s">
        <v>56</v>
      </c>
      <c r="AG19" s="37" t="s">
        <v>40</v>
      </c>
      <c r="AH19" s="37" t="s">
        <v>41</v>
      </c>
      <c r="AI19" s="37" t="s">
        <v>42</v>
      </c>
      <c r="AJ19" s="37" t="s">
        <v>43</v>
      </c>
      <c r="AK19" s="37">
        <v>4</v>
      </c>
      <c r="AL19" s="37" t="s">
        <v>57</v>
      </c>
      <c r="AM19" s="37" t="s">
        <v>58</v>
      </c>
      <c r="AN19" s="37" t="s">
        <v>59</v>
      </c>
      <c r="AO19" s="37" t="s">
        <v>35</v>
      </c>
      <c r="AP19" s="37" t="s">
        <v>36</v>
      </c>
      <c r="AQ19" s="37" t="s">
        <v>37</v>
      </c>
      <c r="AR19" s="37" t="s">
        <v>38</v>
      </c>
      <c r="AS19" s="37" t="s">
        <v>39</v>
      </c>
      <c r="AT19" s="37" t="s">
        <v>40</v>
      </c>
      <c r="AU19" s="37" t="s">
        <v>41</v>
      </c>
      <c r="AV19" s="37" t="s">
        <v>42</v>
      </c>
      <c r="AW19" s="37" t="s">
        <v>43</v>
      </c>
      <c r="AX19" s="37">
        <v>3</v>
      </c>
      <c r="AY19" s="37">
        <v>7</v>
      </c>
      <c r="AZ19" s="37">
        <v>14</v>
      </c>
      <c r="BA19" s="37">
        <v>21</v>
      </c>
      <c r="BB19" s="558"/>
      <c r="BC19" s="558"/>
      <c r="BD19" s="558"/>
      <c r="BE19" s="558"/>
      <c r="BF19" s="558"/>
      <c r="BG19" s="558"/>
      <c r="BH19" s="558"/>
      <c r="BI19" s="36"/>
      <c r="BJ19" s="36"/>
    </row>
    <row r="20" spans="1:62" ht="12.75" customHeight="1">
      <c r="A20" s="558"/>
      <c r="B20" s="37" t="s">
        <v>60</v>
      </c>
      <c r="C20" s="37" t="s">
        <v>61</v>
      </c>
      <c r="D20" s="37" t="s">
        <v>62</v>
      </c>
      <c r="E20" s="37" t="s">
        <v>63</v>
      </c>
      <c r="F20" s="37" t="s">
        <v>48</v>
      </c>
      <c r="G20" s="37" t="s">
        <v>49</v>
      </c>
      <c r="H20" s="37" t="s">
        <v>50</v>
      </c>
      <c r="I20" s="37" t="s">
        <v>51</v>
      </c>
      <c r="J20" s="37" t="s">
        <v>52</v>
      </c>
      <c r="K20" s="37" t="s">
        <v>53</v>
      </c>
      <c r="L20" s="37" t="s">
        <v>54</v>
      </c>
      <c r="M20" s="37" t="s">
        <v>55</v>
      </c>
      <c r="N20" s="37" t="s">
        <v>56</v>
      </c>
      <c r="O20" s="37" t="s">
        <v>60</v>
      </c>
      <c r="P20" s="37" t="s">
        <v>61</v>
      </c>
      <c r="Q20" s="37" t="s">
        <v>62</v>
      </c>
      <c r="R20" s="37" t="s">
        <v>63</v>
      </c>
      <c r="S20" s="37" t="s">
        <v>64</v>
      </c>
      <c r="T20" s="37" t="s">
        <v>57</v>
      </c>
      <c r="U20" s="37" t="s">
        <v>58</v>
      </c>
      <c r="V20" s="37" t="s">
        <v>59</v>
      </c>
      <c r="W20" s="37" t="s">
        <v>35</v>
      </c>
      <c r="X20" s="37" t="s">
        <v>36</v>
      </c>
      <c r="Y20" s="37" t="s">
        <v>37</v>
      </c>
      <c r="Z20" s="37" t="s">
        <v>38</v>
      </c>
      <c r="AA20" s="37" t="s">
        <v>35</v>
      </c>
      <c r="AB20" s="37" t="s">
        <v>36</v>
      </c>
      <c r="AC20" s="37" t="s">
        <v>37</v>
      </c>
      <c r="AD20" s="37" t="s">
        <v>38</v>
      </c>
      <c r="AE20" s="37" t="s">
        <v>39</v>
      </c>
      <c r="AF20" s="37" t="s">
        <v>48</v>
      </c>
      <c r="AG20" s="37" t="s">
        <v>49</v>
      </c>
      <c r="AH20" s="37" t="s">
        <v>50</v>
      </c>
      <c r="AI20" s="37" t="s">
        <v>51</v>
      </c>
      <c r="AJ20" s="37" t="s">
        <v>44</v>
      </c>
      <c r="AK20" s="37" t="s">
        <v>45</v>
      </c>
      <c r="AL20" s="37" t="s">
        <v>46</v>
      </c>
      <c r="AM20" s="37" t="s">
        <v>47</v>
      </c>
      <c r="AN20" s="37" t="s">
        <v>65</v>
      </c>
      <c r="AO20" s="37" t="s">
        <v>60</v>
      </c>
      <c r="AP20" s="37" t="s">
        <v>61</v>
      </c>
      <c r="AQ20" s="37" t="s">
        <v>62</v>
      </c>
      <c r="AR20" s="37" t="s">
        <v>63</v>
      </c>
      <c r="AS20" s="37" t="s">
        <v>48</v>
      </c>
      <c r="AT20" s="37" t="s">
        <v>49</v>
      </c>
      <c r="AU20" s="37" t="s">
        <v>50</v>
      </c>
      <c r="AV20" s="37" t="s">
        <v>51</v>
      </c>
      <c r="AW20" s="37">
        <v>2</v>
      </c>
      <c r="AX20" s="37">
        <v>6</v>
      </c>
      <c r="AY20" s="37">
        <v>13</v>
      </c>
      <c r="AZ20" s="37">
        <v>20</v>
      </c>
      <c r="BA20" s="37">
        <v>27</v>
      </c>
      <c r="BB20" s="558"/>
      <c r="BC20" s="558"/>
      <c r="BD20" s="558"/>
      <c r="BE20" s="558"/>
      <c r="BF20" s="558"/>
      <c r="BG20" s="558"/>
      <c r="BH20" s="558"/>
      <c r="BI20" s="36"/>
      <c r="BJ20" s="36"/>
    </row>
    <row r="21" spans="1:62" ht="30.75" customHeight="1">
      <c r="A21" s="559"/>
      <c r="B21" s="38">
        <v>1</v>
      </c>
      <c r="C21" s="38">
        <v>2</v>
      </c>
      <c r="D21" s="38">
        <v>3</v>
      </c>
      <c r="E21" s="38">
        <v>4</v>
      </c>
      <c r="F21" s="38">
        <v>5</v>
      </c>
      <c r="G21" s="38">
        <v>6</v>
      </c>
      <c r="H21" s="39">
        <v>7</v>
      </c>
      <c r="I21" s="38">
        <v>8</v>
      </c>
      <c r="J21" s="38">
        <v>9</v>
      </c>
      <c r="K21" s="38">
        <v>10</v>
      </c>
      <c r="L21" s="38">
        <v>11</v>
      </c>
      <c r="M21" s="38">
        <v>12</v>
      </c>
      <c r="N21" s="38">
        <v>13</v>
      </c>
      <c r="O21" s="38">
        <v>14</v>
      </c>
      <c r="P21" s="38">
        <v>15</v>
      </c>
      <c r="Q21" s="38">
        <v>16</v>
      </c>
      <c r="R21" s="38">
        <v>17</v>
      </c>
      <c r="S21" s="38">
        <v>18</v>
      </c>
      <c r="T21" s="38">
        <v>19</v>
      </c>
      <c r="U21" s="38">
        <v>20</v>
      </c>
      <c r="V21" s="38">
        <v>21</v>
      </c>
      <c r="W21" s="38">
        <v>22</v>
      </c>
      <c r="X21" s="38">
        <v>23</v>
      </c>
      <c r="Y21" s="38">
        <v>24</v>
      </c>
      <c r="Z21" s="38">
        <v>25</v>
      </c>
      <c r="AA21" s="38">
        <v>26</v>
      </c>
      <c r="AB21" s="38">
        <v>27</v>
      </c>
      <c r="AC21" s="38">
        <v>28</v>
      </c>
      <c r="AD21" s="38">
        <v>29</v>
      </c>
      <c r="AE21" s="38">
        <v>30</v>
      </c>
      <c r="AF21" s="38">
        <v>31</v>
      </c>
      <c r="AG21" s="38">
        <v>32</v>
      </c>
      <c r="AH21" s="38">
        <v>33</v>
      </c>
      <c r="AI21" s="38">
        <v>34</v>
      </c>
      <c r="AJ21" s="38">
        <v>35</v>
      </c>
      <c r="AK21" s="38">
        <v>36</v>
      </c>
      <c r="AL21" s="38">
        <v>37</v>
      </c>
      <c r="AM21" s="38">
        <v>38</v>
      </c>
      <c r="AN21" s="38">
        <v>39</v>
      </c>
      <c r="AO21" s="38">
        <v>40</v>
      </c>
      <c r="AP21" s="38">
        <v>41</v>
      </c>
      <c r="AQ21" s="38">
        <v>42</v>
      </c>
      <c r="AR21" s="38">
        <v>43</v>
      </c>
      <c r="AS21" s="38">
        <v>44</v>
      </c>
      <c r="AT21" s="38">
        <v>45</v>
      </c>
      <c r="AU21" s="38">
        <v>46</v>
      </c>
      <c r="AV21" s="38">
        <v>47</v>
      </c>
      <c r="AW21" s="38">
        <v>48</v>
      </c>
      <c r="AX21" s="38">
        <v>49</v>
      </c>
      <c r="AY21" s="38">
        <v>50</v>
      </c>
      <c r="AZ21" s="38">
        <v>51</v>
      </c>
      <c r="BA21" s="38">
        <v>52</v>
      </c>
      <c r="BB21" s="559"/>
      <c r="BC21" s="559"/>
      <c r="BD21" s="559"/>
      <c r="BE21" s="559"/>
      <c r="BF21" s="559"/>
      <c r="BG21" s="559"/>
      <c r="BH21" s="559"/>
      <c r="BI21" s="36"/>
      <c r="BJ21" s="36"/>
    </row>
    <row r="22" spans="1:62" ht="13.5" customHeight="1">
      <c r="A22" s="40">
        <v>1</v>
      </c>
      <c r="B22" s="41"/>
      <c r="C22" s="41"/>
      <c r="D22" s="42"/>
      <c r="E22" s="42"/>
      <c r="F22" s="42"/>
      <c r="G22" s="42"/>
      <c r="H22" s="42"/>
      <c r="I22" s="43" t="s">
        <v>66</v>
      </c>
      <c r="J22" s="37"/>
      <c r="K22" s="42"/>
      <c r="L22" s="42"/>
      <c r="M22" s="42"/>
      <c r="N22" s="42"/>
      <c r="O22" s="42"/>
      <c r="P22" s="42"/>
      <c r="Q22" s="42"/>
      <c r="R22" s="375"/>
      <c r="S22" s="375"/>
      <c r="T22" s="41" t="s">
        <v>67</v>
      </c>
      <c r="U22" s="41" t="s">
        <v>67</v>
      </c>
      <c r="V22" s="41"/>
      <c r="W22" s="41"/>
      <c r="X22" s="41"/>
      <c r="Y22" s="41"/>
      <c r="Z22" s="41"/>
      <c r="AA22" s="42"/>
      <c r="AB22" s="42"/>
      <c r="AC22" s="43" t="s">
        <v>66</v>
      </c>
      <c r="AD22" s="43"/>
      <c r="AE22" s="37"/>
      <c r="AF22" s="42"/>
      <c r="AG22" s="37"/>
      <c r="AH22" s="37"/>
      <c r="AI22" s="37"/>
      <c r="AJ22" s="37"/>
      <c r="AK22" s="42"/>
      <c r="AL22" s="375"/>
      <c r="AM22" s="375"/>
      <c r="AN22" s="41" t="s">
        <v>67</v>
      </c>
      <c r="AO22" s="41" t="s">
        <v>67</v>
      </c>
      <c r="AP22" s="41" t="s">
        <v>67</v>
      </c>
      <c r="AQ22" s="41" t="s">
        <v>67</v>
      </c>
      <c r="AR22" s="41" t="s">
        <v>67</v>
      </c>
      <c r="AS22" s="41" t="s">
        <v>67</v>
      </c>
      <c r="AT22" s="41" t="s">
        <v>67</v>
      </c>
      <c r="AU22" s="41" t="s">
        <v>67</v>
      </c>
      <c r="AV22" s="41" t="s">
        <v>67</v>
      </c>
      <c r="AW22" s="41" t="s">
        <v>67</v>
      </c>
      <c r="AX22" s="41" t="s">
        <v>67</v>
      </c>
      <c r="AY22" s="41" t="s">
        <v>67</v>
      </c>
      <c r="AZ22" s="41" t="s">
        <v>67</v>
      </c>
      <c r="BA22" s="41" t="s">
        <v>67</v>
      </c>
      <c r="BB22" s="44">
        <f t="shared" ref="BB22:BB26" si="0">SUM(BC22:BH22)</f>
        <v>52</v>
      </c>
      <c r="BC22" s="45">
        <v>32</v>
      </c>
      <c r="BD22" s="45">
        <v>4</v>
      </c>
      <c r="BE22" s="45"/>
      <c r="BF22" s="45"/>
      <c r="BG22" s="45"/>
      <c r="BH22" s="45">
        <v>16</v>
      </c>
      <c r="BI22" s="36"/>
      <c r="BJ22" s="36"/>
    </row>
    <row r="23" spans="1:62" ht="12.75" customHeight="1">
      <c r="A23" s="40">
        <v>2</v>
      </c>
      <c r="B23" s="41"/>
      <c r="C23" s="41"/>
      <c r="D23" s="42"/>
      <c r="E23" s="42"/>
      <c r="F23" s="42"/>
      <c r="G23" s="42"/>
      <c r="H23" s="42"/>
      <c r="I23" s="43" t="s">
        <v>66</v>
      </c>
      <c r="J23" s="37"/>
      <c r="K23" s="42"/>
      <c r="L23" s="42"/>
      <c r="M23" s="42"/>
      <c r="N23" s="42"/>
      <c r="O23" s="42"/>
      <c r="P23" s="42"/>
      <c r="Q23" s="42"/>
      <c r="R23" s="375"/>
      <c r="S23" s="375"/>
      <c r="T23" s="41" t="s">
        <v>67</v>
      </c>
      <c r="U23" s="41" t="s">
        <v>67</v>
      </c>
      <c r="V23" s="41"/>
      <c r="W23" s="41"/>
      <c r="X23" s="41"/>
      <c r="Y23" s="41"/>
      <c r="Z23" s="41"/>
      <c r="AA23" s="46"/>
      <c r="AB23" s="42"/>
      <c r="AC23" s="43" t="s">
        <v>66</v>
      </c>
      <c r="AD23" s="43"/>
      <c r="AE23" s="37"/>
      <c r="AF23" s="42"/>
      <c r="AG23" s="37"/>
      <c r="AH23" s="37"/>
      <c r="AI23" s="42"/>
      <c r="AJ23" s="37"/>
      <c r="AK23" s="42"/>
      <c r="AL23" s="375"/>
      <c r="AM23" s="375"/>
      <c r="AN23" s="451" t="s">
        <v>400</v>
      </c>
      <c r="AO23" s="451" t="s">
        <v>400</v>
      </c>
      <c r="AP23" s="451" t="s">
        <v>400</v>
      </c>
      <c r="AQ23" s="451" t="s">
        <v>400</v>
      </c>
      <c r="AR23" s="451" t="s">
        <v>400</v>
      </c>
      <c r="AS23" s="41" t="s">
        <v>67</v>
      </c>
      <c r="AT23" s="41" t="s">
        <v>67</v>
      </c>
      <c r="AU23" s="41" t="s">
        <v>67</v>
      </c>
      <c r="AV23" s="41" t="s">
        <v>67</v>
      </c>
      <c r="AW23" s="41" t="s">
        <v>67</v>
      </c>
      <c r="AX23" s="41" t="s">
        <v>67</v>
      </c>
      <c r="AY23" s="41" t="s">
        <v>67</v>
      </c>
      <c r="AZ23" s="41" t="s">
        <v>67</v>
      </c>
      <c r="BA23" s="41" t="s">
        <v>67</v>
      </c>
      <c r="BB23" s="44">
        <f t="shared" si="0"/>
        <v>52</v>
      </c>
      <c r="BC23" s="45">
        <v>32</v>
      </c>
      <c r="BD23" s="45">
        <v>4</v>
      </c>
      <c r="BE23" s="45"/>
      <c r="BF23" s="45"/>
      <c r="BG23" s="45"/>
      <c r="BH23" s="45">
        <v>16</v>
      </c>
      <c r="BI23" s="36"/>
      <c r="BJ23" s="36"/>
    </row>
    <row r="24" spans="1:62" ht="12.75" customHeight="1">
      <c r="A24" s="40">
        <v>3</v>
      </c>
      <c r="B24" s="41"/>
      <c r="C24" s="41"/>
      <c r="D24" s="42"/>
      <c r="E24" s="42"/>
      <c r="F24" s="42"/>
      <c r="G24" s="42"/>
      <c r="H24" s="42"/>
      <c r="I24" s="43" t="s">
        <v>66</v>
      </c>
      <c r="J24" s="37"/>
      <c r="K24" s="42"/>
      <c r="L24" s="42"/>
      <c r="M24" s="42"/>
      <c r="N24" s="42"/>
      <c r="O24" s="42"/>
      <c r="P24" s="42"/>
      <c r="Q24" s="42"/>
      <c r="R24" s="375"/>
      <c r="S24" s="375"/>
      <c r="T24" s="41" t="s">
        <v>67</v>
      </c>
      <c r="U24" s="41" t="s">
        <v>67</v>
      </c>
      <c r="V24" s="41"/>
      <c r="W24" s="41"/>
      <c r="X24" s="41"/>
      <c r="Y24" s="41"/>
      <c r="Z24" s="41"/>
      <c r="AA24" s="45"/>
      <c r="AB24" s="45"/>
      <c r="AC24" s="43" t="s">
        <v>66</v>
      </c>
      <c r="AD24" s="43"/>
      <c r="AE24" s="37"/>
      <c r="AF24" s="42"/>
      <c r="AG24" s="37"/>
      <c r="AH24" s="37"/>
      <c r="AI24" s="42"/>
      <c r="AJ24" s="37"/>
      <c r="AK24" s="42"/>
      <c r="AL24" s="375"/>
      <c r="AM24" s="375"/>
      <c r="AN24" s="47" t="s">
        <v>69</v>
      </c>
      <c r="AO24" s="48" t="s">
        <v>69</v>
      </c>
      <c r="AP24" s="47" t="s">
        <v>69</v>
      </c>
      <c r="AQ24" s="47" t="s">
        <v>69</v>
      </c>
      <c r="AR24" s="47" t="s">
        <v>69</v>
      </c>
      <c r="AS24" s="41" t="s">
        <v>67</v>
      </c>
      <c r="AT24" s="41" t="s">
        <v>67</v>
      </c>
      <c r="AU24" s="41" t="s">
        <v>67</v>
      </c>
      <c r="AV24" s="41" t="s">
        <v>67</v>
      </c>
      <c r="AW24" s="41" t="s">
        <v>67</v>
      </c>
      <c r="AX24" s="41" t="s">
        <v>67</v>
      </c>
      <c r="AY24" s="41" t="s">
        <v>67</v>
      </c>
      <c r="AZ24" s="41" t="s">
        <v>67</v>
      </c>
      <c r="BA24" s="41" t="s">
        <v>67</v>
      </c>
      <c r="BB24" s="44">
        <f t="shared" si="0"/>
        <v>52</v>
      </c>
      <c r="BC24" s="45">
        <v>32</v>
      </c>
      <c r="BD24" s="45">
        <v>4</v>
      </c>
      <c r="BE24" s="45">
        <v>5</v>
      </c>
      <c r="BF24" s="45"/>
      <c r="BG24" s="45"/>
      <c r="BH24" s="45">
        <v>11</v>
      </c>
      <c r="BI24" s="36"/>
      <c r="BJ24" s="36"/>
    </row>
    <row r="25" spans="1:62" ht="12.75" customHeight="1">
      <c r="A25" s="40">
        <v>4</v>
      </c>
      <c r="B25" s="41"/>
      <c r="C25" s="41"/>
      <c r="D25" s="42"/>
      <c r="E25" s="42"/>
      <c r="F25" s="42"/>
      <c r="G25" s="42"/>
      <c r="H25" s="42"/>
      <c r="I25" s="43" t="s">
        <v>66</v>
      </c>
      <c r="J25" s="37"/>
      <c r="K25" s="42"/>
      <c r="L25" s="42"/>
      <c r="M25" s="42"/>
      <c r="N25" s="42"/>
      <c r="O25" s="49"/>
      <c r="P25" s="37"/>
      <c r="Q25" s="42"/>
      <c r="R25" s="375"/>
      <c r="S25" s="375"/>
      <c r="T25" s="41" t="s">
        <v>67</v>
      </c>
      <c r="U25" s="41" t="s">
        <v>67</v>
      </c>
      <c r="V25" s="42" t="s">
        <v>70</v>
      </c>
      <c r="W25" s="42" t="s">
        <v>70</v>
      </c>
      <c r="X25" s="42" t="s">
        <v>70</v>
      </c>
      <c r="Y25" s="42" t="s">
        <v>70</v>
      </c>
      <c r="Z25" s="42" t="s">
        <v>70</v>
      </c>
      <c r="AA25" s="42" t="s">
        <v>70</v>
      </c>
      <c r="AB25" s="42" t="s">
        <v>70</v>
      </c>
      <c r="AC25" s="42" t="s">
        <v>70</v>
      </c>
      <c r="AD25" s="42" t="s">
        <v>70</v>
      </c>
      <c r="AE25" s="42" t="s">
        <v>70</v>
      </c>
      <c r="AF25" s="42" t="s">
        <v>71</v>
      </c>
      <c r="AG25" s="42" t="s">
        <v>72</v>
      </c>
      <c r="AH25" s="50" t="s">
        <v>73</v>
      </c>
      <c r="AI25" s="50" t="s">
        <v>73</v>
      </c>
      <c r="AJ25" s="50" t="s">
        <v>73</v>
      </c>
      <c r="AK25" s="50" t="s">
        <v>73</v>
      </c>
      <c r="AL25" s="50" t="s">
        <v>73</v>
      </c>
      <c r="AM25" s="50" t="s">
        <v>73</v>
      </c>
      <c r="AN25" s="50" t="s">
        <v>73</v>
      </c>
      <c r="AO25" s="50" t="s">
        <v>73</v>
      </c>
      <c r="AP25" s="50" t="s">
        <v>73</v>
      </c>
      <c r="AQ25" s="42" t="s">
        <v>74</v>
      </c>
      <c r="AR25" s="42" t="s">
        <v>74</v>
      </c>
      <c r="AS25" s="41" t="s">
        <v>67</v>
      </c>
      <c r="AT25" s="41" t="s">
        <v>67</v>
      </c>
      <c r="AU25" s="41" t="s">
        <v>67</v>
      </c>
      <c r="AV25" s="41" t="s">
        <v>67</v>
      </c>
      <c r="AW25" s="41" t="s">
        <v>67</v>
      </c>
      <c r="AX25" s="41" t="s">
        <v>67</v>
      </c>
      <c r="AY25" s="41" t="s">
        <v>67</v>
      </c>
      <c r="AZ25" s="41" t="s">
        <v>67</v>
      </c>
      <c r="BA25" s="41" t="s">
        <v>67</v>
      </c>
      <c r="BB25" s="44">
        <f t="shared" si="0"/>
        <v>52</v>
      </c>
      <c r="BC25" s="45">
        <v>16</v>
      </c>
      <c r="BD25" s="45">
        <v>2</v>
      </c>
      <c r="BE25" s="45">
        <v>10</v>
      </c>
      <c r="BF25" s="45">
        <v>9</v>
      </c>
      <c r="BG25" s="45">
        <v>4</v>
      </c>
      <c r="BH25" s="45">
        <v>11</v>
      </c>
      <c r="BI25" s="36"/>
      <c r="BJ25" s="36"/>
    </row>
    <row r="26" spans="1:62" ht="12.75" customHeight="1">
      <c r="A26" s="51"/>
      <c r="B26" s="52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3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4" t="s">
        <v>75</v>
      </c>
      <c r="AT26" s="21"/>
      <c r="AU26" s="55"/>
      <c r="AV26" s="21"/>
      <c r="AW26" s="51"/>
      <c r="AX26" s="51"/>
      <c r="AY26" s="21"/>
      <c r="AZ26" s="51"/>
      <c r="BA26" s="51"/>
      <c r="BB26" s="56">
        <f t="shared" si="0"/>
        <v>208</v>
      </c>
      <c r="BC26" s="56">
        <f t="shared" ref="BC26:BH26" si="1">SUM(BC22:BC25)</f>
        <v>112</v>
      </c>
      <c r="BD26" s="56">
        <f t="shared" si="1"/>
        <v>14</v>
      </c>
      <c r="BE26" s="56">
        <f t="shared" si="1"/>
        <v>15</v>
      </c>
      <c r="BF26" s="56">
        <f t="shared" si="1"/>
        <v>9</v>
      </c>
      <c r="BG26" s="56">
        <f t="shared" si="1"/>
        <v>4</v>
      </c>
      <c r="BH26" s="56">
        <f t="shared" si="1"/>
        <v>54</v>
      </c>
      <c r="BI26" s="21"/>
      <c r="BJ26" s="21"/>
    </row>
    <row r="27" spans="1:62" ht="12.75" customHeight="1" thickBot="1">
      <c r="A27" s="560" t="s">
        <v>76</v>
      </c>
      <c r="B27" s="561"/>
      <c r="C27" s="561"/>
      <c r="D27" s="561"/>
      <c r="E27" s="561"/>
      <c r="F27" s="562"/>
      <c r="G27" s="57"/>
      <c r="H27" s="57"/>
      <c r="I27" s="57"/>
      <c r="J27" s="57"/>
      <c r="K27" s="57"/>
      <c r="L27" s="57"/>
      <c r="M27" s="57"/>
      <c r="N27" s="57"/>
      <c r="O27" s="58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9"/>
      <c r="AT27" s="59"/>
      <c r="AU27" s="59"/>
      <c r="AV27" s="57"/>
      <c r="AW27" s="57"/>
      <c r="AX27" s="57"/>
      <c r="AY27" s="57"/>
      <c r="AZ27" s="57"/>
      <c r="BA27" s="57"/>
      <c r="BB27" s="60"/>
      <c r="BC27" s="60"/>
      <c r="BD27" s="60"/>
      <c r="BE27" s="60"/>
      <c r="BF27" s="60"/>
      <c r="BG27" s="60"/>
      <c r="BH27" s="60"/>
      <c r="BI27" s="36"/>
      <c r="BJ27" s="36"/>
    </row>
    <row r="28" spans="1:62" ht="15" customHeight="1" thickBot="1">
      <c r="A28" s="560" t="s">
        <v>77</v>
      </c>
      <c r="B28" s="561"/>
      <c r="C28" s="561"/>
      <c r="D28" s="561"/>
      <c r="E28" s="561"/>
      <c r="F28" s="562"/>
      <c r="G28" s="61"/>
      <c r="H28" s="62"/>
      <c r="I28" s="587" t="s">
        <v>78</v>
      </c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2"/>
      <c r="V28" s="63"/>
      <c r="W28" s="62" t="s">
        <v>68</v>
      </c>
      <c r="X28" s="64" t="s">
        <v>79</v>
      </c>
      <c r="Y28" s="64"/>
      <c r="Z28" s="61"/>
      <c r="AA28" s="61"/>
      <c r="AB28" s="61"/>
      <c r="AC28" s="64"/>
      <c r="AD28" s="64"/>
      <c r="AE28" s="61"/>
      <c r="AF28" s="61"/>
      <c r="AG28" s="61"/>
      <c r="AH28" s="61"/>
      <c r="AI28" s="61"/>
      <c r="AJ28" s="61"/>
      <c r="AK28" s="61"/>
      <c r="AL28" s="61"/>
      <c r="AM28" s="65"/>
      <c r="AN28" s="64"/>
      <c r="AO28" s="61"/>
      <c r="AP28" s="61"/>
      <c r="AQ28" s="62" t="s">
        <v>71</v>
      </c>
      <c r="AR28" s="64" t="s">
        <v>80</v>
      </c>
      <c r="AS28" s="64"/>
      <c r="AT28" s="64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ht="12.75" customHeight="1" thickBot="1">
      <c r="A29" s="66" t="s">
        <v>81</v>
      </c>
      <c r="B29" s="67"/>
      <c r="C29" s="67"/>
      <c r="D29" s="67"/>
      <c r="E29" s="67"/>
      <c r="F29" s="67"/>
      <c r="G29" s="61"/>
      <c r="H29" s="68"/>
      <c r="I29" s="69" t="s">
        <v>82</v>
      </c>
      <c r="J29" s="68"/>
      <c r="K29" s="68"/>
      <c r="L29" s="61"/>
      <c r="M29" s="61"/>
      <c r="N29" s="68"/>
      <c r="O29" s="68"/>
      <c r="P29" s="68"/>
      <c r="Q29" s="68"/>
      <c r="R29" s="68"/>
      <c r="S29" s="68"/>
      <c r="T29" s="68"/>
      <c r="U29" s="65"/>
      <c r="V29" s="65"/>
      <c r="W29" s="64" t="s">
        <v>5</v>
      </c>
      <c r="X29" s="64" t="s">
        <v>83</v>
      </c>
      <c r="Y29" s="64"/>
      <c r="Z29" s="64"/>
      <c r="AA29" s="61"/>
      <c r="AB29" s="64"/>
      <c r="AC29" s="64"/>
      <c r="AD29" s="64"/>
      <c r="AE29" s="64"/>
      <c r="AF29" s="61"/>
      <c r="AG29" s="61"/>
      <c r="AH29" s="61"/>
      <c r="AI29" s="61"/>
      <c r="AJ29" s="61"/>
      <c r="AK29" s="64"/>
      <c r="AL29" s="64"/>
      <c r="AM29" s="64"/>
      <c r="AN29" s="64"/>
      <c r="AO29" s="64"/>
      <c r="AP29" s="64"/>
      <c r="AQ29" s="64"/>
      <c r="AR29" s="64" t="s">
        <v>84</v>
      </c>
      <c r="AS29" s="65"/>
      <c r="AT29" s="65"/>
      <c r="AU29" s="64"/>
      <c r="AV29" s="61"/>
      <c r="AW29" s="61"/>
      <c r="AX29" s="61"/>
      <c r="AY29" s="61"/>
      <c r="AZ29" s="61"/>
      <c r="BA29" s="61"/>
      <c r="BB29" s="61"/>
      <c r="BC29" s="64"/>
      <c r="BD29" s="61"/>
      <c r="BE29" s="61"/>
      <c r="BF29" s="61"/>
      <c r="BG29" s="61"/>
      <c r="BH29" s="61"/>
      <c r="BI29" s="61"/>
      <c r="BJ29" s="61"/>
    </row>
    <row r="30" spans="1:62" ht="12.75" customHeight="1" thickBot="1">
      <c r="A30" s="64"/>
      <c r="B30" s="64"/>
      <c r="C30" s="64"/>
      <c r="D30" s="64"/>
      <c r="E30" s="64"/>
      <c r="F30" s="64"/>
      <c r="G30" s="61"/>
      <c r="H30" s="70" t="s">
        <v>66</v>
      </c>
      <c r="I30" s="64" t="s">
        <v>85</v>
      </c>
      <c r="J30" s="64"/>
      <c r="K30" s="65"/>
      <c r="L30" s="61"/>
      <c r="M30" s="61"/>
      <c r="N30" s="64"/>
      <c r="O30" s="64"/>
      <c r="P30" s="64"/>
      <c r="Q30" s="64"/>
      <c r="R30" s="64"/>
      <c r="S30" s="64"/>
      <c r="T30" s="64"/>
      <c r="U30" s="64"/>
      <c r="V30" s="64"/>
      <c r="W30" s="62" t="s">
        <v>69</v>
      </c>
      <c r="X30" s="64" t="s">
        <v>86</v>
      </c>
      <c r="Y30" s="64"/>
      <c r="Z30" s="65"/>
      <c r="AA30" s="61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2" t="s">
        <v>72</v>
      </c>
      <c r="AR30" s="64" t="s">
        <v>87</v>
      </c>
      <c r="AS30" s="61"/>
      <c r="AT30" s="64"/>
      <c r="AU30" s="64"/>
      <c r="AV30" s="61"/>
      <c r="AW30" s="61"/>
      <c r="AX30" s="61"/>
      <c r="AY30" s="61"/>
      <c r="AZ30" s="61"/>
      <c r="BA30" s="61"/>
      <c r="BB30" s="61"/>
      <c r="BC30" s="61"/>
      <c r="BD30" s="64"/>
      <c r="BE30" s="64"/>
      <c r="BF30" s="61"/>
      <c r="BG30" s="61"/>
      <c r="BH30" s="64"/>
      <c r="BI30" s="61"/>
      <c r="BJ30" s="61"/>
    </row>
    <row r="31" spans="1:62" ht="12.75" customHeight="1" thickBot="1">
      <c r="A31" s="64"/>
      <c r="B31" s="64"/>
      <c r="C31" s="61"/>
      <c r="D31" s="61"/>
      <c r="E31" s="61"/>
      <c r="F31" s="61"/>
      <c r="G31" s="61"/>
      <c r="H31" s="64" t="s">
        <v>5</v>
      </c>
      <c r="I31" s="64" t="s">
        <v>88</v>
      </c>
      <c r="J31" s="64"/>
      <c r="K31" s="64"/>
      <c r="L31" s="61"/>
      <c r="M31" s="61"/>
      <c r="N31" s="61"/>
      <c r="O31" s="61"/>
      <c r="P31" s="61"/>
      <c r="Q31" s="61"/>
      <c r="R31" s="65"/>
      <c r="S31" s="64"/>
      <c r="T31" s="61"/>
      <c r="U31" s="61"/>
      <c r="V31" s="61"/>
      <c r="W31" s="64" t="s">
        <v>5</v>
      </c>
      <c r="X31" s="64" t="s">
        <v>89</v>
      </c>
      <c r="Y31" s="64"/>
      <c r="Z31" s="64"/>
      <c r="AA31" s="61"/>
      <c r="AB31" s="61"/>
      <c r="AC31" s="64"/>
      <c r="AD31" s="61"/>
      <c r="AE31" s="61"/>
      <c r="AF31" s="61"/>
      <c r="AG31" s="61"/>
      <c r="AH31" s="61"/>
      <c r="AI31" s="61"/>
      <c r="AJ31" s="64"/>
      <c r="AK31" s="64"/>
      <c r="AL31" s="64"/>
      <c r="AM31" s="61"/>
      <c r="AN31" s="61"/>
      <c r="AO31" s="61"/>
      <c r="AP31" s="61"/>
      <c r="AQ31" s="61"/>
      <c r="AR31" s="61" t="s">
        <v>90</v>
      </c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4"/>
      <c r="BI31" s="61"/>
      <c r="BJ31" s="61"/>
    </row>
    <row r="32" spans="1:62" ht="12.75" customHeight="1" thickBot="1">
      <c r="A32" s="64"/>
      <c r="B32" s="64"/>
      <c r="C32" s="61"/>
      <c r="D32" s="61"/>
      <c r="E32" s="61"/>
      <c r="F32" s="61"/>
      <c r="G32" s="61"/>
      <c r="H32" s="375"/>
      <c r="I32" s="65" t="s">
        <v>91</v>
      </c>
      <c r="J32" s="65"/>
      <c r="K32" s="65"/>
      <c r="L32" s="61"/>
      <c r="M32" s="61"/>
      <c r="N32" s="65"/>
      <c r="O32" s="65"/>
      <c r="P32" s="61"/>
      <c r="Q32" s="61"/>
      <c r="R32" s="64"/>
      <c r="S32" s="64"/>
      <c r="T32" s="61"/>
      <c r="U32" s="61"/>
      <c r="V32" s="61"/>
      <c r="W32" s="71" t="s">
        <v>70</v>
      </c>
      <c r="X32" s="65" t="s">
        <v>92</v>
      </c>
      <c r="Y32" s="65"/>
      <c r="Z32" s="65"/>
      <c r="AA32" s="61"/>
      <c r="AB32" s="65"/>
      <c r="AC32" s="65"/>
      <c r="AD32" s="65"/>
      <c r="AE32" s="65"/>
      <c r="AF32" s="64"/>
      <c r="AG32" s="68"/>
      <c r="AH32" s="61"/>
      <c r="AI32" s="61"/>
      <c r="AJ32" s="64"/>
      <c r="AK32" s="64"/>
      <c r="AL32" s="65"/>
      <c r="AM32" s="65"/>
      <c r="AN32" s="72"/>
      <c r="AO32" s="72"/>
      <c r="AP32" s="72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5"/>
      <c r="BE32" s="64"/>
      <c r="BF32" s="64"/>
      <c r="BG32" s="64"/>
      <c r="BH32" s="64"/>
      <c r="BI32" s="61"/>
      <c r="BJ32" s="61"/>
    </row>
    <row r="33" spans="1:62" ht="12.75" customHeight="1" thickBot="1">
      <c r="A33" s="61"/>
      <c r="B33" s="61"/>
      <c r="C33" s="61"/>
      <c r="D33" s="61"/>
      <c r="E33" s="61"/>
      <c r="F33" s="61"/>
      <c r="G33" s="61"/>
      <c r="H33" s="61"/>
      <c r="I33" s="61" t="s">
        <v>93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 t="s">
        <v>94</v>
      </c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</row>
    <row r="34" spans="1:62" ht="12.75" customHeight="1" thickBot="1">
      <c r="A34" s="61"/>
      <c r="B34" s="61"/>
      <c r="C34" s="61"/>
      <c r="D34" s="61"/>
      <c r="E34" s="61"/>
      <c r="F34" s="61"/>
      <c r="G34" s="61"/>
      <c r="H34" s="71" t="s">
        <v>67</v>
      </c>
      <c r="I34" s="73" t="s">
        <v>95</v>
      </c>
      <c r="J34" s="65"/>
      <c r="K34" s="65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2" t="s">
        <v>96</v>
      </c>
      <c r="X34" s="65" t="s">
        <v>97</v>
      </c>
      <c r="Y34" s="65"/>
      <c r="Z34" s="65"/>
      <c r="AA34" s="61"/>
      <c r="AB34" s="65"/>
      <c r="AC34" s="65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2" t="s">
        <v>74</v>
      </c>
      <c r="AR34" s="65" t="s">
        <v>98</v>
      </c>
      <c r="AS34" s="65"/>
      <c r="AT34" s="61"/>
      <c r="AU34" s="65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</row>
    <row r="35" spans="1:62" ht="12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574" t="s">
        <v>99</v>
      </c>
      <c r="Y35" s="574"/>
      <c r="Z35" s="574"/>
      <c r="AA35" s="574"/>
      <c r="AB35" s="574"/>
      <c r="AC35" s="574"/>
      <c r="AD35" s="574"/>
      <c r="AE35" s="574"/>
      <c r="AF35" s="574"/>
      <c r="AG35" s="21"/>
      <c r="AH35" s="21"/>
      <c r="AI35" s="21"/>
      <c r="AJ35" s="6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58"/>
      <c r="AV35" s="58"/>
      <c r="AW35" s="58"/>
      <c r="AX35" s="58"/>
      <c r="AY35" s="58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ht="22.5" customHeight="1">
      <c r="A36" s="59"/>
      <c r="B36" s="57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74"/>
      <c r="P36" s="74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7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7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</row>
    <row r="37" spans="1:62" ht="22.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</row>
    <row r="38" spans="1:62" ht="24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36"/>
      <c r="P38" s="36"/>
      <c r="Q38" s="36"/>
      <c r="R38" s="36"/>
      <c r="S38" s="36"/>
      <c r="T38" s="36"/>
      <c r="U38" s="36"/>
      <c r="V38" s="36"/>
      <c r="W38" s="75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7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36"/>
      <c r="BG38" s="59"/>
      <c r="BH38" s="59"/>
      <c r="BI38" s="59"/>
      <c r="BJ38" s="59"/>
    </row>
    <row r="39" spans="1:62" ht="27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58"/>
      <c r="Y39" s="74"/>
      <c r="Z39" s="74"/>
      <c r="AA39" s="74"/>
      <c r="AB39" s="58"/>
      <c r="AC39" s="58"/>
      <c r="AD39" s="58"/>
      <c r="AE39" s="59"/>
      <c r="AF39" s="59"/>
      <c r="AG39" s="59"/>
      <c r="AH39" s="58"/>
      <c r="AI39" s="59"/>
      <c r="AJ39" s="58"/>
      <c r="AK39" s="58"/>
      <c r="AL39" s="59"/>
      <c r="AM39" s="59"/>
      <c r="AN39" s="59"/>
      <c r="AO39" s="59"/>
      <c r="AP39" s="59"/>
      <c r="AQ39" s="59"/>
      <c r="AR39" s="59"/>
      <c r="AS39" s="59"/>
      <c r="AT39" s="57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</row>
    <row r="40" spans="1:62" ht="24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36"/>
      <c r="Q40" s="36"/>
      <c r="R40" s="60"/>
      <c r="S40" s="76"/>
      <c r="T40" s="76"/>
      <c r="U40" s="76"/>
      <c r="V40" s="76"/>
      <c r="W40" s="76"/>
      <c r="X40" s="59"/>
      <c r="Y40" s="59"/>
      <c r="Z40" s="59"/>
      <c r="AA40" s="59"/>
      <c r="AB40" s="59"/>
      <c r="AC40" s="59"/>
      <c r="AD40" s="59"/>
      <c r="AE40" s="57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74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</row>
    <row r="41" spans="1:62" ht="12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</row>
    <row r="42" spans="1:62" ht="24.75" customHeight="1">
      <c r="A42" s="59"/>
      <c r="B42" s="59"/>
      <c r="C42" s="59"/>
      <c r="D42" s="59"/>
      <c r="E42" s="57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8"/>
      <c r="AE42" s="58"/>
      <c r="AF42" s="58"/>
      <c r="AG42" s="58"/>
      <c r="AH42" s="58"/>
      <c r="AI42" s="36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</row>
    <row r="43" spans="1:62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1:62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1:62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1:6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1:6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1:6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1:6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1:6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1:6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1:6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1:6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1:6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1:6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1:6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1:6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1:6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1:6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1:6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1:6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1:6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1:6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1:6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1:6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1:6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1:6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1:6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1:6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1:6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1:6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1:6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1:6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1:6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1:6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1:6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1:6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1:6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1:6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1:6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1:6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1:6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1:6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1:6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1:6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1:6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1:6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1:6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1:6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1:6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1:6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1:6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1:6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1:6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1:6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1:6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1:6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1:6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1:6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1:6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1:6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1:6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1:6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1:6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1:6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1:6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1:6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1:6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1:6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1:6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1:6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1:6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1:6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1:6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1:6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1:6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1:6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1:6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1:6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1:6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1:6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1:6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1:6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1:6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1:6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1:6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1:6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  <row r="990" spans="1:6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1:6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</row>
    <row r="992" spans="1:6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1:6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</row>
    <row r="994" spans="1:6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1:6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</row>
    <row r="996" spans="1:6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1:6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</row>
    <row r="998" spans="1:6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1:6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</row>
    <row r="1000" spans="1:6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</sheetData>
  <mergeCells count="40">
    <mergeCell ref="X35:AF35"/>
    <mergeCell ref="Z7:BH8"/>
    <mergeCell ref="Z9:BH10"/>
    <mergeCell ref="Z11:BH12"/>
    <mergeCell ref="BG18:BG21"/>
    <mergeCell ref="BB17:BH17"/>
    <mergeCell ref="A10:Y10"/>
    <mergeCell ref="A13:Y13"/>
    <mergeCell ref="A14:Y14"/>
    <mergeCell ref="A15:Y15"/>
    <mergeCell ref="A17:BA17"/>
    <mergeCell ref="BE18:BE21"/>
    <mergeCell ref="A28:F28"/>
    <mergeCell ref="I28:U28"/>
    <mergeCell ref="K18:N18"/>
    <mergeCell ref="O18:S18"/>
    <mergeCell ref="A27:F27"/>
    <mergeCell ref="A1:BH1"/>
    <mergeCell ref="A2:BH2"/>
    <mergeCell ref="A3:BH3"/>
    <mergeCell ref="A4:BH4"/>
    <mergeCell ref="A6:Y6"/>
    <mergeCell ref="Z6:BJ6"/>
    <mergeCell ref="BH18:BH21"/>
    <mergeCell ref="BD18:BD21"/>
    <mergeCell ref="BF18:BF21"/>
    <mergeCell ref="T18:W18"/>
    <mergeCell ref="A18:A21"/>
    <mergeCell ref="B18:F18"/>
    <mergeCell ref="G18:J18"/>
    <mergeCell ref="X18:AA18"/>
    <mergeCell ref="AB18:AF18"/>
    <mergeCell ref="P7:Y7"/>
    <mergeCell ref="AG18:AJ18"/>
    <mergeCell ref="BB18:BB21"/>
    <mergeCell ref="BC18:BC21"/>
    <mergeCell ref="AK18:AN18"/>
    <mergeCell ref="AO18:AR18"/>
    <mergeCell ref="AS18:AW18"/>
    <mergeCell ref="AX18:BA18"/>
  </mergeCells>
  <printOptions horizontalCentered="1"/>
  <pageMargins left="0.19685039370078741" right="0.19685039370078741" top="0.78740157480314965" bottom="0.19685039370078741" header="0" footer="0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5"/>
  <sheetViews>
    <sheetView showGridLines="0" view="pageBreakPreview" zoomScale="70" zoomScaleNormal="70" zoomScaleSheetLayoutView="70" workbookViewId="0">
      <pane xSplit="45" ySplit="2" topLeftCell="AT15" activePane="bottomRight" state="frozen"/>
      <selection pane="topRight" activeCell="AT1" sqref="AT1"/>
      <selection pane="bottomLeft" activeCell="A3" sqref="A3"/>
      <selection pane="bottomRight" activeCell="A27" sqref="A27:XFD27"/>
    </sheetView>
  </sheetViews>
  <sheetFormatPr defaultColWidth="14.42578125" defaultRowHeight="15" customHeight="1"/>
  <cols>
    <col min="1" max="1" width="11.42578125" customWidth="1"/>
    <col min="2" max="2" width="110.42578125" customWidth="1"/>
    <col min="3" max="3" width="14.7109375" customWidth="1"/>
    <col min="4" max="4" width="7.7109375" customWidth="1"/>
    <col min="5" max="5" width="8.42578125" customWidth="1"/>
    <col min="6" max="10" width="6.7109375" customWidth="1"/>
    <col min="11" max="13" width="4.7109375" customWidth="1"/>
    <col min="14" max="14" width="8.28515625" customWidth="1"/>
    <col min="15" max="16" width="4.7109375" customWidth="1"/>
    <col min="17" max="17" width="5.85546875" customWidth="1"/>
    <col min="18" max="18" width="7.28515625" customWidth="1"/>
    <col min="19" max="21" width="4.7109375" customWidth="1"/>
    <col min="22" max="22" width="7.7109375" customWidth="1"/>
    <col min="23" max="25" width="4.7109375" customWidth="1"/>
    <col min="26" max="26" width="6.7109375" customWidth="1"/>
    <col min="27" max="29" width="4.7109375" customWidth="1"/>
    <col min="30" max="30" width="7" customWidth="1"/>
    <col min="31" max="33" width="4.7109375" customWidth="1"/>
    <col min="34" max="34" width="6.7109375" customWidth="1"/>
    <col min="35" max="37" width="4.7109375" customWidth="1"/>
    <col min="38" max="38" width="6.28515625" customWidth="1"/>
    <col min="39" max="41" width="4.7109375" customWidth="1"/>
    <col min="42" max="42" width="6.42578125" customWidth="1"/>
    <col min="43" max="43" width="8.28515625" customWidth="1"/>
    <col min="44" max="45" width="5.7109375" customWidth="1"/>
    <col min="46" max="46" width="13.140625" customWidth="1"/>
    <col min="47" max="48" width="9.140625" customWidth="1"/>
  </cols>
  <sheetData>
    <row r="1" spans="1:48" ht="55.5" customHeight="1">
      <c r="A1" s="597" t="s">
        <v>100</v>
      </c>
      <c r="B1" s="600" t="s">
        <v>101</v>
      </c>
      <c r="C1" s="609" t="s">
        <v>102</v>
      </c>
      <c r="D1" s="610" t="s">
        <v>103</v>
      </c>
      <c r="E1" s="611"/>
      <c r="F1" s="670" t="s">
        <v>104</v>
      </c>
      <c r="G1" s="671"/>
      <c r="H1" s="671"/>
      <c r="I1" s="671"/>
      <c r="J1" s="672"/>
      <c r="K1" s="616" t="s">
        <v>105</v>
      </c>
      <c r="L1" s="617"/>
      <c r="M1" s="617"/>
      <c r="N1" s="617"/>
      <c r="O1" s="617"/>
      <c r="P1" s="617"/>
      <c r="Q1" s="617"/>
      <c r="R1" s="618"/>
      <c r="S1" s="616" t="s">
        <v>106</v>
      </c>
      <c r="T1" s="617"/>
      <c r="U1" s="617"/>
      <c r="V1" s="617"/>
      <c r="W1" s="617"/>
      <c r="X1" s="617"/>
      <c r="Y1" s="617"/>
      <c r="Z1" s="618"/>
      <c r="AA1" s="616" t="s">
        <v>107</v>
      </c>
      <c r="AB1" s="617"/>
      <c r="AC1" s="617"/>
      <c r="AD1" s="617"/>
      <c r="AE1" s="617"/>
      <c r="AF1" s="617"/>
      <c r="AG1" s="617"/>
      <c r="AH1" s="618"/>
      <c r="AI1" s="616" t="s">
        <v>108</v>
      </c>
      <c r="AJ1" s="617"/>
      <c r="AK1" s="617"/>
      <c r="AL1" s="617"/>
      <c r="AM1" s="617"/>
      <c r="AN1" s="617"/>
      <c r="AO1" s="617"/>
      <c r="AP1" s="618"/>
      <c r="AQ1" s="663" t="s">
        <v>109</v>
      </c>
      <c r="AR1" s="664"/>
      <c r="AS1" s="665"/>
      <c r="AT1" s="77"/>
      <c r="AU1" s="77"/>
      <c r="AV1" s="77"/>
    </row>
    <row r="2" spans="1:48" ht="52.5" customHeight="1">
      <c r="A2" s="598"/>
      <c r="B2" s="598"/>
      <c r="C2" s="598"/>
      <c r="D2" s="612"/>
      <c r="E2" s="613"/>
      <c r="F2" s="659" t="s">
        <v>110</v>
      </c>
      <c r="G2" s="673" t="s">
        <v>111</v>
      </c>
      <c r="H2" s="555"/>
      <c r="I2" s="556"/>
      <c r="J2" s="674" t="s">
        <v>112</v>
      </c>
      <c r="K2" s="669" t="s">
        <v>113</v>
      </c>
      <c r="L2" s="589"/>
      <c r="M2" s="589"/>
      <c r="N2" s="590"/>
      <c r="O2" s="669" t="s">
        <v>114</v>
      </c>
      <c r="P2" s="589"/>
      <c r="Q2" s="589"/>
      <c r="R2" s="590"/>
      <c r="S2" s="669" t="s">
        <v>115</v>
      </c>
      <c r="T2" s="589"/>
      <c r="U2" s="589"/>
      <c r="V2" s="590"/>
      <c r="W2" s="669" t="s">
        <v>116</v>
      </c>
      <c r="X2" s="589"/>
      <c r="Y2" s="589"/>
      <c r="Z2" s="590"/>
      <c r="AA2" s="669" t="s">
        <v>117</v>
      </c>
      <c r="AB2" s="589"/>
      <c r="AC2" s="589"/>
      <c r="AD2" s="590"/>
      <c r="AE2" s="669" t="s">
        <v>118</v>
      </c>
      <c r="AF2" s="589"/>
      <c r="AG2" s="589"/>
      <c r="AH2" s="590"/>
      <c r="AI2" s="669" t="s">
        <v>119</v>
      </c>
      <c r="AJ2" s="589"/>
      <c r="AK2" s="589"/>
      <c r="AL2" s="590"/>
      <c r="AM2" s="669" t="s">
        <v>120</v>
      </c>
      <c r="AN2" s="589"/>
      <c r="AO2" s="589"/>
      <c r="AP2" s="590"/>
      <c r="AQ2" s="666"/>
      <c r="AR2" s="667"/>
      <c r="AS2" s="668"/>
      <c r="AT2" s="77"/>
      <c r="AU2" s="77"/>
      <c r="AV2" s="77"/>
    </row>
    <row r="3" spans="1:48" ht="32.25" customHeight="1">
      <c r="A3" s="598"/>
      <c r="B3" s="598"/>
      <c r="C3" s="598"/>
      <c r="D3" s="614"/>
      <c r="E3" s="615"/>
      <c r="F3" s="660"/>
      <c r="G3" s="604" t="s">
        <v>121</v>
      </c>
      <c r="H3" s="606" t="s">
        <v>122</v>
      </c>
      <c r="I3" s="604" t="s">
        <v>123</v>
      </c>
      <c r="J3" s="675"/>
      <c r="K3" s="604" t="s">
        <v>124</v>
      </c>
      <c r="L3" s="606" t="s">
        <v>125</v>
      </c>
      <c r="M3" s="604" t="s">
        <v>126</v>
      </c>
      <c r="N3" s="602" t="s">
        <v>127</v>
      </c>
      <c r="O3" s="604" t="s">
        <v>124</v>
      </c>
      <c r="P3" s="606" t="s">
        <v>125</v>
      </c>
      <c r="Q3" s="604" t="s">
        <v>126</v>
      </c>
      <c r="R3" s="602" t="s">
        <v>127</v>
      </c>
      <c r="S3" s="604" t="s">
        <v>124</v>
      </c>
      <c r="T3" s="606" t="s">
        <v>125</v>
      </c>
      <c r="U3" s="604" t="s">
        <v>126</v>
      </c>
      <c r="V3" s="602" t="s">
        <v>127</v>
      </c>
      <c r="W3" s="604" t="s">
        <v>124</v>
      </c>
      <c r="X3" s="606" t="s">
        <v>125</v>
      </c>
      <c r="Y3" s="604" t="s">
        <v>126</v>
      </c>
      <c r="Z3" s="602" t="s">
        <v>127</v>
      </c>
      <c r="AA3" s="604" t="s">
        <v>124</v>
      </c>
      <c r="AB3" s="606" t="s">
        <v>125</v>
      </c>
      <c r="AC3" s="604" t="s">
        <v>126</v>
      </c>
      <c r="AD3" s="602" t="s">
        <v>127</v>
      </c>
      <c r="AE3" s="604" t="s">
        <v>124</v>
      </c>
      <c r="AF3" s="606" t="s">
        <v>125</v>
      </c>
      <c r="AG3" s="604" t="s">
        <v>126</v>
      </c>
      <c r="AH3" s="602" t="s">
        <v>127</v>
      </c>
      <c r="AI3" s="604" t="s">
        <v>124</v>
      </c>
      <c r="AJ3" s="606" t="s">
        <v>125</v>
      </c>
      <c r="AK3" s="604" t="s">
        <v>126</v>
      </c>
      <c r="AL3" s="602" t="s">
        <v>127</v>
      </c>
      <c r="AM3" s="604" t="s">
        <v>124</v>
      </c>
      <c r="AN3" s="606" t="s">
        <v>125</v>
      </c>
      <c r="AO3" s="604" t="s">
        <v>126</v>
      </c>
      <c r="AP3" s="602" t="s">
        <v>127</v>
      </c>
      <c r="AQ3" s="608" t="s">
        <v>128</v>
      </c>
      <c r="AR3" s="609" t="s">
        <v>129</v>
      </c>
      <c r="AS3" s="608" t="s">
        <v>130</v>
      </c>
      <c r="AT3" s="77"/>
      <c r="AU3" s="77"/>
      <c r="AV3" s="77"/>
    </row>
    <row r="4" spans="1:48" ht="136.5" customHeight="1">
      <c r="A4" s="599"/>
      <c r="B4" s="601"/>
      <c r="C4" s="601"/>
      <c r="D4" s="78" t="s">
        <v>131</v>
      </c>
      <c r="E4" s="78" t="s">
        <v>132</v>
      </c>
      <c r="F4" s="661"/>
      <c r="G4" s="605"/>
      <c r="H4" s="607"/>
      <c r="I4" s="605"/>
      <c r="J4" s="676"/>
      <c r="K4" s="605"/>
      <c r="L4" s="607"/>
      <c r="M4" s="605"/>
      <c r="N4" s="601"/>
      <c r="O4" s="605"/>
      <c r="P4" s="607"/>
      <c r="Q4" s="605"/>
      <c r="R4" s="601"/>
      <c r="S4" s="605"/>
      <c r="T4" s="607"/>
      <c r="U4" s="605"/>
      <c r="V4" s="601"/>
      <c r="W4" s="605"/>
      <c r="X4" s="607"/>
      <c r="Y4" s="605"/>
      <c r="Z4" s="601"/>
      <c r="AA4" s="605"/>
      <c r="AB4" s="607"/>
      <c r="AC4" s="605"/>
      <c r="AD4" s="601"/>
      <c r="AE4" s="605"/>
      <c r="AF4" s="607"/>
      <c r="AG4" s="605"/>
      <c r="AH4" s="601"/>
      <c r="AI4" s="605"/>
      <c r="AJ4" s="607"/>
      <c r="AK4" s="605"/>
      <c r="AL4" s="601"/>
      <c r="AM4" s="605"/>
      <c r="AN4" s="607"/>
      <c r="AO4" s="605"/>
      <c r="AP4" s="601"/>
      <c r="AQ4" s="601"/>
      <c r="AR4" s="601"/>
      <c r="AS4" s="601"/>
      <c r="AT4" s="77"/>
      <c r="AU4" s="77"/>
      <c r="AV4" s="77"/>
    </row>
    <row r="5" spans="1:48" ht="19.5" customHeight="1">
      <c r="A5" s="79" t="s">
        <v>133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  <c r="O5" s="81"/>
      <c r="P5" s="81"/>
      <c r="Q5" s="81"/>
      <c r="R5" s="82"/>
      <c r="S5" s="81"/>
      <c r="T5" s="81"/>
      <c r="U5" s="81"/>
      <c r="V5" s="82"/>
      <c r="W5" s="81"/>
      <c r="X5" s="81"/>
      <c r="Y5" s="81"/>
      <c r="Z5" s="82"/>
      <c r="AA5" s="81"/>
      <c r="AB5" s="81"/>
      <c r="AC5" s="81"/>
      <c r="AD5" s="82"/>
      <c r="AE5" s="81"/>
      <c r="AF5" s="81"/>
      <c r="AG5" s="81"/>
      <c r="AH5" s="82"/>
      <c r="AI5" s="81"/>
      <c r="AJ5" s="81"/>
      <c r="AK5" s="81"/>
      <c r="AL5" s="82"/>
      <c r="AM5" s="81"/>
      <c r="AN5" s="81"/>
      <c r="AO5" s="81"/>
      <c r="AP5" s="82"/>
      <c r="AQ5" s="81"/>
      <c r="AR5" s="81"/>
      <c r="AS5" s="83"/>
      <c r="AT5" s="77"/>
      <c r="AU5" s="77"/>
      <c r="AV5" s="77"/>
    </row>
    <row r="6" spans="1:48" ht="23.25" customHeight="1" thickBot="1">
      <c r="A6" s="84" t="s">
        <v>134</v>
      </c>
      <c r="B6" s="592" t="s">
        <v>135</v>
      </c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  <c r="AC6" s="589"/>
      <c r="AD6" s="589"/>
      <c r="AE6" s="589"/>
      <c r="AF6" s="589"/>
      <c r="AG6" s="589"/>
      <c r="AH6" s="589"/>
      <c r="AI6" s="589"/>
      <c r="AJ6" s="589"/>
      <c r="AK6" s="589"/>
      <c r="AL6" s="589"/>
      <c r="AM6" s="589"/>
      <c r="AN6" s="589"/>
      <c r="AO6" s="589"/>
      <c r="AP6" s="589"/>
      <c r="AQ6" s="589"/>
      <c r="AR6" s="589"/>
      <c r="AS6" s="590"/>
      <c r="AT6" s="85"/>
      <c r="AU6" s="85"/>
      <c r="AV6" s="85"/>
    </row>
    <row r="7" spans="1:48" ht="30" customHeight="1" thickBot="1">
      <c r="A7" s="596" t="s">
        <v>136</v>
      </c>
      <c r="B7" s="590"/>
      <c r="C7" s="86"/>
      <c r="D7" s="86">
        <f>N7+R7+V7+Z7+AD7+AH7+AL7+AP7</f>
        <v>18</v>
      </c>
      <c r="E7" s="86">
        <f t="shared" ref="E7:E13" si="0">D7*30</f>
        <v>540</v>
      </c>
      <c r="F7" s="86"/>
      <c r="G7" s="87"/>
      <c r="H7" s="86"/>
      <c r="I7" s="87"/>
      <c r="J7" s="86"/>
      <c r="K7" s="591">
        <f>SUM(K8:M12)</f>
        <v>2</v>
      </c>
      <c r="L7" s="589"/>
      <c r="M7" s="590"/>
      <c r="N7" s="88">
        <f>SUM(N8:N12)</f>
        <v>3</v>
      </c>
      <c r="O7" s="591">
        <f>SUM(O8:Q12)</f>
        <v>7.5</v>
      </c>
      <c r="P7" s="589"/>
      <c r="Q7" s="590"/>
      <c r="R7" s="88">
        <f>SUM(R8:R12)</f>
        <v>10</v>
      </c>
      <c r="S7" s="591">
        <f>SUM(S8:U12)</f>
        <v>4</v>
      </c>
      <c r="T7" s="589"/>
      <c r="U7" s="590"/>
      <c r="V7" s="88">
        <f>SUM(V8:V12)</f>
        <v>5</v>
      </c>
      <c r="W7" s="591">
        <f>SUM(W8:Y12)</f>
        <v>0</v>
      </c>
      <c r="X7" s="589"/>
      <c r="Y7" s="590"/>
      <c r="Z7" s="88">
        <f>SUM(Z8:Z12)</f>
        <v>0</v>
      </c>
      <c r="AA7" s="591">
        <f>SUM(AA8:AC12)</f>
        <v>0</v>
      </c>
      <c r="AB7" s="589"/>
      <c r="AC7" s="590"/>
      <c r="AD7" s="88">
        <f>SUM(AD8:AD12)</f>
        <v>0</v>
      </c>
      <c r="AE7" s="591">
        <f>SUM(AE8:AG12)</f>
        <v>0</v>
      </c>
      <c r="AF7" s="589"/>
      <c r="AG7" s="590"/>
      <c r="AH7" s="88">
        <f>SUM(AH8:AH12)</f>
        <v>0</v>
      </c>
      <c r="AI7" s="591">
        <f>SUM(AI8:AK12)</f>
        <v>0</v>
      </c>
      <c r="AJ7" s="589"/>
      <c r="AK7" s="590"/>
      <c r="AL7" s="88">
        <f>SUM(AL8:AL12)</f>
        <v>0</v>
      </c>
      <c r="AM7" s="591">
        <f>SUM(AM8:AO12)</f>
        <v>0</v>
      </c>
      <c r="AN7" s="589"/>
      <c r="AO7" s="590"/>
      <c r="AP7" s="88">
        <f>SUM(AP8:AP12)</f>
        <v>0</v>
      </c>
      <c r="AQ7" s="86"/>
      <c r="AR7" s="89"/>
      <c r="AS7" s="86"/>
      <c r="AT7" s="85"/>
      <c r="AU7" s="85"/>
      <c r="AV7" s="85"/>
    </row>
    <row r="8" spans="1:48" ht="42" customHeight="1">
      <c r="A8" s="372" t="s">
        <v>137</v>
      </c>
      <c r="B8" s="312" t="s">
        <v>286</v>
      </c>
      <c r="C8" s="90" t="s">
        <v>138</v>
      </c>
      <c r="D8" s="91">
        <v>4</v>
      </c>
      <c r="E8" s="91">
        <f t="shared" si="0"/>
        <v>120</v>
      </c>
      <c r="F8" s="91">
        <f t="shared" ref="F8:F12" si="1">G8+H8+I8</f>
        <v>48</v>
      </c>
      <c r="G8" s="91"/>
      <c r="H8" s="91"/>
      <c r="I8" s="91">
        <v>48</v>
      </c>
      <c r="J8" s="91">
        <f t="shared" ref="J8:J12" si="2">E8-F8</f>
        <v>72</v>
      </c>
      <c r="K8" s="92"/>
      <c r="L8" s="93"/>
      <c r="M8" s="94"/>
      <c r="N8" s="95"/>
      <c r="O8" s="92"/>
      <c r="P8" s="93"/>
      <c r="Q8" s="94">
        <v>3</v>
      </c>
      <c r="R8" s="95">
        <v>4</v>
      </c>
      <c r="S8" s="96"/>
      <c r="T8" s="97"/>
      <c r="U8" s="98"/>
      <c r="V8" s="99"/>
      <c r="W8" s="96"/>
      <c r="X8" s="97"/>
      <c r="Y8" s="98"/>
      <c r="Z8" s="99"/>
      <c r="AA8" s="96"/>
      <c r="AB8" s="97"/>
      <c r="AC8" s="98"/>
      <c r="AD8" s="99"/>
      <c r="AE8" s="100"/>
      <c r="AF8" s="97"/>
      <c r="AG8" s="98"/>
      <c r="AH8" s="99"/>
      <c r="AI8" s="100"/>
      <c r="AJ8" s="97"/>
      <c r="AK8" s="98"/>
      <c r="AL8" s="99"/>
      <c r="AM8" s="96"/>
      <c r="AN8" s="97"/>
      <c r="AO8" s="98"/>
      <c r="AP8" s="99"/>
      <c r="AQ8" s="101">
        <v>2</v>
      </c>
      <c r="AR8" s="102"/>
      <c r="AS8" s="103" t="s">
        <v>139</v>
      </c>
      <c r="AT8" s="104"/>
      <c r="AU8" s="104"/>
      <c r="AV8" s="104"/>
    </row>
    <row r="9" spans="1:48" ht="35.25" customHeight="1">
      <c r="A9" s="373" t="s">
        <v>284</v>
      </c>
      <c r="B9" s="371" t="s">
        <v>263</v>
      </c>
      <c r="C9" s="105" t="s">
        <v>141</v>
      </c>
      <c r="D9" s="106">
        <v>3</v>
      </c>
      <c r="E9" s="106">
        <f t="shared" si="0"/>
        <v>90</v>
      </c>
      <c r="F9" s="106">
        <f t="shared" si="1"/>
        <v>32</v>
      </c>
      <c r="G9" s="107"/>
      <c r="H9" s="106"/>
      <c r="I9" s="107">
        <f>M9*16+Q9*16</f>
        <v>32</v>
      </c>
      <c r="J9" s="106">
        <f t="shared" si="2"/>
        <v>58</v>
      </c>
      <c r="K9" s="108"/>
      <c r="L9" s="109"/>
      <c r="M9" s="110">
        <v>2</v>
      </c>
      <c r="N9" s="111">
        <v>3</v>
      </c>
      <c r="O9" s="108"/>
      <c r="P9" s="109"/>
      <c r="Q9" s="112"/>
      <c r="R9" s="111"/>
      <c r="S9" s="108"/>
      <c r="T9" s="109"/>
      <c r="U9" s="112"/>
      <c r="V9" s="111"/>
      <c r="W9" s="108"/>
      <c r="X9" s="109"/>
      <c r="Y9" s="112"/>
      <c r="Z9" s="111"/>
      <c r="AA9" s="108"/>
      <c r="AB9" s="109"/>
      <c r="AC9" s="112"/>
      <c r="AD9" s="111"/>
      <c r="AE9" s="113"/>
      <c r="AF9" s="109"/>
      <c r="AG9" s="112"/>
      <c r="AH9" s="111"/>
      <c r="AI9" s="113"/>
      <c r="AJ9" s="109"/>
      <c r="AK9" s="112"/>
      <c r="AL9" s="111"/>
      <c r="AM9" s="108"/>
      <c r="AN9" s="109"/>
      <c r="AO9" s="112"/>
      <c r="AP9" s="111"/>
      <c r="AQ9" s="106">
        <v>1</v>
      </c>
      <c r="AR9" s="114"/>
      <c r="AS9" s="106"/>
      <c r="AT9" s="104"/>
      <c r="AU9" s="104"/>
      <c r="AV9" s="104"/>
    </row>
    <row r="10" spans="1:48" s="311" customFormat="1" ht="49.5" customHeight="1">
      <c r="A10" s="373" t="s">
        <v>140</v>
      </c>
      <c r="B10" s="314" t="s">
        <v>287</v>
      </c>
      <c r="C10" s="164" t="s">
        <v>143</v>
      </c>
      <c r="D10" s="235">
        <v>4</v>
      </c>
      <c r="E10" s="235">
        <f t="shared" si="0"/>
        <v>120</v>
      </c>
      <c r="F10" s="235">
        <f t="shared" si="1"/>
        <v>48</v>
      </c>
      <c r="G10" s="236">
        <v>16</v>
      </c>
      <c r="H10" s="237"/>
      <c r="I10" s="236">
        <v>32</v>
      </c>
      <c r="J10" s="235">
        <f t="shared" si="2"/>
        <v>72</v>
      </c>
      <c r="K10" s="238"/>
      <c r="L10" s="239"/>
      <c r="M10" s="240"/>
      <c r="N10" s="241"/>
      <c r="O10" s="244">
        <v>1</v>
      </c>
      <c r="P10" s="242"/>
      <c r="Q10" s="243">
        <v>2</v>
      </c>
      <c r="R10" s="241">
        <v>4</v>
      </c>
      <c r="S10" s="238"/>
      <c r="T10" s="239"/>
      <c r="U10" s="240"/>
      <c r="V10" s="241"/>
      <c r="W10" s="244"/>
      <c r="X10" s="242"/>
      <c r="Y10" s="243"/>
      <c r="Z10" s="241"/>
      <c r="AA10" s="238"/>
      <c r="AB10" s="239"/>
      <c r="AC10" s="245"/>
      <c r="AD10" s="241"/>
      <c r="AE10" s="246"/>
      <c r="AF10" s="239"/>
      <c r="AG10" s="245"/>
      <c r="AH10" s="241"/>
      <c r="AI10" s="246"/>
      <c r="AJ10" s="239"/>
      <c r="AK10" s="245"/>
      <c r="AL10" s="241"/>
      <c r="AM10" s="238"/>
      <c r="AN10" s="239"/>
      <c r="AO10" s="245"/>
      <c r="AP10" s="241"/>
      <c r="AQ10" s="247">
        <v>2</v>
      </c>
      <c r="AR10" s="248"/>
      <c r="AS10" s="103" t="s">
        <v>139</v>
      </c>
      <c r="AT10" s="104"/>
    </row>
    <row r="11" spans="1:48" s="311" customFormat="1" ht="31.5" customHeight="1">
      <c r="A11" s="373" t="s">
        <v>142</v>
      </c>
      <c r="B11" s="315" t="s">
        <v>265</v>
      </c>
      <c r="C11" s="164" t="s">
        <v>143</v>
      </c>
      <c r="D11" s="248">
        <v>2</v>
      </c>
      <c r="E11" s="235">
        <f t="shared" si="0"/>
        <v>60</v>
      </c>
      <c r="F11" s="235">
        <f t="shared" si="1"/>
        <v>24</v>
      </c>
      <c r="G11" s="249">
        <v>16</v>
      </c>
      <c r="H11" s="235"/>
      <c r="I11" s="249">
        <v>8</v>
      </c>
      <c r="J11" s="235">
        <f t="shared" si="2"/>
        <v>36</v>
      </c>
      <c r="K11" s="238"/>
      <c r="L11" s="239"/>
      <c r="M11" s="250"/>
      <c r="N11" s="241"/>
      <c r="O11" s="238">
        <v>1</v>
      </c>
      <c r="P11" s="239"/>
      <c r="Q11" s="250">
        <v>0.5</v>
      </c>
      <c r="R11" s="241">
        <v>2</v>
      </c>
      <c r="S11" s="238"/>
      <c r="T11" s="239"/>
      <c r="U11" s="250"/>
      <c r="V11" s="241"/>
      <c r="W11" s="238"/>
      <c r="X11" s="239"/>
      <c r="Y11" s="250"/>
      <c r="Z11" s="241"/>
      <c r="AA11" s="238"/>
      <c r="AB11" s="239"/>
      <c r="AC11" s="245"/>
      <c r="AD11" s="241"/>
      <c r="AE11" s="246"/>
      <c r="AF11" s="239"/>
      <c r="AG11" s="245"/>
      <c r="AH11" s="241"/>
      <c r="AI11" s="246"/>
      <c r="AJ11" s="239"/>
      <c r="AK11" s="245"/>
      <c r="AL11" s="241"/>
      <c r="AM11" s="238"/>
      <c r="AN11" s="239"/>
      <c r="AO11" s="245"/>
      <c r="AP11" s="241"/>
      <c r="AQ11" s="251">
        <v>2</v>
      </c>
      <c r="AR11" s="248"/>
      <c r="AS11" s="235"/>
      <c r="AT11" s="104"/>
    </row>
    <row r="12" spans="1:48" ht="25.5" customHeight="1" thickBot="1">
      <c r="A12" s="374" t="s">
        <v>285</v>
      </c>
      <c r="B12" s="313" t="s">
        <v>264</v>
      </c>
      <c r="C12" s="115" t="s">
        <v>143</v>
      </c>
      <c r="D12" s="116">
        <v>5</v>
      </c>
      <c r="E12" s="106">
        <f t="shared" si="0"/>
        <v>150</v>
      </c>
      <c r="F12" s="106">
        <f t="shared" si="1"/>
        <v>64</v>
      </c>
      <c r="G12" s="107">
        <v>32</v>
      </c>
      <c r="H12" s="106"/>
      <c r="I12" s="107">
        <v>32</v>
      </c>
      <c r="J12" s="106">
        <f t="shared" si="2"/>
        <v>86</v>
      </c>
      <c r="K12" s="108"/>
      <c r="L12" s="109"/>
      <c r="M12" s="112"/>
      <c r="N12" s="111"/>
      <c r="O12" s="108"/>
      <c r="P12" s="109"/>
      <c r="Q12" s="112"/>
      <c r="R12" s="111"/>
      <c r="S12" s="108">
        <v>2</v>
      </c>
      <c r="T12" s="109"/>
      <c r="U12" s="112">
        <v>2</v>
      </c>
      <c r="V12" s="111">
        <v>5</v>
      </c>
      <c r="W12" s="108"/>
      <c r="X12" s="109"/>
      <c r="Y12" s="112"/>
      <c r="Z12" s="111"/>
      <c r="AA12" s="108"/>
      <c r="AB12" s="109"/>
      <c r="AC12" s="112"/>
      <c r="AD12" s="111"/>
      <c r="AE12" s="108"/>
      <c r="AF12" s="109"/>
      <c r="AG12" s="112"/>
      <c r="AH12" s="111"/>
      <c r="AI12" s="113"/>
      <c r="AJ12" s="109"/>
      <c r="AK12" s="112"/>
      <c r="AL12" s="111"/>
      <c r="AM12" s="108"/>
      <c r="AN12" s="109"/>
      <c r="AO12" s="112"/>
      <c r="AP12" s="111"/>
      <c r="AQ12" s="117">
        <v>3</v>
      </c>
      <c r="AR12" s="114"/>
      <c r="AS12" s="106"/>
      <c r="AT12" s="118"/>
      <c r="AU12" s="118"/>
      <c r="AV12" s="118"/>
    </row>
    <row r="13" spans="1:48" ht="33.75" customHeight="1" thickBot="1">
      <c r="A13" s="662" t="s">
        <v>144</v>
      </c>
      <c r="B13" s="590"/>
      <c r="C13" s="119"/>
      <c r="D13" s="86">
        <f>N13+R13+V13+Z13+AD13+AH13+AL13+AP13</f>
        <v>2</v>
      </c>
      <c r="E13" s="86">
        <f t="shared" si="0"/>
        <v>60</v>
      </c>
      <c r="F13" s="86"/>
      <c r="G13" s="86"/>
      <c r="H13" s="86"/>
      <c r="I13" s="86"/>
      <c r="J13" s="86"/>
      <c r="K13" s="591">
        <f>1*'Вариатив. часть РУП_Бак ГЭЭ ЭИ'!K13:M13</f>
        <v>1.5</v>
      </c>
      <c r="L13" s="589"/>
      <c r="M13" s="590"/>
      <c r="N13" s="88">
        <f>1*'Вариатив. часть РУП_Бак ГЭЭ ЭИ'!N13</f>
        <v>2</v>
      </c>
      <c r="O13" s="591">
        <f>1*'Вариатив. часть РУП_Бак ГЭЭ ЭИ'!O13:Q13</f>
        <v>0</v>
      </c>
      <c r="P13" s="589"/>
      <c r="Q13" s="590"/>
      <c r="R13" s="88">
        <f>1*'Вариатив. часть РУП_Бак ГЭЭ ЭИ'!R13</f>
        <v>0</v>
      </c>
      <c r="S13" s="591">
        <f>1*'Вариатив. часть РУП_Бак ГЭЭ ЭИ'!S13:U13</f>
        <v>0</v>
      </c>
      <c r="T13" s="589"/>
      <c r="U13" s="590"/>
      <c r="V13" s="88">
        <f>1*'Вариатив. часть РУП_Бак ГЭЭ ЭИ'!V13</f>
        <v>0</v>
      </c>
      <c r="W13" s="591">
        <f>1*'Вариатив. часть РУП_Бак ГЭЭ ЭИ'!W13:Y13</f>
        <v>0</v>
      </c>
      <c r="X13" s="589"/>
      <c r="Y13" s="590"/>
      <c r="Z13" s="88">
        <f>1*'Вариатив. часть РУП_Бак ГЭЭ ЭИ'!Z13</f>
        <v>0</v>
      </c>
      <c r="AA13" s="591">
        <f>1*'Вариатив. часть РУП_Бак ГЭЭ ЭИ'!AA13:AC13</f>
        <v>0</v>
      </c>
      <c r="AB13" s="589"/>
      <c r="AC13" s="590"/>
      <c r="AD13" s="88">
        <f>1*'Вариатив. часть РУП_Бак ГЭЭ ЭИ'!AD13</f>
        <v>0</v>
      </c>
      <c r="AE13" s="591">
        <f>1*'Вариатив. часть РУП_Бак ГЭЭ ЭИ'!AE13:AG13</f>
        <v>0</v>
      </c>
      <c r="AF13" s="589"/>
      <c r="AG13" s="590"/>
      <c r="AH13" s="88">
        <f>1*'Вариатив. часть РУП_Бак ГЭЭ ЭИ'!AH13</f>
        <v>0</v>
      </c>
      <c r="AI13" s="591">
        <f>1*'Вариатив. часть РУП_Бак ГЭЭ ЭИ'!AI13:AK13</f>
        <v>0</v>
      </c>
      <c r="AJ13" s="589"/>
      <c r="AK13" s="590"/>
      <c r="AL13" s="88">
        <f>1*'Вариатив. часть РУП_Бак ГЭЭ ЭИ'!AL13</f>
        <v>0</v>
      </c>
      <c r="AM13" s="591">
        <f>1*'Вариатив. часть РУП_Бак ГЭЭ ЭИ'!AM13:AO13</f>
        <v>0</v>
      </c>
      <c r="AN13" s="589"/>
      <c r="AO13" s="590"/>
      <c r="AP13" s="88">
        <f>1*'Вариатив. часть РУП_Бак ГЭЭ ЭИ'!AP13</f>
        <v>0</v>
      </c>
      <c r="AQ13" s="86"/>
      <c r="AR13" s="89"/>
      <c r="AS13" s="86"/>
      <c r="AT13" s="104"/>
      <c r="AU13" s="104"/>
      <c r="AV13" s="104"/>
    </row>
    <row r="14" spans="1:48" ht="46.5" customHeight="1" thickBot="1">
      <c r="A14" s="120"/>
      <c r="B14" s="121" t="s">
        <v>145</v>
      </c>
      <c r="C14" s="88"/>
      <c r="D14" s="122">
        <f t="shared" ref="D14:E14" si="3">D7+D13</f>
        <v>20</v>
      </c>
      <c r="E14" s="122">
        <f t="shared" si="3"/>
        <v>600</v>
      </c>
      <c r="F14" s="88">
        <f t="shared" ref="F14:J14" si="4">SUM(F8:F13)</f>
        <v>216</v>
      </c>
      <c r="G14" s="88">
        <f t="shared" si="4"/>
        <v>64</v>
      </c>
      <c r="H14" s="88">
        <f t="shared" si="4"/>
        <v>0</v>
      </c>
      <c r="I14" s="88">
        <f t="shared" si="4"/>
        <v>152</v>
      </c>
      <c r="J14" s="88">
        <f t="shared" si="4"/>
        <v>324</v>
      </c>
      <c r="K14" s="603">
        <f>K7+K13</f>
        <v>3.5</v>
      </c>
      <c r="L14" s="589"/>
      <c r="M14" s="590"/>
      <c r="N14" s="88">
        <f t="shared" ref="N14:O14" si="5">N7+N13</f>
        <v>5</v>
      </c>
      <c r="O14" s="603">
        <f t="shared" si="5"/>
        <v>7.5</v>
      </c>
      <c r="P14" s="589"/>
      <c r="Q14" s="590"/>
      <c r="R14" s="88">
        <f t="shared" ref="R14:S14" si="6">R7+R13</f>
        <v>10</v>
      </c>
      <c r="S14" s="603">
        <f t="shared" si="6"/>
        <v>4</v>
      </c>
      <c r="T14" s="589"/>
      <c r="U14" s="590"/>
      <c r="V14" s="88">
        <f t="shared" ref="V14:W14" si="7">V7+V13</f>
        <v>5</v>
      </c>
      <c r="W14" s="603">
        <f t="shared" si="7"/>
        <v>0</v>
      </c>
      <c r="X14" s="589"/>
      <c r="Y14" s="590"/>
      <c r="Z14" s="88">
        <f t="shared" ref="Z14:AA14" si="8">Z7+Z13</f>
        <v>0</v>
      </c>
      <c r="AA14" s="603">
        <f t="shared" si="8"/>
        <v>0</v>
      </c>
      <c r="AB14" s="589"/>
      <c r="AC14" s="590"/>
      <c r="AD14" s="88">
        <f t="shared" ref="AD14:AE14" si="9">AD7+AD13</f>
        <v>0</v>
      </c>
      <c r="AE14" s="603">
        <f t="shared" si="9"/>
        <v>0</v>
      </c>
      <c r="AF14" s="589"/>
      <c r="AG14" s="590"/>
      <c r="AH14" s="88">
        <f t="shared" ref="AH14:AI14" si="10">AH7+AH13</f>
        <v>0</v>
      </c>
      <c r="AI14" s="603">
        <f t="shared" si="10"/>
        <v>0</v>
      </c>
      <c r="AJ14" s="589"/>
      <c r="AK14" s="590"/>
      <c r="AL14" s="88">
        <f t="shared" ref="AL14:AM14" si="11">AL7+AL13</f>
        <v>0</v>
      </c>
      <c r="AM14" s="603">
        <f t="shared" si="11"/>
        <v>0</v>
      </c>
      <c r="AN14" s="589"/>
      <c r="AO14" s="590"/>
      <c r="AP14" s="88">
        <f>AP7+AP13</f>
        <v>0</v>
      </c>
      <c r="AQ14" s="123"/>
      <c r="AR14" s="123"/>
      <c r="AS14" s="88"/>
      <c r="AT14" s="85"/>
      <c r="AU14" s="85"/>
      <c r="AV14" s="85"/>
    </row>
    <row r="15" spans="1:48" ht="21.75" customHeight="1">
      <c r="A15" s="124" t="s">
        <v>146</v>
      </c>
      <c r="B15" s="592" t="s">
        <v>147</v>
      </c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89"/>
      <c r="AL15" s="589"/>
      <c r="AM15" s="589"/>
      <c r="AN15" s="589"/>
      <c r="AO15" s="589"/>
      <c r="AP15" s="589"/>
      <c r="AQ15" s="589"/>
      <c r="AR15" s="589"/>
      <c r="AS15" s="590"/>
      <c r="AT15" s="125"/>
      <c r="AU15" s="125"/>
      <c r="AV15" s="125"/>
    </row>
    <row r="16" spans="1:48" ht="21.75" customHeight="1" thickBot="1">
      <c r="A16" s="595" t="s">
        <v>136</v>
      </c>
      <c r="B16" s="590"/>
      <c r="C16" s="86"/>
      <c r="D16" s="86">
        <f>SUM(D17:D19)</f>
        <v>15</v>
      </c>
      <c r="E16" s="86">
        <f t="shared" ref="E16:E21" si="12">D16*30</f>
        <v>450</v>
      </c>
      <c r="F16" s="87"/>
      <c r="G16" s="86"/>
      <c r="H16" s="86"/>
      <c r="I16" s="86"/>
      <c r="J16" s="126"/>
      <c r="K16" s="591">
        <f>SUM(K17:M19)</f>
        <v>12</v>
      </c>
      <c r="L16" s="589"/>
      <c r="M16" s="590"/>
      <c r="N16" s="88">
        <f>SUM(N17:N19)</f>
        <v>15</v>
      </c>
      <c r="O16" s="591">
        <f>SUM(O17:Q19)</f>
        <v>0</v>
      </c>
      <c r="P16" s="589"/>
      <c r="Q16" s="590"/>
      <c r="R16" s="88">
        <f>SUM(R17:R19)</f>
        <v>0</v>
      </c>
      <c r="S16" s="591">
        <f>SUM(S17:U19)</f>
        <v>0</v>
      </c>
      <c r="T16" s="589"/>
      <c r="U16" s="590"/>
      <c r="V16" s="88">
        <f>SUM(V17:V19)</f>
        <v>0</v>
      </c>
      <c r="W16" s="591">
        <f>SUM(W17:Y19)</f>
        <v>0</v>
      </c>
      <c r="X16" s="589"/>
      <c r="Y16" s="590"/>
      <c r="Z16" s="88">
        <f>SUM(Z17:Z19)</f>
        <v>0</v>
      </c>
      <c r="AA16" s="591">
        <f>SUM(AA17:AC19)</f>
        <v>0</v>
      </c>
      <c r="AB16" s="589"/>
      <c r="AC16" s="590"/>
      <c r="AD16" s="88">
        <f>SUM(AD17:AD19)</f>
        <v>0</v>
      </c>
      <c r="AE16" s="591">
        <f>SUM(AE17:AG19)</f>
        <v>0</v>
      </c>
      <c r="AF16" s="589"/>
      <c r="AG16" s="590"/>
      <c r="AH16" s="88">
        <f>SUM(AH17:AH19)</f>
        <v>0</v>
      </c>
      <c r="AI16" s="591">
        <f>SUM(AI17:AK19)</f>
        <v>0</v>
      </c>
      <c r="AJ16" s="589"/>
      <c r="AK16" s="590"/>
      <c r="AL16" s="88">
        <f>SUM(AL17:AL19)</f>
        <v>0</v>
      </c>
      <c r="AM16" s="591">
        <f>SUM(AM17:AO19)</f>
        <v>0</v>
      </c>
      <c r="AN16" s="589"/>
      <c r="AO16" s="590"/>
      <c r="AP16" s="88">
        <f>SUM(AP17:AP19)</f>
        <v>0</v>
      </c>
      <c r="AQ16" s="86"/>
      <c r="AR16" s="89"/>
      <c r="AS16" s="86"/>
      <c r="AT16" s="125"/>
      <c r="AU16" s="125"/>
      <c r="AV16" s="125"/>
    </row>
    <row r="17" spans="1:48" ht="33.75" customHeight="1">
      <c r="A17" s="127" t="s">
        <v>148</v>
      </c>
      <c r="B17" s="366" t="s">
        <v>274</v>
      </c>
      <c r="C17" s="128" t="s">
        <v>149</v>
      </c>
      <c r="D17" s="117">
        <v>5</v>
      </c>
      <c r="E17" s="129">
        <f t="shared" si="12"/>
        <v>150</v>
      </c>
      <c r="F17" s="102">
        <f t="shared" ref="F17:F19" si="13">G17+H17+I17</f>
        <v>64</v>
      </c>
      <c r="G17" s="117">
        <v>32</v>
      </c>
      <c r="H17" s="117"/>
      <c r="I17" s="117">
        <v>32</v>
      </c>
      <c r="J17" s="130">
        <f t="shared" ref="J17:J19" si="14">E17-F17</f>
        <v>86</v>
      </c>
      <c r="K17" s="96">
        <v>2</v>
      </c>
      <c r="L17" s="97"/>
      <c r="M17" s="98">
        <v>2</v>
      </c>
      <c r="N17" s="99">
        <v>5</v>
      </c>
      <c r="O17" s="96"/>
      <c r="P17" s="97"/>
      <c r="Q17" s="98"/>
      <c r="R17" s="99"/>
      <c r="S17" s="96"/>
      <c r="T17" s="97"/>
      <c r="U17" s="98"/>
      <c r="V17" s="99"/>
      <c r="W17" s="96"/>
      <c r="X17" s="97"/>
      <c r="Y17" s="98"/>
      <c r="Z17" s="99"/>
      <c r="AA17" s="96"/>
      <c r="AB17" s="97"/>
      <c r="AC17" s="98"/>
      <c r="AD17" s="99"/>
      <c r="AE17" s="100"/>
      <c r="AF17" s="97"/>
      <c r="AG17" s="98"/>
      <c r="AH17" s="99"/>
      <c r="AI17" s="100"/>
      <c r="AJ17" s="97"/>
      <c r="AK17" s="98"/>
      <c r="AL17" s="99"/>
      <c r="AM17" s="96"/>
      <c r="AN17" s="97"/>
      <c r="AO17" s="98"/>
      <c r="AP17" s="99"/>
      <c r="AQ17" s="117">
        <v>1</v>
      </c>
      <c r="AR17" s="102"/>
      <c r="AS17" s="117"/>
      <c r="AT17" s="131"/>
      <c r="AU17" s="131"/>
      <c r="AV17" s="131"/>
    </row>
    <row r="18" spans="1:48" ht="21.75" customHeight="1">
      <c r="A18" s="132" t="s">
        <v>150</v>
      </c>
      <c r="B18" s="367" t="s">
        <v>276</v>
      </c>
      <c r="C18" s="133" t="s">
        <v>151</v>
      </c>
      <c r="D18" s="106">
        <v>5</v>
      </c>
      <c r="E18" s="107">
        <f t="shared" si="12"/>
        <v>150</v>
      </c>
      <c r="F18" s="114">
        <f t="shared" si="13"/>
        <v>64</v>
      </c>
      <c r="G18" s="106">
        <v>32</v>
      </c>
      <c r="H18" s="106">
        <v>16</v>
      </c>
      <c r="I18" s="106">
        <v>16</v>
      </c>
      <c r="J18" s="134">
        <f t="shared" si="14"/>
        <v>86</v>
      </c>
      <c r="K18" s="108">
        <v>2</v>
      </c>
      <c r="L18" s="109">
        <v>1</v>
      </c>
      <c r="M18" s="112">
        <v>1</v>
      </c>
      <c r="N18" s="111">
        <v>5</v>
      </c>
      <c r="O18" s="108"/>
      <c r="P18" s="109"/>
      <c r="Q18" s="112"/>
      <c r="R18" s="111"/>
      <c r="S18" s="100"/>
      <c r="T18" s="96"/>
      <c r="U18" s="130"/>
      <c r="V18" s="99"/>
      <c r="W18" s="96"/>
      <c r="X18" s="96"/>
      <c r="Y18" s="129"/>
      <c r="Z18" s="99"/>
      <c r="AA18" s="96"/>
      <c r="AB18" s="96"/>
      <c r="AC18" s="129"/>
      <c r="AD18" s="99"/>
      <c r="AE18" s="113"/>
      <c r="AF18" s="109"/>
      <c r="AG18" s="112"/>
      <c r="AH18" s="111"/>
      <c r="AI18" s="113"/>
      <c r="AJ18" s="109"/>
      <c r="AK18" s="112"/>
      <c r="AL18" s="111"/>
      <c r="AM18" s="96"/>
      <c r="AN18" s="96"/>
      <c r="AO18" s="129"/>
      <c r="AP18" s="99"/>
      <c r="AQ18" s="117">
        <v>1</v>
      </c>
      <c r="AR18" s="135"/>
      <c r="AS18" s="136"/>
      <c r="AT18" s="131"/>
      <c r="AU18" s="131"/>
      <c r="AV18" s="131"/>
    </row>
    <row r="19" spans="1:48" ht="26.25" customHeight="1" thickBot="1">
      <c r="A19" s="137" t="s">
        <v>152</v>
      </c>
      <c r="B19" s="368" t="s">
        <v>277</v>
      </c>
      <c r="C19" s="138"/>
      <c r="D19" s="139">
        <v>5</v>
      </c>
      <c r="E19" s="140">
        <f t="shared" si="12"/>
        <v>150</v>
      </c>
      <c r="F19" s="141">
        <f t="shared" si="13"/>
        <v>64</v>
      </c>
      <c r="G19" s="139">
        <v>32</v>
      </c>
      <c r="H19" s="139"/>
      <c r="I19" s="139">
        <v>32</v>
      </c>
      <c r="J19" s="142">
        <f t="shared" si="14"/>
        <v>86</v>
      </c>
      <c r="K19" s="143">
        <v>2</v>
      </c>
      <c r="L19" s="144"/>
      <c r="M19" s="145">
        <v>2</v>
      </c>
      <c r="N19" s="146">
        <v>5</v>
      </c>
      <c r="O19" s="143"/>
      <c r="P19" s="144"/>
      <c r="Q19" s="145"/>
      <c r="R19" s="146"/>
      <c r="S19" s="143"/>
      <c r="T19" s="144"/>
      <c r="U19" s="145"/>
      <c r="V19" s="146"/>
      <c r="W19" s="143"/>
      <c r="X19" s="144"/>
      <c r="Y19" s="145"/>
      <c r="Z19" s="146"/>
      <c r="AA19" s="143"/>
      <c r="AB19" s="144"/>
      <c r="AC19" s="145"/>
      <c r="AD19" s="146"/>
      <c r="AE19" s="147"/>
      <c r="AF19" s="144"/>
      <c r="AG19" s="145"/>
      <c r="AH19" s="146"/>
      <c r="AI19" s="147"/>
      <c r="AJ19" s="144"/>
      <c r="AK19" s="145"/>
      <c r="AL19" s="146"/>
      <c r="AM19" s="143"/>
      <c r="AN19" s="144"/>
      <c r="AO19" s="145"/>
      <c r="AP19" s="146"/>
      <c r="AQ19" s="117">
        <v>1</v>
      </c>
      <c r="AR19" s="141"/>
      <c r="AS19" s="139"/>
      <c r="AT19" s="131"/>
      <c r="AU19" s="131"/>
      <c r="AV19" s="131"/>
    </row>
    <row r="20" spans="1:48" ht="45.75" customHeight="1" thickBot="1">
      <c r="A20" s="593" t="s">
        <v>144</v>
      </c>
      <c r="B20" s="594"/>
      <c r="C20" s="148"/>
      <c r="D20" s="86">
        <f>'Вариатив. часть РУП_Бак ГЭЭ ЭИ'!D25</f>
        <v>25</v>
      </c>
      <c r="E20" s="86">
        <f t="shared" si="12"/>
        <v>750</v>
      </c>
      <c r="F20" s="87"/>
      <c r="G20" s="86"/>
      <c r="H20" s="86"/>
      <c r="I20" s="86"/>
      <c r="J20" s="87"/>
      <c r="K20" s="591">
        <f>'Вариатив. часть РУП_Бак ГЭЭ ЭИ'!K25:M25</f>
        <v>0</v>
      </c>
      <c r="L20" s="589"/>
      <c r="M20" s="590"/>
      <c r="N20" s="88">
        <f>'Вариатив. часть РУП_Бак ГЭЭ ЭИ'!N25</f>
        <v>0</v>
      </c>
      <c r="O20" s="591">
        <f>'Вариатив. часть РУП_Бак ГЭЭ ЭИ'!O25:Q25</f>
        <v>16</v>
      </c>
      <c r="P20" s="589"/>
      <c r="Q20" s="590"/>
      <c r="R20" s="149">
        <f>'Вариатив. часть РУП_Бак ГЭЭ ЭИ'!R25</f>
        <v>20</v>
      </c>
      <c r="S20" s="591">
        <f>'Вариатив. часть РУП_Бак ГЭЭ ЭИ'!S25:U25</f>
        <v>0</v>
      </c>
      <c r="T20" s="589"/>
      <c r="U20" s="590"/>
      <c r="V20" s="149">
        <f>'Вариатив. часть РУП_Бак ГЭЭ ЭИ'!V25</f>
        <v>0</v>
      </c>
      <c r="W20" s="591">
        <f>'Вариатив. часть РУП_Бак ГЭЭ ЭИ'!W25:Y25</f>
        <v>0</v>
      </c>
      <c r="X20" s="589"/>
      <c r="Y20" s="590"/>
      <c r="Z20" s="88">
        <f>'Вариатив. часть РУП_Бак ГЭЭ ЭИ'!Z25</f>
        <v>5</v>
      </c>
      <c r="AA20" s="591">
        <f>'Вариатив. часть РУП_Бак ГЭЭ ЭИ'!AA25:AC25</f>
        <v>0</v>
      </c>
      <c r="AB20" s="589"/>
      <c r="AC20" s="590"/>
      <c r="AD20" s="88">
        <f>'Вариатив. часть РУП_Бак ГЭЭ ЭИ'!AD25</f>
        <v>0</v>
      </c>
      <c r="AE20" s="591">
        <f>'Вариатив. часть РУП_Бак ГЭЭ ЭИ'!AE25:AG25</f>
        <v>0</v>
      </c>
      <c r="AF20" s="589"/>
      <c r="AG20" s="590"/>
      <c r="AH20" s="88">
        <f>'Вариатив. часть РУП_Бак ГЭЭ ЭИ'!AH25</f>
        <v>0</v>
      </c>
      <c r="AI20" s="591">
        <f>'Вариатив. часть РУП_Бак ГЭЭ ЭИ'!AI25:AK25</f>
        <v>0</v>
      </c>
      <c r="AJ20" s="589"/>
      <c r="AK20" s="590"/>
      <c r="AL20" s="88">
        <f>'Вариатив. часть РУП_Бак ГЭЭ ЭИ'!AL25</f>
        <v>0</v>
      </c>
      <c r="AM20" s="591">
        <f>'Вариатив. часть РУП_Бак ГЭЭ ЭИ'!AM25:AO25</f>
        <v>0</v>
      </c>
      <c r="AN20" s="589"/>
      <c r="AO20" s="590"/>
      <c r="AP20" s="88">
        <f>'Вариатив. часть РУП_Бак ГЭЭ ЭИ'!AP25</f>
        <v>0</v>
      </c>
      <c r="AQ20" s="86"/>
      <c r="AR20" s="89"/>
      <c r="AS20" s="86"/>
      <c r="AT20" s="131"/>
      <c r="AU20" s="131"/>
      <c r="AV20" s="131"/>
    </row>
    <row r="21" spans="1:48" ht="42.75" customHeight="1" thickBot="1">
      <c r="A21" s="150"/>
      <c r="B21" s="516" t="s">
        <v>153</v>
      </c>
      <c r="C21" s="88"/>
      <c r="D21" s="122">
        <f>D16+D20</f>
        <v>40</v>
      </c>
      <c r="E21" s="151">
        <f t="shared" si="12"/>
        <v>1200</v>
      </c>
      <c r="F21" s="152"/>
      <c r="G21" s="149"/>
      <c r="H21" s="149"/>
      <c r="I21" s="149"/>
      <c r="J21" s="153"/>
      <c r="K21" s="588">
        <f>K16+K20</f>
        <v>12</v>
      </c>
      <c r="L21" s="589"/>
      <c r="M21" s="590"/>
      <c r="N21" s="122">
        <f t="shared" ref="N21:O21" si="15">N16+N20</f>
        <v>15</v>
      </c>
      <c r="O21" s="588">
        <f t="shared" si="15"/>
        <v>16</v>
      </c>
      <c r="P21" s="589"/>
      <c r="Q21" s="590"/>
      <c r="R21" s="152">
        <f t="shared" ref="R21:S21" si="16">R16+R20</f>
        <v>20</v>
      </c>
      <c r="S21" s="588">
        <f t="shared" si="16"/>
        <v>0</v>
      </c>
      <c r="T21" s="589"/>
      <c r="U21" s="590"/>
      <c r="V21" s="152">
        <f t="shared" ref="V21:W21" si="17">V16+V20</f>
        <v>0</v>
      </c>
      <c r="W21" s="588">
        <f t="shared" si="17"/>
        <v>0</v>
      </c>
      <c r="X21" s="589"/>
      <c r="Y21" s="590"/>
      <c r="Z21" s="122">
        <f t="shared" ref="Z21:AA21" si="18">Z16+Z20</f>
        <v>5</v>
      </c>
      <c r="AA21" s="588">
        <f t="shared" si="18"/>
        <v>0</v>
      </c>
      <c r="AB21" s="589"/>
      <c r="AC21" s="590"/>
      <c r="AD21" s="122">
        <f t="shared" ref="AD21:AE21" si="19">AD16+AD20</f>
        <v>0</v>
      </c>
      <c r="AE21" s="588">
        <f t="shared" si="19"/>
        <v>0</v>
      </c>
      <c r="AF21" s="589"/>
      <c r="AG21" s="590"/>
      <c r="AH21" s="122">
        <f t="shared" ref="AH21:AI21" si="20">AH16+AH20</f>
        <v>0</v>
      </c>
      <c r="AI21" s="588">
        <f t="shared" si="20"/>
        <v>0</v>
      </c>
      <c r="AJ21" s="589"/>
      <c r="AK21" s="590"/>
      <c r="AL21" s="122">
        <f t="shared" ref="AL21:AM21" si="21">AL16+AL20</f>
        <v>0</v>
      </c>
      <c r="AM21" s="588">
        <f t="shared" si="21"/>
        <v>0</v>
      </c>
      <c r="AN21" s="589"/>
      <c r="AO21" s="590"/>
      <c r="AP21" s="122">
        <f>AP16+AP20</f>
        <v>0</v>
      </c>
      <c r="AQ21" s="122"/>
      <c r="AR21" s="122"/>
      <c r="AS21" s="88"/>
      <c r="AT21" s="125"/>
      <c r="AU21" s="125"/>
      <c r="AV21" s="125"/>
    </row>
    <row r="22" spans="1:48" ht="23.25" customHeight="1" thickBot="1">
      <c r="A22" s="84" t="s">
        <v>154</v>
      </c>
      <c r="B22" s="592" t="s">
        <v>155</v>
      </c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  <c r="AC22" s="589"/>
      <c r="AD22" s="589"/>
      <c r="AE22" s="589"/>
      <c r="AF22" s="589"/>
      <c r="AG22" s="589"/>
      <c r="AH22" s="589"/>
      <c r="AI22" s="589"/>
      <c r="AJ22" s="589"/>
      <c r="AK22" s="589"/>
      <c r="AL22" s="589"/>
      <c r="AM22" s="589"/>
      <c r="AN22" s="589"/>
      <c r="AO22" s="589"/>
      <c r="AP22" s="589"/>
      <c r="AQ22" s="589"/>
      <c r="AR22" s="589"/>
      <c r="AS22" s="590"/>
      <c r="AT22" s="85"/>
      <c r="AU22" s="85"/>
      <c r="AV22" s="85"/>
    </row>
    <row r="23" spans="1:48" ht="21.75" customHeight="1">
      <c r="A23" s="595" t="s">
        <v>136</v>
      </c>
      <c r="B23" s="590"/>
      <c r="C23" s="86"/>
      <c r="D23" s="154">
        <f>SUM(D24:D29)</f>
        <v>30</v>
      </c>
      <c r="E23" s="86">
        <f t="shared" ref="E23:E29" si="22">D23*30</f>
        <v>900</v>
      </c>
      <c r="F23" s="86"/>
      <c r="G23" s="87"/>
      <c r="H23" s="86"/>
      <c r="I23" s="86"/>
      <c r="J23" s="86"/>
      <c r="K23" s="591">
        <f>SUM(K24:M29)</f>
        <v>4</v>
      </c>
      <c r="L23" s="589"/>
      <c r="M23" s="590"/>
      <c r="N23" s="88">
        <f>SUM(N24:N29)</f>
        <v>5</v>
      </c>
      <c r="O23" s="591">
        <f>SUM(O24:Q29)</f>
        <v>0</v>
      </c>
      <c r="P23" s="589"/>
      <c r="Q23" s="590"/>
      <c r="R23" s="149">
        <f>SUM(R24:R29)</f>
        <v>0</v>
      </c>
      <c r="S23" s="591">
        <f>SUM(S24:U29)</f>
        <v>9</v>
      </c>
      <c r="T23" s="589"/>
      <c r="U23" s="590"/>
      <c r="V23" s="88">
        <f>SUM(V24:V29)</f>
        <v>10</v>
      </c>
      <c r="W23" s="591">
        <f>SUM(W24:Y29)</f>
        <v>5</v>
      </c>
      <c r="X23" s="589"/>
      <c r="Y23" s="590"/>
      <c r="Z23" s="149">
        <f>SUM(Z24:Z29)</f>
        <v>5</v>
      </c>
      <c r="AA23" s="591">
        <f>SUM(AA24:AC29)</f>
        <v>4</v>
      </c>
      <c r="AB23" s="589"/>
      <c r="AC23" s="590"/>
      <c r="AD23" s="88">
        <f>SUM(AD24:AD29)</f>
        <v>5</v>
      </c>
      <c r="AE23" s="591">
        <f>SUM(AE24:AG29)</f>
        <v>4</v>
      </c>
      <c r="AF23" s="589"/>
      <c r="AG23" s="590"/>
      <c r="AH23" s="88">
        <f>SUM(AH24:AH29)</f>
        <v>5</v>
      </c>
      <c r="AI23" s="591">
        <f>SUM(AI24:AK29)</f>
        <v>0</v>
      </c>
      <c r="AJ23" s="589"/>
      <c r="AK23" s="590"/>
      <c r="AL23" s="88">
        <f>SUM(AL24:AL29)</f>
        <v>0</v>
      </c>
      <c r="AM23" s="591">
        <f>SUM(AM24:AO29)</f>
        <v>0</v>
      </c>
      <c r="AN23" s="589"/>
      <c r="AO23" s="590"/>
      <c r="AP23" s="88">
        <f>SUM(AP24:AP29)</f>
        <v>0</v>
      </c>
      <c r="AQ23" s="86"/>
      <c r="AR23" s="89"/>
      <c r="AS23" s="86"/>
      <c r="AT23" s="85"/>
      <c r="AU23" s="85"/>
      <c r="AV23" s="85"/>
    </row>
    <row r="24" spans="1:48" ht="62.25" customHeight="1">
      <c r="A24" s="155" t="s">
        <v>156</v>
      </c>
      <c r="B24" s="528" t="s">
        <v>280</v>
      </c>
      <c r="C24" s="156" t="s">
        <v>157</v>
      </c>
      <c r="D24" s="102">
        <v>5</v>
      </c>
      <c r="E24" s="117">
        <f t="shared" si="22"/>
        <v>150</v>
      </c>
      <c r="F24" s="117">
        <f t="shared" ref="F24:F29" si="23">G24+H24+I24</f>
        <v>64</v>
      </c>
      <c r="G24" s="129">
        <v>16</v>
      </c>
      <c r="H24" s="117"/>
      <c r="I24" s="129">
        <v>48</v>
      </c>
      <c r="J24" s="117">
        <f t="shared" ref="J24:J29" si="24">E24-F24</f>
        <v>86</v>
      </c>
      <c r="K24" s="96">
        <v>1</v>
      </c>
      <c r="L24" s="97"/>
      <c r="M24" s="98">
        <v>3</v>
      </c>
      <c r="N24" s="157">
        <v>5</v>
      </c>
      <c r="O24" s="96"/>
      <c r="P24" s="97"/>
      <c r="Q24" s="98"/>
      <c r="R24" s="157"/>
      <c r="S24" s="96"/>
      <c r="T24" s="97"/>
      <c r="U24" s="98"/>
      <c r="V24" s="99"/>
      <c r="W24" s="96"/>
      <c r="X24" s="97"/>
      <c r="Y24" s="98"/>
      <c r="Z24" s="157"/>
      <c r="AA24" s="96"/>
      <c r="AB24" s="97"/>
      <c r="AC24" s="98"/>
      <c r="AD24" s="99"/>
      <c r="AE24" s="100"/>
      <c r="AF24" s="97"/>
      <c r="AG24" s="98"/>
      <c r="AH24" s="99"/>
      <c r="AI24" s="100"/>
      <c r="AJ24" s="97"/>
      <c r="AK24" s="98"/>
      <c r="AL24" s="99"/>
      <c r="AM24" s="96"/>
      <c r="AN24" s="97"/>
      <c r="AO24" s="98"/>
      <c r="AP24" s="99"/>
      <c r="AQ24" s="117">
        <v>1</v>
      </c>
      <c r="AR24" s="102"/>
      <c r="AS24" s="117"/>
      <c r="AT24" s="104"/>
      <c r="AU24" s="104"/>
      <c r="AV24" s="104"/>
    </row>
    <row r="25" spans="1:48" ht="70.150000000000006" customHeight="1">
      <c r="A25" s="155" t="s">
        <v>158</v>
      </c>
      <c r="B25" s="431" t="s">
        <v>425</v>
      </c>
      <c r="C25" s="410" t="s">
        <v>391</v>
      </c>
      <c r="D25" s="159">
        <v>5</v>
      </c>
      <c r="E25" s="117">
        <f t="shared" si="22"/>
        <v>150</v>
      </c>
      <c r="F25" s="117">
        <f t="shared" si="23"/>
        <v>80</v>
      </c>
      <c r="G25" s="107">
        <v>32</v>
      </c>
      <c r="H25" s="106">
        <v>32</v>
      </c>
      <c r="I25" s="107">
        <v>16</v>
      </c>
      <c r="J25" s="117">
        <f t="shared" si="24"/>
        <v>70</v>
      </c>
      <c r="K25" s="160"/>
      <c r="L25" s="161"/>
      <c r="M25" s="162"/>
      <c r="N25" s="111"/>
      <c r="O25" s="160"/>
      <c r="P25" s="161"/>
      <c r="Q25" s="162"/>
      <c r="R25" s="163"/>
      <c r="S25" s="411">
        <v>2</v>
      </c>
      <c r="T25" s="412">
        <v>2</v>
      </c>
      <c r="U25" s="413">
        <v>1</v>
      </c>
      <c r="V25" s="111">
        <v>5</v>
      </c>
      <c r="W25" s="108"/>
      <c r="X25" s="109"/>
      <c r="Y25" s="112"/>
      <c r="Z25" s="111"/>
      <c r="AA25" s="108"/>
      <c r="AB25" s="109"/>
      <c r="AC25" s="112"/>
      <c r="AD25" s="111"/>
      <c r="AE25" s="113"/>
      <c r="AF25" s="109"/>
      <c r="AG25" s="112"/>
      <c r="AH25" s="111"/>
      <c r="AI25" s="113"/>
      <c r="AJ25" s="109"/>
      <c r="AK25" s="112"/>
      <c r="AL25" s="111"/>
      <c r="AM25" s="108"/>
      <c r="AN25" s="109"/>
      <c r="AO25" s="112"/>
      <c r="AP25" s="111"/>
      <c r="AQ25" s="106">
        <v>3</v>
      </c>
      <c r="AR25" s="114"/>
      <c r="AS25" s="106"/>
      <c r="AT25" s="104"/>
      <c r="AU25" s="104"/>
      <c r="AV25" s="104"/>
    </row>
    <row r="26" spans="1:48" ht="64.150000000000006" customHeight="1">
      <c r="A26" s="155" t="s">
        <v>159</v>
      </c>
      <c r="B26" s="414" t="s">
        <v>426</v>
      </c>
      <c r="C26" s="410" t="s">
        <v>391</v>
      </c>
      <c r="D26" s="159">
        <v>5</v>
      </c>
      <c r="E26" s="117">
        <f t="shared" si="22"/>
        <v>150</v>
      </c>
      <c r="F26" s="117">
        <f t="shared" si="23"/>
        <v>80</v>
      </c>
      <c r="G26" s="107">
        <v>32</v>
      </c>
      <c r="H26" s="106">
        <v>32</v>
      </c>
      <c r="I26" s="107">
        <v>16</v>
      </c>
      <c r="J26" s="117">
        <f t="shared" si="24"/>
        <v>70</v>
      </c>
      <c r="K26" s="160"/>
      <c r="L26" s="161"/>
      <c r="M26" s="162"/>
      <c r="N26" s="111"/>
      <c r="O26" s="160"/>
      <c r="P26" s="161"/>
      <c r="Q26" s="162"/>
      <c r="R26" s="163"/>
      <c r="S26" s="108"/>
      <c r="T26" s="109"/>
      <c r="U26" s="112"/>
      <c r="V26" s="111"/>
      <c r="W26" s="108">
        <v>2</v>
      </c>
      <c r="X26" s="109">
        <v>2</v>
      </c>
      <c r="Y26" s="112">
        <v>1</v>
      </c>
      <c r="Z26" s="111">
        <v>5</v>
      </c>
      <c r="AA26" s="108"/>
      <c r="AB26" s="109"/>
      <c r="AC26" s="112"/>
      <c r="AD26" s="111"/>
      <c r="AE26" s="113"/>
      <c r="AF26" s="109"/>
      <c r="AG26" s="112"/>
      <c r="AH26" s="111"/>
      <c r="AI26" s="113"/>
      <c r="AJ26" s="109"/>
      <c r="AK26" s="112"/>
      <c r="AL26" s="111"/>
      <c r="AM26" s="108"/>
      <c r="AN26" s="109"/>
      <c r="AO26" s="112"/>
      <c r="AP26" s="111"/>
      <c r="AQ26" s="106">
        <v>4</v>
      </c>
      <c r="AR26" s="114"/>
      <c r="AS26" s="106"/>
      <c r="AT26" s="104"/>
      <c r="AU26" s="104"/>
      <c r="AV26" s="104"/>
    </row>
    <row r="27" spans="1:48" s="527" customFormat="1" ht="45.4" customHeight="1">
      <c r="A27" s="524" t="s">
        <v>160</v>
      </c>
      <c r="B27" s="421" t="s">
        <v>424</v>
      </c>
      <c r="C27" s="422" t="s">
        <v>364</v>
      </c>
      <c r="D27" s="159">
        <v>5</v>
      </c>
      <c r="E27" s="453">
        <f t="shared" si="22"/>
        <v>150</v>
      </c>
      <c r="F27" s="453">
        <f t="shared" si="23"/>
        <v>64</v>
      </c>
      <c r="G27" s="452">
        <v>32</v>
      </c>
      <c r="H27" s="106"/>
      <c r="I27" s="452">
        <v>32</v>
      </c>
      <c r="J27" s="453">
        <f t="shared" si="24"/>
        <v>86</v>
      </c>
      <c r="K27" s="525"/>
      <c r="L27" s="161"/>
      <c r="M27" s="526"/>
      <c r="N27" s="111"/>
      <c r="O27" s="525"/>
      <c r="P27" s="161"/>
      <c r="Q27" s="526"/>
      <c r="R27" s="163"/>
      <c r="S27" s="525">
        <v>2</v>
      </c>
      <c r="T27" s="161"/>
      <c r="U27" s="526">
        <v>2</v>
      </c>
      <c r="V27" s="111">
        <v>5</v>
      </c>
      <c r="W27" s="108"/>
      <c r="X27" s="109"/>
      <c r="Y27" s="112"/>
      <c r="Z27" s="111"/>
      <c r="AA27" s="525"/>
      <c r="AB27" s="161"/>
      <c r="AC27" s="526"/>
      <c r="AD27" s="111"/>
      <c r="AE27" s="113"/>
      <c r="AF27" s="109"/>
      <c r="AG27" s="112"/>
      <c r="AH27" s="111"/>
      <c r="AI27" s="113"/>
      <c r="AJ27" s="109"/>
      <c r="AK27" s="112"/>
      <c r="AL27" s="111"/>
      <c r="AM27" s="108"/>
      <c r="AN27" s="109"/>
      <c r="AO27" s="112"/>
      <c r="AP27" s="111"/>
      <c r="AQ27" s="453">
        <v>3</v>
      </c>
      <c r="AR27" s="454"/>
      <c r="AS27" s="106"/>
      <c r="AT27" s="458"/>
      <c r="AU27" s="458"/>
      <c r="AV27" s="458"/>
    </row>
    <row r="28" spans="1:48" ht="48.6" customHeight="1">
      <c r="A28" s="155" t="s">
        <v>161</v>
      </c>
      <c r="B28" s="529" t="s">
        <v>281</v>
      </c>
      <c r="C28" s="158" t="s">
        <v>162</v>
      </c>
      <c r="D28" s="159">
        <v>5</v>
      </c>
      <c r="E28" s="117">
        <f t="shared" si="22"/>
        <v>150</v>
      </c>
      <c r="F28" s="117">
        <f t="shared" si="23"/>
        <v>64</v>
      </c>
      <c r="G28" s="165">
        <v>32</v>
      </c>
      <c r="H28" s="166">
        <v>16</v>
      </c>
      <c r="I28" s="165">
        <v>16</v>
      </c>
      <c r="J28" s="117">
        <f t="shared" si="24"/>
        <v>86</v>
      </c>
      <c r="K28" s="167"/>
      <c r="L28" s="168"/>
      <c r="M28" s="169"/>
      <c r="N28" s="99"/>
      <c r="O28" s="167"/>
      <c r="P28" s="168"/>
      <c r="Q28" s="169"/>
      <c r="R28" s="157"/>
      <c r="S28" s="167"/>
      <c r="T28" s="168"/>
      <c r="U28" s="169"/>
      <c r="V28" s="99"/>
      <c r="W28" s="167"/>
      <c r="X28" s="168"/>
      <c r="Y28" s="169"/>
      <c r="Z28" s="99"/>
      <c r="AA28" s="160">
        <v>2</v>
      </c>
      <c r="AB28" s="161">
        <v>1</v>
      </c>
      <c r="AC28" s="162">
        <v>1</v>
      </c>
      <c r="AD28" s="111">
        <v>5</v>
      </c>
      <c r="AE28" s="170"/>
      <c r="AF28" s="161"/>
      <c r="AG28" s="162"/>
      <c r="AH28" s="111"/>
      <c r="AI28" s="170"/>
      <c r="AJ28" s="161"/>
      <c r="AK28" s="162"/>
      <c r="AL28" s="111"/>
      <c r="AM28" s="160"/>
      <c r="AN28" s="161"/>
      <c r="AO28" s="162"/>
      <c r="AP28" s="111"/>
      <c r="AQ28" s="166">
        <v>5</v>
      </c>
      <c r="AR28" s="159"/>
      <c r="AS28" s="171"/>
      <c r="AT28" s="172"/>
      <c r="AU28" s="172"/>
      <c r="AV28" s="172"/>
    </row>
    <row r="29" spans="1:48" ht="73.900000000000006" customHeight="1" thickBot="1">
      <c r="A29" s="155" t="s">
        <v>163</v>
      </c>
      <c r="B29" s="528" t="s">
        <v>282</v>
      </c>
      <c r="C29" s="158" t="s">
        <v>164</v>
      </c>
      <c r="D29" s="173">
        <v>5</v>
      </c>
      <c r="E29" s="117">
        <f t="shared" si="22"/>
        <v>150</v>
      </c>
      <c r="F29" s="117">
        <f t="shared" si="23"/>
        <v>64</v>
      </c>
      <c r="G29" s="173">
        <v>32</v>
      </c>
      <c r="H29" s="171"/>
      <c r="I29" s="173">
        <v>32</v>
      </c>
      <c r="J29" s="117">
        <f t="shared" si="24"/>
        <v>86</v>
      </c>
      <c r="K29" s="160"/>
      <c r="L29" s="161"/>
      <c r="M29" s="162"/>
      <c r="N29" s="111"/>
      <c r="O29" s="160"/>
      <c r="P29" s="161"/>
      <c r="Q29" s="162"/>
      <c r="R29" s="163"/>
      <c r="S29" s="160"/>
      <c r="T29" s="161"/>
      <c r="U29" s="162"/>
      <c r="V29" s="111"/>
      <c r="W29" s="160"/>
      <c r="X29" s="161"/>
      <c r="Y29" s="162"/>
      <c r="Z29" s="111"/>
      <c r="AA29" s="160"/>
      <c r="AB29" s="161"/>
      <c r="AC29" s="162"/>
      <c r="AD29" s="111"/>
      <c r="AE29" s="160">
        <v>2</v>
      </c>
      <c r="AF29" s="161"/>
      <c r="AG29" s="162">
        <v>2</v>
      </c>
      <c r="AH29" s="111">
        <v>5</v>
      </c>
      <c r="AI29" s="170"/>
      <c r="AJ29" s="161"/>
      <c r="AK29" s="162"/>
      <c r="AL29" s="111"/>
      <c r="AM29" s="160"/>
      <c r="AN29" s="161"/>
      <c r="AO29" s="162"/>
      <c r="AP29" s="111"/>
      <c r="AQ29" s="166">
        <v>6</v>
      </c>
      <c r="AR29" s="159"/>
      <c r="AS29" s="171"/>
      <c r="AT29" s="172"/>
      <c r="AU29" s="172"/>
      <c r="AV29" s="172"/>
    </row>
    <row r="30" spans="1:48" ht="47.25" customHeight="1" thickBot="1">
      <c r="A30" s="593" t="s">
        <v>144</v>
      </c>
      <c r="B30" s="594"/>
      <c r="C30" s="148"/>
      <c r="D30" s="86">
        <f>1*'Вариатив. часть РУП_Бак ГЭЭ ЭИ'!D37</f>
        <v>115</v>
      </c>
      <c r="E30" s="86">
        <f>1*'Вариатив. часть РУП_Бак ГЭЭ ЭИ'!E37</f>
        <v>3150</v>
      </c>
      <c r="F30" s="86"/>
      <c r="G30" s="86"/>
      <c r="H30" s="86"/>
      <c r="I30" s="86"/>
      <c r="J30" s="86"/>
      <c r="K30" s="591">
        <f>1*'Вариатив. часть РУП_Бак ГЭЭ ЭИ'!K37:M37</f>
        <v>4</v>
      </c>
      <c r="L30" s="589"/>
      <c r="M30" s="590"/>
      <c r="N30" s="88">
        <f>1*'Вариатив. часть РУП_Бак ГЭЭ ЭИ'!N37</f>
        <v>5</v>
      </c>
      <c r="O30" s="591">
        <f>1*'Вариатив. часть РУП_Бак ГЭЭ ЭИ'!O37:Q37</f>
        <v>0</v>
      </c>
      <c r="P30" s="589"/>
      <c r="Q30" s="590"/>
      <c r="R30" s="149">
        <f>1*'Вариатив. часть РУП_Бак ГЭЭ ЭИ'!R37</f>
        <v>0</v>
      </c>
      <c r="S30" s="591">
        <f>1*'Вариатив. часть РУП_Бак ГЭЭ ЭИ'!S37:U37</f>
        <v>8</v>
      </c>
      <c r="T30" s="589"/>
      <c r="U30" s="590"/>
      <c r="V30" s="88">
        <f>1*'Вариатив. часть РУП_Бак ГЭЭ ЭИ'!V37</f>
        <v>15</v>
      </c>
      <c r="W30" s="591">
        <f>1*'Вариатив. часть РУП_Бак ГЭЭ ЭИ'!W37:Y37</f>
        <v>11</v>
      </c>
      <c r="X30" s="589"/>
      <c r="Y30" s="590"/>
      <c r="Z30" s="88">
        <f>1*'Вариатив. часть РУП_Бак ГЭЭ ЭИ'!Z37</f>
        <v>20</v>
      </c>
      <c r="AA30" s="591">
        <f>1*'Вариатив. часть РУП_Бак ГЭЭ ЭИ'!AA37:AC37</f>
        <v>19</v>
      </c>
      <c r="AB30" s="589"/>
      <c r="AC30" s="590"/>
      <c r="AD30" s="88">
        <f>1*'Вариатив. часть РУП_Бак ГЭЭ ЭИ'!AD37</f>
        <v>25</v>
      </c>
      <c r="AE30" s="591">
        <f>1*'Вариатив. часть РУП_Бак ГЭЭ ЭИ'!AE37:AG37</f>
        <v>15</v>
      </c>
      <c r="AF30" s="589"/>
      <c r="AG30" s="590"/>
      <c r="AH30" s="88">
        <f>1*'Вариатив. часть РУП_Бак ГЭЭ ЭИ'!AH37</f>
        <v>20</v>
      </c>
      <c r="AI30" s="591">
        <f>1*'Вариатив. часть РУП_Бак ГЭЭ ЭИ'!AI37:AK37</f>
        <v>21</v>
      </c>
      <c r="AJ30" s="589"/>
      <c r="AK30" s="590"/>
      <c r="AL30" s="88">
        <f>1*'Вариатив. часть РУП_Бак ГЭЭ ЭИ'!AL37</f>
        <v>30</v>
      </c>
      <c r="AM30" s="591">
        <f>1*'Вариатив. часть РУП_Бак ГЭЭ ЭИ'!AM37:AO37</f>
        <v>0</v>
      </c>
      <c r="AN30" s="589"/>
      <c r="AO30" s="590"/>
      <c r="AP30" s="88">
        <f>1*'Вариатив. часть РУП_Бак ГЭЭ ЭИ'!AP37</f>
        <v>0</v>
      </c>
      <c r="AQ30" s="86"/>
      <c r="AR30" s="89"/>
      <c r="AS30" s="86"/>
      <c r="AT30" s="131"/>
      <c r="AU30" s="131"/>
      <c r="AV30" s="131"/>
    </row>
    <row r="31" spans="1:48" ht="45.75" customHeight="1" thickBot="1">
      <c r="A31" s="150"/>
      <c r="B31" s="516" t="s">
        <v>165</v>
      </c>
      <c r="C31" s="88"/>
      <c r="D31" s="122">
        <f>D30+D23</f>
        <v>145</v>
      </c>
      <c r="E31" s="88">
        <f>D31*30</f>
        <v>4350</v>
      </c>
      <c r="F31" s="88"/>
      <c r="G31" s="88"/>
      <c r="H31" s="88"/>
      <c r="I31" s="88"/>
      <c r="J31" s="88"/>
      <c r="K31" s="588">
        <f>SUM(K24:M30)</f>
        <v>8</v>
      </c>
      <c r="L31" s="589"/>
      <c r="M31" s="590"/>
      <c r="N31" s="122">
        <f>SUM(N24:N30)</f>
        <v>10</v>
      </c>
      <c r="O31" s="588">
        <f>SUM(O24:Q30)</f>
        <v>0</v>
      </c>
      <c r="P31" s="589"/>
      <c r="Q31" s="590"/>
      <c r="R31" s="152">
        <f>SUM(R24:R30)</f>
        <v>0</v>
      </c>
      <c r="S31" s="588">
        <f>SUM(S24:U30)</f>
        <v>17</v>
      </c>
      <c r="T31" s="589"/>
      <c r="U31" s="590"/>
      <c r="V31" s="122">
        <f>SUM(V24:V30)</f>
        <v>25</v>
      </c>
      <c r="W31" s="588">
        <f>SUM(W24:Y30)</f>
        <v>16</v>
      </c>
      <c r="X31" s="589"/>
      <c r="Y31" s="590"/>
      <c r="Z31" s="152">
        <f>SUM(Z24:Z30)</f>
        <v>25</v>
      </c>
      <c r="AA31" s="588">
        <f>SUM(AA24:AC30)</f>
        <v>23</v>
      </c>
      <c r="AB31" s="589"/>
      <c r="AC31" s="590"/>
      <c r="AD31" s="122">
        <f>SUM(AD24:AD30)</f>
        <v>30</v>
      </c>
      <c r="AE31" s="588">
        <f>SUM(AE24:AG30)</f>
        <v>19</v>
      </c>
      <c r="AF31" s="589"/>
      <c r="AG31" s="590"/>
      <c r="AH31" s="122">
        <f>SUM(AH24:AH30)</f>
        <v>25</v>
      </c>
      <c r="AI31" s="588">
        <f>SUM(AI24:AK30)</f>
        <v>21</v>
      </c>
      <c r="AJ31" s="589"/>
      <c r="AK31" s="590"/>
      <c r="AL31" s="122">
        <f>SUM(AL24:AL30)</f>
        <v>30</v>
      </c>
      <c r="AM31" s="588">
        <f>SUM(AM24:AO30)</f>
        <v>0</v>
      </c>
      <c r="AN31" s="589"/>
      <c r="AO31" s="590"/>
      <c r="AP31" s="122">
        <f>SUM(AP24:AP30)</f>
        <v>0</v>
      </c>
      <c r="AQ31" s="122"/>
      <c r="AR31" s="122"/>
      <c r="AS31" s="88"/>
      <c r="AT31" s="125"/>
      <c r="AU31" s="125"/>
      <c r="AV31" s="125"/>
    </row>
    <row r="32" spans="1:48" ht="48" customHeight="1">
      <c r="A32" s="174"/>
      <c r="B32" s="369" t="s">
        <v>283</v>
      </c>
      <c r="C32" s="175" t="s">
        <v>166</v>
      </c>
      <c r="D32" s="91"/>
      <c r="E32" s="176"/>
      <c r="F32" s="91">
        <v>360</v>
      </c>
      <c r="G32" s="177"/>
      <c r="H32" s="91"/>
      <c r="I32" s="177"/>
      <c r="J32" s="91"/>
      <c r="K32" s="178"/>
      <c r="L32" s="93"/>
      <c r="M32" s="94">
        <v>4</v>
      </c>
      <c r="N32" s="179"/>
      <c r="O32" s="178"/>
      <c r="P32" s="93"/>
      <c r="Q32" s="94">
        <v>4</v>
      </c>
      <c r="R32" s="180"/>
      <c r="S32" s="178"/>
      <c r="T32" s="93"/>
      <c r="U32" s="94">
        <v>4</v>
      </c>
      <c r="V32" s="95"/>
      <c r="W32" s="178"/>
      <c r="X32" s="93"/>
      <c r="Y32" s="94">
        <v>4</v>
      </c>
      <c r="Z32" s="95"/>
      <c r="AA32" s="178"/>
      <c r="AB32" s="93"/>
      <c r="AC32" s="94"/>
      <c r="AD32" s="95"/>
      <c r="AE32" s="178"/>
      <c r="AF32" s="93"/>
      <c r="AG32" s="94"/>
      <c r="AH32" s="95"/>
      <c r="AI32" s="178"/>
      <c r="AJ32" s="93"/>
      <c r="AK32" s="94"/>
      <c r="AL32" s="95"/>
      <c r="AM32" s="178"/>
      <c r="AN32" s="93"/>
      <c r="AO32" s="94"/>
      <c r="AP32" s="95"/>
      <c r="AQ32" s="91"/>
      <c r="AR32" s="181" t="s">
        <v>167</v>
      </c>
      <c r="AS32" s="182"/>
      <c r="AT32" s="131"/>
      <c r="AU32" s="131"/>
      <c r="AV32" s="131"/>
    </row>
    <row r="33" spans="1:48" ht="39.75" customHeight="1">
      <c r="A33" s="513" t="s">
        <v>168</v>
      </c>
      <c r="B33" s="512" t="s">
        <v>169</v>
      </c>
      <c r="C33" s="158"/>
      <c r="D33" s="106">
        <v>20</v>
      </c>
      <c r="E33" s="114">
        <f t="shared" ref="E33:E34" si="25">D33*30</f>
        <v>600</v>
      </c>
      <c r="F33" s="106"/>
      <c r="G33" s="107"/>
      <c r="H33" s="106"/>
      <c r="I33" s="107"/>
      <c r="J33" s="106"/>
      <c r="K33" s="113"/>
      <c r="L33" s="109"/>
      <c r="M33" s="110"/>
      <c r="N33" s="183"/>
      <c r="O33" s="113"/>
      <c r="P33" s="109"/>
      <c r="Q33" s="110"/>
      <c r="R33" s="163"/>
      <c r="S33" s="113"/>
      <c r="T33" s="109"/>
      <c r="U33" s="110"/>
      <c r="V33" s="111"/>
      <c r="W33" s="113"/>
      <c r="X33" s="109"/>
      <c r="Y33" s="110"/>
      <c r="Z33" s="438"/>
      <c r="AA33" s="113"/>
      <c r="AB33" s="109"/>
      <c r="AC33" s="110"/>
      <c r="AD33" s="111"/>
      <c r="AE33" s="113"/>
      <c r="AF33" s="109"/>
      <c r="AG33" s="110"/>
      <c r="AH33" s="111">
        <v>5</v>
      </c>
      <c r="AI33" s="113"/>
      <c r="AJ33" s="109"/>
      <c r="AK33" s="110"/>
      <c r="AL33" s="111"/>
      <c r="AM33" s="113"/>
      <c r="AN33" s="109"/>
      <c r="AO33" s="110"/>
      <c r="AP33" s="111">
        <v>15</v>
      </c>
      <c r="AQ33" s="106"/>
      <c r="AR33" s="114"/>
      <c r="AS33" s="106"/>
      <c r="AT33" s="131"/>
      <c r="AU33" s="131"/>
      <c r="AV33" s="131"/>
    </row>
    <row r="34" spans="1:48" ht="66.75" customHeight="1" thickBot="1">
      <c r="A34" s="184" t="s">
        <v>170</v>
      </c>
      <c r="B34" s="530" t="s">
        <v>171</v>
      </c>
      <c r="C34" s="158"/>
      <c r="D34" s="139">
        <v>15</v>
      </c>
      <c r="E34" s="114">
        <f t="shared" si="25"/>
        <v>450</v>
      </c>
      <c r="F34" s="139"/>
      <c r="G34" s="140"/>
      <c r="H34" s="139"/>
      <c r="I34" s="140"/>
      <c r="J34" s="139"/>
      <c r="K34" s="147"/>
      <c r="L34" s="144"/>
      <c r="M34" s="185"/>
      <c r="N34" s="186"/>
      <c r="O34" s="147"/>
      <c r="P34" s="144" t="s">
        <v>5</v>
      </c>
      <c r="Q34" s="185"/>
      <c r="R34" s="187"/>
      <c r="S34" s="147"/>
      <c r="T34" s="144"/>
      <c r="U34" s="185"/>
      <c r="V34" s="146"/>
      <c r="W34" s="147"/>
      <c r="X34" s="144"/>
      <c r="Y34" s="185"/>
      <c r="Z34" s="146"/>
      <c r="AA34" s="147"/>
      <c r="AB34" s="144"/>
      <c r="AC34" s="185"/>
      <c r="AD34" s="146"/>
      <c r="AE34" s="147"/>
      <c r="AF34" s="144"/>
      <c r="AG34" s="185"/>
      <c r="AH34" s="146"/>
      <c r="AI34" s="147"/>
      <c r="AJ34" s="144"/>
      <c r="AK34" s="185"/>
      <c r="AL34" s="146"/>
      <c r="AM34" s="147"/>
      <c r="AN34" s="144"/>
      <c r="AO34" s="185"/>
      <c r="AP34" s="146">
        <v>15</v>
      </c>
      <c r="AQ34" s="139"/>
      <c r="AR34" s="141"/>
      <c r="AS34" s="139"/>
      <c r="AT34" s="131"/>
      <c r="AU34" s="131"/>
      <c r="AV34" s="131"/>
    </row>
    <row r="35" spans="1:48" ht="42.75" customHeight="1" thickBot="1">
      <c r="A35" s="628" t="s">
        <v>172</v>
      </c>
      <c r="B35" s="590"/>
      <c r="C35" s="148"/>
      <c r="D35" s="86">
        <f t="shared" ref="D35:J35" si="26">D31+D21+D14</f>
        <v>205</v>
      </c>
      <c r="E35" s="188">
        <f t="shared" si="26"/>
        <v>6150</v>
      </c>
      <c r="F35" s="189">
        <f t="shared" si="26"/>
        <v>216</v>
      </c>
      <c r="G35" s="188">
        <f t="shared" si="26"/>
        <v>64</v>
      </c>
      <c r="H35" s="189">
        <f t="shared" si="26"/>
        <v>0</v>
      </c>
      <c r="I35" s="188">
        <f t="shared" si="26"/>
        <v>152</v>
      </c>
      <c r="J35" s="189">
        <f t="shared" si="26"/>
        <v>324</v>
      </c>
      <c r="K35" s="190"/>
      <c r="L35" s="191"/>
      <c r="M35" s="192"/>
      <c r="N35" s="193"/>
      <c r="O35" s="190"/>
      <c r="P35" s="191"/>
      <c r="Q35" s="192"/>
      <c r="R35" s="193"/>
      <c r="S35" s="190"/>
      <c r="T35" s="191"/>
      <c r="U35" s="192"/>
      <c r="V35" s="193"/>
      <c r="W35" s="190"/>
      <c r="X35" s="191"/>
      <c r="Y35" s="192"/>
      <c r="Z35" s="193"/>
      <c r="AA35" s="190"/>
      <c r="AB35" s="191"/>
      <c r="AC35" s="192"/>
      <c r="AD35" s="193"/>
      <c r="AE35" s="190"/>
      <c r="AF35" s="191"/>
      <c r="AG35" s="192"/>
      <c r="AH35" s="193"/>
      <c r="AI35" s="190"/>
      <c r="AJ35" s="191"/>
      <c r="AK35" s="192"/>
      <c r="AL35" s="193"/>
      <c r="AM35" s="190"/>
      <c r="AN35" s="191"/>
      <c r="AO35" s="192"/>
      <c r="AP35" s="193"/>
      <c r="AQ35" s="86"/>
      <c r="AR35" s="87"/>
      <c r="AS35" s="86"/>
      <c r="AT35" s="194"/>
      <c r="AU35" s="131"/>
      <c r="AV35" s="131"/>
    </row>
    <row r="36" spans="1:48" ht="73.5" customHeight="1">
      <c r="A36" s="629" t="s">
        <v>173</v>
      </c>
      <c r="B36" s="590"/>
      <c r="C36" s="195"/>
      <c r="D36" s="196">
        <f>N36+R36+V36+Z36+AD36+AH36+AL36+AP36</f>
        <v>240</v>
      </c>
      <c r="E36" s="197">
        <f t="shared" ref="E36:J36" si="27">E34+E33+E31+E21+E14</f>
        <v>7200</v>
      </c>
      <c r="F36" s="196">
        <f t="shared" si="27"/>
        <v>216</v>
      </c>
      <c r="G36" s="196">
        <f t="shared" si="27"/>
        <v>64</v>
      </c>
      <c r="H36" s="196">
        <f t="shared" si="27"/>
        <v>0</v>
      </c>
      <c r="I36" s="196">
        <f t="shared" si="27"/>
        <v>152</v>
      </c>
      <c r="J36" s="196">
        <f t="shared" si="27"/>
        <v>324</v>
      </c>
      <c r="K36" s="630">
        <f>K31+K21+K14</f>
        <v>23.5</v>
      </c>
      <c r="L36" s="589"/>
      <c r="M36" s="590"/>
      <c r="N36" s="198">
        <f>N34+N33+N31+N21+N14</f>
        <v>30</v>
      </c>
      <c r="O36" s="630">
        <f>O31+O21+O14</f>
        <v>23.5</v>
      </c>
      <c r="P36" s="589"/>
      <c r="Q36" s="590"/>
      <c r="R36" s="198">
        <f>R34+R33+R31+R21+R14</f>
        <v>30</v>
      </c>
      <c r="S36" s="630">
        <f>S31+S21+S14</f>
        <v>21</v>
      </c>
      <c r="T36" s="589"/>
      <c r="U36" s="590"/>
      <c r="V36" s="198">
        <f>V34+V33+V31+V21+V14</f>
        <v>30</v>
      </c>
      <c r="W36" s="630">
        <f>W31+W21+W14</f>
        <v>16</v>
      </c>
      <c r="X36" s="589"/>
      <c r="Y36" s="590"/>
      <c r="Z36" s="198">
        <f>Z34+Z33+Z31+Z21+Z14</f>
        <v>30</v>
      </c>
      <c r="AA36" s="630">
        <f>AA31+AA21+AA14</f>
        <v>23</v>
      </c>
      <c r="AB36" s="589"/>
      <c r="AC36" s="590"/>
      <c r="AD36" s="199">
        <f>AD34+AD33+AD31+AD21+AD14</f>
        <v>30</v>
      </c>
      <c r="AE36" s="630">
        <f>AE31+AE21+AE14</f>
        <v>19</v>
      </c>
      <c r="AF36" s="589"/>
      <c r="AG36" s="590"/>
      <c r="AH36" s="199">
        <f>AH34+AH33+AH31+AH21+AH14</f>
        <v>30</v>
      </c>
      <c r="AI36" s="630">
        <f>AI31+AI21+AI14</f>
        <v>21</v>
      </c>
      <c r="AJ36" s="589"/>
      <c r="AK36" s="590"/>
      <c r="AL36" s="199">
        <f>AL34+AL33+AL31+AL21+AL14</f>
        <v>30</v>
      </c>
      <c r="AM36" s="630">
        <f>AM31+AM21+AM14</f>
        <v>0</v>
      </c>
      <c r="AN36" s="589"/>
      <c r="AO36" s="590"/>
      <c r="AP36" s="199">
        <f>AP34+AP33+AP31+AP21+AP14</f>
        <v>30</v>
      </c>
      <c r="AQ36" s="197"/>
      <c r="AR36" s="200"/>
      <c r="AS36" s="197"/>
      <c r="AT36" s="194"/>
      <c r="AU36" s="131"/>
      <c r="AV36" s="131"/>
    </row>
    <row r="37" spans="1:48" ht="19.5" customHeight="1">
      <c r="A37" s="201" t="s">
        <v>174</v>
      </c>
      <c r="B37" s="202" t="s">
        <v>175</v>
      </c>
      <c r="C37" s="203" t="s">
        <v>174</v>
      </c>
      <c r="D37" s="203"/>
      <c r="E37" s="203"/>
      <c r="F37" s="204"/>
      <c r="G37" s="204"/>
      <c r="H37" s="204"/>
      <c r="I37" s="204"/>
      <c r="J37" s="205"/>
      <c r="K37" s="634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  <c r="AG37" s="617"/>
      <c r="AH37" s="617"/>
      <c r="AI37" s="617"/>
      <c r="AJ37" s="617"/>
      <c r="AK37" s="617"/>
      <c r="AL37" s="617"/>
      <c r="AM37" s="617"/>
      <c r="AN37" s="617"/>
      <c r="AO37" s="617"/>
      <c r="AP37" s="617"/>
      <c r="AQ37" s="617"/>
      <c r="AR37" s="617"/>
      <c r="AS37" s="635"/>
      <c r="AT37" s="131"/>
      <c r="AU37" s="206"/>
      <c r="AV37" s="131"/>
    </row>
    <row r="38" spans="1:48" ht="49.5" customHeight="1">
      <c r="A38" s="207"/>
      <c r="B38" s="208" t="s">
        <v>427</v>
      </c>
      <c r="C38" s="209" t="s">
        <v>141</v>
      </c>
      <c r="D38" s="210">
        <v>15</v>
      </c>
      <c r="E38" s="211">
        <f>D38*30</f>
        <v>450</v>
      </c>
      <c r="F38" s="211">
        <f>G38+H38+I38</f>
        <v>192</v>
      </c>
      <c r="G38" s="212"/>
      <c r="H38" s="211"/>
      <c r="I38" s="212">
        <v>192</v>
      </c>
      <c r="J38" s="211">
        <f>E38-F38</f>
        <v>258</v>
      </c>
      <c r="K38" s="213"/>
      <c r="L38" s="214"/>
      <c r="M38" s="215"/>
      <c r="N38" s="216"/>
      <c r="O38" s="217"/>
      <c r="P38" s="214"/>
      <c r="Q38" s="215"/>
      <c r="R38" s="216"/>
      <c r="S38" s="213"/>
      <c r="T38" s="214"/>
      <c r="U38" s="218">
        <v>4</v>
      </c>
      <c r="V38" s="216">
        <v>5</v>
      </c>
      <c r="W38" s="213"/>
      <c r="X38" s="214"/>
      <c r="Y38" s="218">
        <v>4</v>
      </c>
      <c r="Z38" s="216">
        <v>5</v>
      </c>
      <c r="AA38" s="213"/>
      <c r="AB38" s="214"/>
      <c r="AC38" s="218">
        <v>4</v>
      </c>
      <c r="AD38" s="216">
        <v>5</v>
      </c>
      <c r="AE38" s="217"/>
      <c r="AF38" s="214"/>
      <c r="AG38" s="218"/>
      <c r="AH38" s="216"/>
      <c r="AI38" s="217"/>
      <c r="AJ38" s="214"/>
      <c r="AK38" s="218"/>
      <c r="AL38" s="216"/>
      <c r="AM38" s="213"/>
      <c r="AN38" s="214"/>
      <c r="AO38" s="218"/>
      <c r="AP38" s="216"/>
      <c r="AQ38" s="219" t="s">
        <v>176</v>
      </c>
      <c r="AR38" s="210"/>
      <c r="AS38" s="211"/>
      <c r="AT38" s="104"/>
      <c r="AU38" s="104"/>
      <c r="AV38" s="104"/>
    </row>
    <row r="39" spans="1:48" ht="19.5" customHeight="1" thickBot="1">
      <c r="A39" s="220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</row>
    <row r="40" spans="1:48" ht="72" customHeight="1" thickBot="1">
      <c r="A40" s="388" t="s">
        <v>177</v>
      </c>
      <c r="B40" s="389" t="s">
        <v>178</v>
      </c>
      <c r="C40" s="389" t="s">
        <v>179</v>
      </c>
      <c r="D40" s="655" t="s">
        <v>180</v>
      </c>
      <c r="E40" s="656"/>
      <c r="F40" s="657" t="s">
        <v>181</v>
      </c>
      <c r="G40" s="640"/>
      <c r="H40" s="641"/>
      <c r="I40" s="221"/>
      <c r="J40" s="387" t="s">
        <v>182</v>
      </c>
      <c r="K40" s="631" t="s">
        <v>183</v>
      </c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2"/>
      <c r="Z40" s="632"/>
      <c r="AA40" s="632"/>
      <c r="AB40" s="632"/>
      <c r="AC40" s="632"/>
      <c r="AD40" s="632"/>
      <c r="AE40" s="632"/>
      <c r="AF40" s="632"/>
      <c r="AG40" s="632"/>
      <c r="AH40" s="632"/>
      <c r="AI40" s="632"/>
      <c r="AJ40" s="632"/>
      <c r="AK40" s="633"/>
      <c r="AL40" s="631" t="s">
        <v>179</v>
      </c>
      <c r="AM40" s="633"/>
      <c r="AN40" s="631" t="s">
        <v>184</v>
      </c>
      <c r="AO40" s="632"/>
      <c r="AP40" s="633"/>
      <c r="AQ40" s="631" t="s">
        <v>185</v>
      </c>
      <c r="AR40" s="632"/>
      <c r="AS40" s="636"/>
      <c r="AT40" s="221"/>
      <c r="AU40" s="221"/>
      <c r="AV40" s="221"/>
    </row>
    <row r="41" spans="1:48" ht="65.25" customHeight="1" thickBot="1">
      <c r="A41" s="390">
        <v>1</v>
      </c>
      <c r="B41" s="370" t="s">
        <v>291</v>
      </c>
      <c r="C41" s="222">
        <v>6</v>
      </c>
      <c r="D41" s="625">
        <v>5</v>
      </c>
      <c r="E41" s="626"/>
      <c r="F41" s="625">
        <v>5</v>
      </c>
      <c r="G41" s="627"/>
      <c r="H41" s="645"/>
      <c r="I41" s="104"/>
      <c r="J41" s="384">
        <v>1</v>
      </c>
      <c r="K41" s="642" t="s">
        <v>290</v>
      </c>
      <c r="L41" s="643"/>
      <c r="M41" s="643"/>
      <c r="N41" s="643"/>
      <c r="O41" s="643"/>
      <c r="P41" s="643"/>
      <c r="Q41" s="643"/>
      <c r="R41" s="643"/>
      <c r="S41" s="643"/>
      <c r="T41" s="643"/>
      <c r="U41" s="643"/>
      <c r="V41" s="643"/>
      <c r="W41" s="643"/>
      <c r="X41" s="643"/>
      <c r="Y41" s="643"/>
      <c r="Z41" s="643"/>
      <c r="AA41" s="643"/>
      <c r="AB41" s="643"/>
      <c r="AC41" s="643"/>
      <c r="AD41" s="643"/>
      <c r="AE41" s="643"/>
      <c r="AF41" s="643"/>
      <c r="AG41" s="643"/>
      <c r="AH41" s="643"/>
      <c r="AI41" s="643"/>
      <c r="AJ41" s="643"/>
      <c r="AK41" s="644"/>
      <c r="AL41" s="639">
        <v>4</v>
      </c>
      <c r="AM41" s="658"/>
      <c r="AN41" s="639"/>
      <c r="AO41" s="640"/>
      <c r="AP41" s="656"/>
      <c r="AQ41" s="639">
        <v>1</v>
      </c>
      <c r="AR41" s="640"/>
      <c r="AS41" s="641"/>
      <c r="AT41" s="104"/>
      <c r="AU41" s="104"/>
      <c r="AV41" s="104"/>
    </row>
    <row r="42" spans="1:48" ht="42.75" customHeight="1" thickBot="1">
      <c r="A42" s="391">
        <v>2</v>
      </c>
      <c r="B42" s="393" t="s">
        <v>292</v>
      </c>
      <c r="C42" s="392">
        <v>8</v>
      </c>
      <c r="D42" s="646">
        <v>15</v>
      </c>
      <c r="E42" s="647"/>
      <c r="F42" s="646">
        <v>10</v>
      </c>
      <c r="G42" s="648"/>
      <c r="H42" s="649"/>
      <c r="I42" s="104"/>
      <c r="J42" s="385">
        <v>2</v>
      </c>
      <c r="K42" s="622" t="s">
        <v>186</v>
      </c>
      <c r="L42" s="623"/>
      <c r="M42" s="623"/>
      <c r="N42" s="623"/>
      <c r="O42" s="623"/>
      <c r="P42" s="623"/>
      <c r="Q42" s="623"/>
      <c r="R42" s="623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3"/>
      <c r="AE42" s="623"/>
      <c r="AF42" s="623"/>
      <c r="AG42" s="623"/>
      <c r="AH42" s="623"/>
      <c r="AI42" s="623"/>
      <c r="AJ42" s="623"/>
      <c r="AK42" s="624"/>
      <c r="AL42" s="625">
        <v>8</v>
      </c>
      <c r="AM42" s="626"/>
      <c r="AN42" s="625"/>
      <c r="AO42" s="627"/>
      <c r="AP42" s="626"/>
      <c r="AQ42" s="625">
        <v>2</v>
      </c>
      <c r="AR42" s="627"/>
      <c r="AS42" s="645"/>
      <c r="AT42" s="104"/>
      <c r="AU42" s="104"/>
      <c r="AV42" s="104"/>
    </row>
    <row r="43" spans="1:48" ht="42.75" customHeight="1" thickBot="1">
      <c r="A43" s="104"/>
      <c r="B43" s="223"/>
      <c r="C43" s="223"/>
      <c r="D43" s="223"/>
      <c r="E43" s="223"/>
      <c r="F43" s="223"/>
      <c r="G43" s="104"/>
      <c r="H43" s="104"/>
      <c r="I43" s="104"/>
      <c r="J43" s="386">
        <v>3</v>
      </c>
      <c r="K43" s="651" t="s">
        <v>476</v>
      </c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3"/>
      <c r="AL43" s="646">
        <v>8</v>
      </c>
      <c r="AM43" s="647"/>
      <c r="AN43" s="646">
        <v>15</v>
      </c>
      <c r="AO43" s="648"/>
      <c r="AP43" s="647"/>
      <c r="AQ43" s="646">
        <v>2</v>
      </c>
      <c r="AR43" s="648"/>
      <c r="AS43" s="649"/>
      <c r="AT43" s="104"/>
      <c r="AU43" s="104"/>
      <c r="AV43" s="104"/>
    </row>
    <row r="44" spans="1:48" ht="19.5" customHeight="1">
      <c r="A44" s="650" t="s">
        <v>187</v>
      </c>
      <c r="B44" s="561"/>
      <c r="C44" s="561"/>
      <c r="D44" s="561"/>
      <c r="E44" s="561"/>
      <c r="F44" s="562"/>
      <c r="G44" s="104"/>
      <c r="H44" s="104"/>
      <c r="I44" s="104"/>
      <c r="J44" s="383"/>
      <c r="K44" s="654"/>
      <c r="L44" s="638"/>
      <c r="M44" s="638"/>
      <c r="N44" s="638"/>
      <c r="O44" s="638"/>
      <c r="P44" s="638"/>
      <c r="Q44" s="638"/>
      <c r="R44" s="638"/>
      <c r="S44" s="638"/>
      <c r="T44" s="638"/>
      <c r="U44" s="638"/>
      <c r="V44" s="638"/>
      <c r="W44" s="638"/>
      <c r="X44" s="638"/>
      <c r="Y44" s="638"/>
      <c r="Z44" s="638"/>
      <c r="AA44" s="638"/>
      <c r="AB44" s="638"/>
      <c r="AC44" s="638"/>
      <c r="AD44" s="638"/>
      <c r="AE44" s="638"/>
      <c r="AF44" s="638"/>
      <c r="AG44" s="638"/>
      <c r="AH44" s="638"/>
      <c r="AI44" s="638"/>
      <c r="AJ44" s="638"/>
      <c r="AK44" s="638"/>
      <c r="AL44" s="637"/>
      <c r="AM44" s="638"/>
      <c r="AN44" s="637"/>
      <c r="AO44" s="638"/>
      <c r="AP44" s="638"/>
      <c r="AQ44" s="637"/>
      <c r="AR44" s="638"/>
      <c r="AS44" s="638"/>
      <c r="AT44" s="104"/>
      <c r="AU44" s="104"/>
      <c r="AV44" s="104"/>
    </row>
    <row r="45" spans="1:48" ht="19.5" customHeight="1">
      <c r="A45" s="77"/>
      <c r="B45" s="58"/>
      <c r="C45" s="58"/>
      <c r="D45" s="58"/>
      <c r="E45" s="58"/>
      <c r="F45" s="58"/>
      <c r="G45" s="104"/>
      <c r="H45" s="104"/>
      <c r="I45" s="104"/>
      <c r="J45" s="224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4"/>
      <c r="AM45" s="224"/>
      <c r="AN45" s="224"/>
      <c r="AO45" s="224"/>
      <c r="AP45" s="224"/>
      <c r="AQ45" s="224"/>
      <c r="AR45" s="224"/>
      <c r="AS45" s="224"/>
      <c r="AT45" s="104"/>
      <c r="AU45" s="104"/>
      <c r="AV45" s="104"/>
    </row>
    <row r="46" spans="1:48" s="450" customFormat="1" ht="19.5" customHeight="1">
      <c r="A46" s="620" t="s">
        <v>187</v>
      </c>
      <c r="B46" s="620"/>
      <c r="C46" s="620"/>
      <c r="D46" s="620"/>
      <c r="E46" s="620"/>
      <c r="F46" s="620"/>
      <c r="G46" s="459"/>
      <c r="H46" s="459"/>
      <c r="I46" s="459"/>
      <c r="J46" s="619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1"/>
      <c r="AK46" s="621"/>
      <c r="AL46" s="619"/>
      <c r="AM46" s="619"/>
      <c r="AN46" s="619"/>
      <c r="AO46" s="619"/>
      <c r="AP46" s="619"/>
      <c r="AQ46" s="619"/>
      <c r="AR46" s="619"/>
      <c r="AS46" s="619"/>
      <c r="AT46" s="458"/>
      <c r="AU46" s="458"/>
      <c r="AV46" s="458"/>
    </row>
    <row r="47" spans="1:48" s="450" customFormat="1" ht="19.5" customHeight="1">
      <c r="A47" s="460" t="s">
        <v>409</v>
      </c>
      <c r="B47" s="445"/>
      <c r="C47" s="445"/>
      <c r="D47" s="445"/>
      <c r="E47" s="445"/>
      <c r="F47" s="445"/>
      <c r="G47" s="459"/>
      <c r="H47" s="459"/>
      <c r="I47" s="459"/>
      <c r="J47" s="619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19"/>
      <c r="AM47" s="619"/>
      <c r="AN47" s="619"/>
      <c r="AO47" s="619"/>
      <c r="AP47" s="619"/>
      <c r="AQ47" s="619"/>
      <c r="AR47" s="619"/>
      <c r="AS47" s="619"/>
      <c r="AT47" s="458"/>
      <c r="AU47" s="458"/>
      <c r="AV47" s="458"/>
    </row>
    <row r="48" spans="1:48" s="450" customFormat="1" ht="19.5" customHeight="1">
      <c r="A48" s="461" t="s">
        <v>410</v>
      </c>
      <c r="B48" s="445"/>
      <c r="C48" s="445"/>
      <c r="D48" s="445"/>
      <c r="E48" s="445"/>
      <c r="F48" s="445"/>
      <c r="G48" s="459"/>
      <c r="H48" s="459"/>
      <c r="I48" s="459"/>
      <c r="J48" s="465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6"/>
      <c r="AI48" s="466"/>
      <c r="AJ48" s="466"/>
      <c r="AK48" s="466"/>
      <c r="AL48" s="465"/>
      <c r="AM48" s="465"/>
      <c r="AN48" s="465"/>
      <c r="AO48" s="465"/>
      <c r="AP48" s="465"/>
      <c r="AQ48" s="465"/>
      <c r="AR48" s="465"/>
      <c r="AS48" s="465"/>
      <c r="AT48" s="458"/>
      <c r="AU48" s="458"/>
      <c r="AV48" s="458"/>
    </row>
    <row r="49" spans="1:48" s="450" customFormat="1" ht="19.5" customHeight="1">
      <c r="A49" s="446" t="s">
        <v>411</v>
      </c>
      <c r="B49" s="445"/>
      <c r="C49" s="445"/>
      <c r="D49" s="445"/>
      <c r="E49" s="445"/>
      <c r="F49" s="445"/>
      <c r="G49" s="459"/>
      <c r="H49" s="459"/>
      <c r="I49" s="459"/>
      <c r="J49" s="465"/>
      <c r="K49" s="466"/>
      <c r="L49" s="466"/>
      <c r="M49" s="466"/>
      <c r="N49" s="466"/>
      <c r="O49" s="466"/>
      <c r="P49" s="466"/>
      <c r="Q49" s="466"/>
      <c r="R49" s="466"/>
      <c r="S49" s="466"/>
      <c r="T49" s="466"/>
      <c r="U49" s="466"/>
      <c r="V49" s="466"/>
      <c r="W49" s="466"/>
      <c r="X49" s="466"/>
      <c r="Y49" s="466"/>
      <c r="Z49" s="466"/>
      <c r="AA49" s="466"/>
      <c r="AB49" s="466"/>
      <c r="AC49" s="466"/>
      <c r="AD49" s="466"/>
      <c r="AE49" s="466"/>
      <c r="AF49" s="466"/>
      <c r="AG49" s="466"/>
      <c r="AH49" s="466"/>
      <c r="AI49" s="466"/>
      <c r="AJ49" s="466"/>
      <c r="AK49" s="466"/>
      <c r="AL49" s="465"/>
      <c r="AM49" s="465"/>
      <c r="AN49" s="465"/>
      <c r="AO49" s="465"/>
      <c r="AP49" s="465"/>
      <c r="AQ49" s="465"/>
      <c r="AR49" s="465"/>
      <c r="AS49" s="465"/>
      <c r="AT49" s="458"/>
      <c r="AU49" s="458"/>
      <c r="AV49" s="458"/>
    </row>
    <row r="50" spans="1:48" ht="19.5" customHeight="1">
      <c r="A50" s="462" t="s">
        <v>412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104"/>
      <c r="AU50" s="104"/>
      <c r="AV50" s="104"/>
    </row>
    <row r="51" spans="1:48" ht="12.75" customHeight="1">
      <c r="A51" s="677" t="s">
        <v>413</v>
      </c>
      <c r="B51" s="677"/>
      <c r="C51" s="677"/>
      <c r="D51" s="677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677"/>
      <c r="Z51" s="677"/>
      <c r="AA51" s="677"/>
      <c r="AB51" s="677"/>
      <c r="AC51" s="677"/>
      <c r="AD51" s="677"/>
      <c r="AE51" s="677"/>
      <c r="AF51" s="677"/>
      <c r="AG51" s="677"/>
      <c r="AH51" s="677"/>
      <c r="AI51" s="677"/>
      <c r="AJ51" s="677"/>
      <c r="AK51" s="677"/>
      <c r="AL51" s="677"/>
      <c r="AM51" s="677"/>
      <c r="AN51" s="677"/>
      <c r="AO51" s="677"/>
      <c r="AP51" s="677"/>
      <c r="AQ51" s="677"/>
      <c r="AR51" s="677"/>
      <c r="AS51" s="677"/>
      <c r="AT51" s="58"/>
      <c r="AU51" s="58"/>
      <c r="AV51" s="58"/>
    </row>
    <row r="52" spans="1:48" ht="66.599999999999994" customHeight="1">
      <c r="A52" s="677" t="s">
        <v>414</v>
      </c>
      <c r="B52" s="677"/>
      <c r="C52" s="677"/>
      <c r="D52" s="677"/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677"/>
      <c r="AM52" s="677"/>
      <c r="AN52" s="677"/>
      <c r="AO52" s="677"/>
      <c r="AP52" s="677"/>
      <c r="AQ52" s="677"/>
      <c r="AR52" s="677"/>
      <c r="AS52" s="677"/>
      <c r="AT52" s="58"/>
      <c r="AU52" s="58"/>
      <c r="AV52" s="58"/>
    </row>
    <row r="53" spans="1:48" ht="21.6" customHeight="1">
      <c r="A53" s="464"/>
      <c r="B53" s="457"/>
      <c r="C53" s="457"/>
      <c r="D53" s="457"/>
      <c r="E53" s="457"/>
      <c r="F53" s="457"/>
      <c r="G53" s="458"/>
      <c r="H53" s="458"/>
      <c r="I53" s="458"/>
      <c r="J53" s="449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463"/>
      <c r="AD53" s="463"/>
      <c r="AE53" s="463"/>
      <c r="AF53" s="463"/>
      <c r="AG53" s="463"/>
      <c r="AH53" s="463"/>
      <c r="AI53" s="463"/>
      <c r="AJ53" s="463"/>
      <c r="AK53" s="463"/>
      <c r="AL53" s="449"/>
      <c r="AM53" s="449"/>
      <c r="AN53" s="449"/>
      <c r="AO53" s="449"/>
      <c r="AP53" s="449"/>
      <c r="AQ53" s="449"/>
      <c r="AR53" s="449"/>
      <c r="AS53" s="449"/>
      <c r="AT53" s="58"/>
      <c r="AU53" s="58"/>
      <c r="AV53" s="58"/>
    </row>
    <row r="54" spans="1:48" ht="20.25">
      <c r="A54" s="440"/>
      <c r="B54" s="440" t="s">
        <v>403</v>
      </c>
      <c r="C54" s="446"/>
      <c r="D54" s="440"/>
      <c r="E54" s="440" t="s">
        <v>404</v>
      </c>
      <c r="F54" s="441"/>
      <c r="G54" s="441"/>
      <c r="H54" s="442"/>
      <c r="I54" s="441"/>
      <c r="J54" s="441"/>
      <c r="K54" s="441"/>
      <c r="L54" s="441"/>
      <c r="M54" s="442"/>
      <c r="N54" s="441"/>
      <c r="O54" s="443"/>
      <c r="P54" s="440"/>
      <c r="Q54" s="441"/>
      <c r="R54" s="441"/>
      <c r="S54" s="440"/>
      <c r="T54" s="441"/>
      <c r="U54" s="441"/>
      <c r="V54" s="441"/>
      <c r="W54" s="442"/>
      <c r="X54" s="442"/>
      <c r="Y54" s="440" t="s">
        <v>397</v>
      </c>
      <c r="Z54" s="442"/>
      <c r="AA54" s="442"/>
      <c r="AB54" s="442"/>
      <c r="AC54" s="442"/>
      <c r="AD54" s="442"/>
      <c r="AE54" s="442"/>
      <c r="AF54" s="442"/>
      <c r="AG54" s="442"/>
      <c r="AH54" s="442"/>
      <c r="AI54" s="442"/>
      <c r="AJ54" s="442"/>
      <c r="AK54" s="444"/>
      <c r="AL54" s="442"/>
      <c r="AM54" s="442"/>
      <c r="AN54" s="442"/>
      <c r="AO54" s="442"/>
      <c r="AP54" s="442"/>
      <c r="AQ54" s="442"/>
      <c r="AR54" s="442"/>
      <c r="AS54" s="442"/>
      <c r="AT54" s="58"/>
      <c r="AU54" s="58"/>
      <c r="AV54" s="58"/>
    </row>
    <row r="55" spans="1:48" ht="20.25">
      <c r="A55" s="440"/>
      <c r="B55" s="440" t="s">
        <v>405</v>
      </c>
      <c r="C55" s="446"/>
      <c r="D55" s="440"/>
      <c r="E55" s="440" t="s">
        <v>406</v>
      </c>
      <c r="F55" s="441"/>
      <c r="G55" s="441"/>
      <c r="H55" s="442"/>
      <c r="I55" s="441"/>
      <c r="J55" s="441"/>
      <c r="K55" s="441"/>
      <c r="L55" s="441"/>
      <c r="M55" s="442"/>
      <c r="N55" s="441"/>
      <c r="O55" s="443"/>
      <c r="P55" s="440"/>
      <c r="Q55" s="441"/>
      <c r="R55" s="441"/>
      <c r="S55" s="440"/>
      <c r="T55" s="441"/>
      <c r="U55" s="441"/>
      <c r="V55" s="441"/>
      <c r="W55" s="442"/>
      <c r="X55" s="442"/>
      <c r="Y55" s="440" t="s">
        <v>399</v>
      </c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4"/>
      <c r="AL55" s="442"/>
      <c r="AM55" s="442"/>
      <c r="AN55" s="442"/>
      <c r="AO55" s="442"/>
      <c r="AP55" s="442"/>
      <c r="AQ55" s="442"/>
      <c r="AR55" s="442"/>
      <c r="AS55" s="442"/>
      <c r="AT55" s="58"/>
      <c r="AU55" s="58"/>
      <c r="AV55" s="58"/>
    </row>
    <row r="56" spans="1:48" ht="20.25">
      <c r="A56" s="440"/>
      <c r="B56" s="440" t="s">
        <v>407</v>
      </c>
      <c r="C56" s="446"/>
      <c r="D56" s="440"/>
      <c r="E56" s="440" t="s">
        <v>408</v>
      </c>
      <c r="F56" s="441"/>
      <c r="G56" s="441"/>
      <c r="H56" s="442"/>
      <c r="I56" s="441"/>
      <c r="J56" s="441"/>
      <c r="K56" s="441"/>
      <c r="L56" s="441"/>
      <c r="M56" s="442"/>
      <c r="N56" s="441"/>
      <c r="O56" s="443"/>
      <c r="P56" s="440"/>
      <c r="Q56" s="441"/>
      <c r="R56" s="441"/>
      <c r="S56" s="440"/>
      <c r="T56" s="441"/>
      <c r="U56" s="441"/>
      <c r="V56" s="441"/>
      <c r="W56" s="442"/>
      <c r="X56" s="442"/>
      <c r="Y56" s="440" t="s">
        <v>398</v>
      </c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4"/>
      <c r="AL56" s="442"/>
      <c r="AM56" s="442"/>
      <c r="AN56" s="442"/>
      <c r="AO56" s="442"/>
      <c r="AP56" s="442"/>
      <c r="AQ56" s="442"/>
      <c r="AR56" s="442"/>
      <c r="AS56" s="442"/>
      <c r="AT56" s="58"/>
      <c r="AU56" s="58"/>
      <c r="AV56" s="58"/>
    </row>
    <row r="57" spans="1:48" ht="20.25">
      <c r="A57" s="445"/>
      <c r="B57" s="445"/>
      <c r="C57" s="446"/>
      <c r="D57" s="445"/>
      <c r="E57" s="445"/>
      <c r="F57" s="445"/>
      <c r="G57" s="445"/>
      <c r="H57" s="445"/>
      <c r="I57" s="441"/>
      <c r="J57" s="441"/>
      <c r="K57" s="441"/>
      <c r="L57" s="441"/>
      <c r="M57" s="442"/>
      <c r="N57" s="441"/>
      <c r="O57" s="443"/>
      <c r="P57" s="440"/>
      <c r="Q57" s="441"/>
      <c r="R57" s="441"/>
      <c r="S57" s="440"/>
      <c r="T57" s="441"/>
      <c r="U57" s="441"/>
      <c r="V57" s="441"/>
      <c r="W57" s="442"/>
      <c r="X57" s="442"/>
      <c r="Y57" s="440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4"/>
      <c r="AL57" s="442"/>
      <c r="AM57" s="442"/>
      <c r="AN57" s="442"/>
      <c r="AO57" s="442"/>
      <c r="AP57" s="442"/>
      <c r="AQ57" s="442"/>
      <c r="AR57" s="442"/>
      <c r="AS57" s="442"/>
      <c r="AT57" s="58"/>
      <c r="AU57" s="58"/>
      <c r="AV57" s="58"/>
    </row>
    <row r="58" spans="1:48" ht="15.75">
      <c r="A58" s="445"/>
      <c r="B58" s="445"/>
      <c r="C58" s="446"/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58"/>
      <c r="AU58" s="58"/>
      <c r="AV58" s="58"/>
    </row>
    <row r="59" spans="1:48" ht="20.25">
      <c r="A59" s="445"/>
      <c r="B59" s="440"/>
      <c r="C59" s="446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58"/>
      <c r="AU59" s="58"/>
      <c r="AV59" s="58"/>
    </row>
    <row r="60" spans="1:48" ht="20.25">
      <c r="A60" s="445"/>
      <c r="B60" s="440"/>
      <c r="C60" s="446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58"/>
      <c r="AU60" s="58"/>
      <c r="AV60" s="58"/>
    </row>
    <row r="61" spans="1:48" ht="20.25">
      <c r="A61" s="445"/>
      <c r="B61" s="440"/>
      <c r="C61" s="446"/>
      <c r="D61" s="445"/>
      <c r="E61" s="440"/>
      <c r="F61" s="441"/>
      <c r="G61" s="441"/>
      <c r="H61" s="442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445"/>
      <c r="AT61" s="58"/>
      <c r="AU61" s="58"/>
      <c r="AV61" s="58"/>
    </row>
    <row r="62" spans="1:48" ht="23.65" customHeight="1">
      <c r="A62" s="445"/>
      <c r="B62" s="445"/>
      <c r="C62" s="446"/>
      <c r="D62" s="445"/>
      <c r="E62" s="440"/>
      <c r="F62" s="441"/>
      <c r="G62" s="441"/>
      <c r="H62" s="442"/>
      <c r="I62" s="441"/>
      <c r="J62" s="441"/>
      <c r="K62" s="441"/>
      <c r="L62" s="441"/>
      <c r="M62" s="442"/>
      <c r="N62" s="441"/>
      <c r="O62" s="443"/>
      <c r="P62" s="440"/>
      <c r="Q62" s="441"/>
      <c r="R62" s="441"/>
      <c r="S62" s="440"/>
      <c r="T62" s="441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445"/>
      <c r="AT62" s="58"/>
      <c r="AU62" s="58"/>
      <c r="AV62" s="58"/>
    </row>
    <row r="63" spans="1:48" ht="12.75" customHeight="1">
      <c r="A63" s="445"/>
      <c r="B63" s="445"/>
      <c r="C63" s="446"/>
      <c r="D63" s="445"/>
      <c r="E63" s="440"/>
      <c r="F63" s="441"/>
      <c r="G63" s="441"/>
      <c r="H63" s="442"/>
      <c r="I63" s="441"/>
      <c r="J63" s="441"/>
      <c r="K63" s="441"/>
      <c r="L63" s="441"/>
      <c r="M63" s="442"/>
      <c r="N63" s="441"/>
      <c r="O63" s="443"/>
      <c r="P63" s="440"/>
      <c r="Q63" s="441"/>
      <c r="R63" s="441"/>
      <c r="S63" s="440"/>
      <c r="T63" s="441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5"/>
      <c r="AJ63" s="445"/>
      <c r="AK63" s="445"/>
      <c r="AL63" s="445"/>
      <c r="AM63" s="445"/>
      <c r="AN63" s="445"/>
      <c r="AO63" s="445"/>
      <c r="AP63" s="445"/>
      <c r="AQ63" s="445"/>
      <c r="AR63" s="445"/>
      <c r="AS63" s="445"/>
      <c r="AT63" s="58"/>
      <c r="AU63" s="58"/>
      <c r="AV63" s="58"/>
    </row>
    <row r="64" spans="1:48" ht="12.75" customHeight="1">
      <c r="A64" s="445"/>
      <c r="B64" s="440"/>
      <c r="C64" s="446"/>
      <c r="D64" s="445"/>
      <c r="E64" s="445"/>
      <c r="F64" s="445"/>
      <c r="G64" s="445"/>
      <c r="H64" s="445"/>
      <c r="I64" s="441"/>
      <c r="J64" s="441"/>
      <c r="K64" s="441"/>
      <c r="L64" s="441"/>
      <c r="M64" s="442"/>
      <c r="N64" s="441"/>
      <c r="O64" s="443"/>
      <c r="P64" s="440"/>
      <c r="Q64" s="441"/>
      <c r="R64" s="441"/>
      <c r="S64" s="440"/>
      <c r="T64" s="441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45"/>
      <c r="AK64" s="445"/>
      <c r="AL64" s="445"/>
      <c r="AM64" s="445"/>
      <c r="AN64" s="445"/>
      <c r="AO64" s="445"/>
      <c r="AP64" s="445"/>
      <c r="AQ64" s="445"/>
      <c r="AR64" s="445"/>
      <c r="AS64" s="445"/>
      <c r="AT64" s="58"/>
      <c r="AU64" s="58"/>
      <c r="AV64" s="58"/>
    </row>
    <row r="65" spans="1:48" ht="12.75" customHeight="1">
      <c r="A65" s="445"/>
      <c r="B65" s="440"/>
      <c r="C65" s="446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445"/>
      <c r="AM65" s="445"/>
      <c r="AN65" s="445"/>
      <c r="AO65" s="445"/>
      <c r="AP65" s="445"/>
      <c r="AQ65" s="445"/>
      <c r="AR65" s="445"/>
      <c r="AS65" s="445"/>
      <c r="AT65" s="58"/>
      <c r="AU65" s="58"/>
      <c r="AV65" s="58"/>
    </row>
    <row r="66" spans="1:48" ht="12.75" customHeight="1">
      <c r="A66" s="445"/>
      <c r="B66" s="440"/>
      <c r="C66" s="446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445"/>
      <c r="AK66" s="445"/>
      <c r="AL66" s="445"/>
      <c r="AM66" s="445"/>
      <c r="AN66" s="445"/>
      <c r="AO66" s="445"/>
      <c r="AP66" s="445"/>
      <c r="AQ66" s="445"/>
      <c r="AR66" s="445"/>
      <c r="AS66" s="445"/>
      <c r="AT66" s="58"/>
      <c r="AU66" s="58"/>
      <c r="AV66" s="58"/>
    </row>
    <row r="67" spans="1:48" ht="12.75" customHeight="1">
      <c r="A67" s="445"/>
      <c r="B67" s="445"/>
      <c r="C67" s="446"/>
      <c r="D67" s="445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  <c r="AJ67" s="445"/>
      <c r="AK67" s="445"/>
      <c r="AL67" s="445"/>
      <c r="AM67" s="445"/>
      <c r="AN67" s="445"/>
      <c r="AO67" s="445"/>
      <c r="AP67" s="445"/>
      <c r="AQ67" s="445"/>
      <c r="AR67" s="445"/>
      <c r="AS67" s="445"/>
      <c r="AT67" s="58"/>
      <c r="AU67" s="58"/>
      <c r="AV67" s="58"/>
    </row>
    <row r="68" spans="1:48" ht="12.75" customHeight="1">
      <c r="A68" s="445"/>
      <c r="B68" s="440"/>
      <c r="C68" s="446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  <c r="AJ68" s="445"/>
      <c r="AK68" s="445"/>
      <c r="AL68" s="445"/>
      <c r="AM68" s="445"/>
      <c r="AN68" s="445"/>
      <c r="AO68" s="445"/>
      <c r="AP68" s="445"/>
      <c r="AQ68" s="445"/>
      <c r="AR68" s="445"/>
      <c r="AS68" s="445"/>
      <c r="AT68" s="58"/>
      <c r="AU68" s="58"/>
      <c r="AV68" s="58"/>
    </row>
    <row r="69" spans="1:48" ht="12.75" customHeight="1">
      <c r="A69" s="445"/>
      <c r="C69" s="446"/>
      <c r="D69" s="445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5"/>
      <c r="AH69" s="445"/>
      <c r="AI69" s="445"/>
      <c r="AJ69" s="445"/>
      <c r="AK69" s="445"/>
      <c r="AL69" s="445"/>
      <c r="AM69" s="445"/>
      <c r="AN69" s="445"/>
      <c r="AO69" s="445"/>
      <c r="AP69" s="445"/>
      <c r="AQ69" s="445"/>
      <c r="AR69" s="445"/>
      <c r="AS69" s="445"/>
      <c r="AT69" s="58"/>
      <c r="AU69" s="58"/>
      <c r="AV69" s="58"/>
    </row>
    <row r="70" spans="1:48" ht="12.75" customHeight="1">
      <c r="A70" s="445"/>
      <c r="C70" s="446"/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F70" s="445"/>
      <c r="AG70" s="445"/>
      <c r="AH70" s="445"/>
      <c r="AI70" s="445"/>
      <c r="AJ70" s="445"/>
      <c r="AK70" s="445"/>
      <c r="AL70" s="445"/>
      <c r="AM70" s="445"/>
      <c r="AN70" s="445"/>
      <c r="AO70" s="445"/>
      <c r="AP70" s="445"/>
      <c r="AQ70" s="445"/>
      <c r="AR70" s="445"/>
      <c r="AS70" s="445"/>
      <c r="AT70" s="58"/>
      <c r="AU70" s="58"/>
      <c r="AV70" s="58"/>
    </row>
    <row r="71" spans="1:48" ht="12.75" customHeight="1">
      <c r="A71" s="445"/>
      <c r="C71" s="446"/>
      <c r="D71" s="445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445"/>
      <c r="AQ71" s="445"/>
      <c r="AR71" s="445"/>
      <c r="AS71" s="445"/>
      <c r="AT71" s="58"/>
      <c r="AU71" s="58"/>
      <c r="AV71" s="58"/>
    </row>
    <row r="72" spans="1:48" ht="12.75" customHeight="1">
      <c r="A72" s="445"/>
      <c r="B72" s="445"/>
      <c r="C72" s="446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5"/>
      <c r="AH72" s="445"/>
      <c r="AI72" s="445"/>
      <c r="AJ72" s="445"/>
      <c r="AK72" s="445"/>
      <c r="AL72" s="445"/>
      <c r="AM72" s="445"/>
      <c r="AN72" s="445"/>
      <c r="AO72" s="445"/>
      <c r="AP72" s="445"/>
      <c r="AQ72" s="445"/>
      <c r="AR72" s="445"/>
      <c r="AS72" s="445"/>
      <c r="AT72" s="58"/>
      <c r="AU72" s="58"/>
      <c r="AV72" s="58"/>
    </row>
    <row r="73" spans="1:48" ht="12.75" customHeight="1">
      <c r="A73" s="445"/>
      <c r="B73" s="445"/>
      <c r="C73" s="446"/>
      <c r="D73" s="445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5"/>
      <c r="AH73" s="445"/>
      <c r="AI73" s="445"/>
      <c r="AJ73" s="445"/>
      <c r="AK73" s="445"/>
      <c r="AL73" s="445"/>
      <c r="AM73" s="445"/>
      <c r="AN73" s="445"/>
      <c r="AO73" s="445"/>
      <c r="AP73" s="445"/>
      <c r="AQ73" s="445"/>
      <c r="AR73" s="445"/>
      <c r="AS73" s="445"/>
      <c r="AT73" s="58"/>
      <c r="AU73" s="58"/>
      <c r="AV73" s="58"/>
    </row>
    <row r="74" spans="1:48" ht="12.75" customHeight="1">
      <c r="A74" s="58"/>
      <c r="B74" s="58"/>
      <c r="C74" s="58"/>
      <c r="D74" s="58"/>
      <c r="E74" s="58"/>
      <c r="F74" s="58"/>
      <c r="G74" s="58"/>
      <c r="H74" s="58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5"/>
      <c r="AP74" s="445"/>
      <c r="AQ74" s="445"/>
      <c r="AR74" s="445"/>
      <c r="AS74" s="445"/>
      <c r="AT74" s="58"/>
      <c r="AU74" s="58"/>
      <c r="AV74" s="58"/>
    </row>
    <row r="75" spans="1:48" ht="12.7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</row>
  </sheetData>
  <mergeCells count="186">
    <mergeCell ref="A51:AS51"/>
    <mergeCell ref="A52:AS52"/>
    <mergeCell ref="AM7:AO7"/>
    <mergeCell ref="AA13:AC13"/>
    <mergeCell ref="AE13:AG13"/>
    <mergeCell ref="Y3:Y4"/>
    <mergeCell ref="AN3:AN4"/>
    <mergeCell ref="AO3:AO4"/>
    <mergeCell ref="O31:Q31"/>
    <mergeCell ref="S31:U31"/>
    <mergeCell ref="W31:Y31"/>
    <mergeCell ref="AA31:AC31"/>
    <mergeCell ref="AE31:AG31"/>
    <mergeCell ref="AI31:AK31"/>
    <mergeCell ref="AM31:AO31"/>
    <mergeCell ref="AA3:AA4"/>
    <mergeCell ref="AM16:AO16"/>
    <mergeCell ref="O13:Q13"/>
    <mergeCell ref="AF3:AF4"/>
    <mergeCell ref="AG3:AG4"/>
    <mergeCell ref="AH3:AH4"/>
    <mergeCell ref="A30:B30"/>
    <mergeCell ref="K31:M31"/>
    <mergeCell ref="S30:U30"/>
    <mergeCell ref="F2:F4"/>
    <mergeCell ref="I3:I4"/>
    <mergeCell ref="O7:Q7"/>
    <mergeCell ref="S7:U7"/>
    <mergeCell ref="W7:Y7"/>
    <mergeCell ref="A13:B13"/>
    <mergeCell ref="AQ1:AS2"/>
    <mergeCell ref="AA2:AD2"/>
    <mergeCell ref="V3:V4"/>
    <mergeCell ref="W3:W4"/>
    <mergeCell ref="AM2:AP2"/>
    <mergeCell ref="S2:V2"/>
    <mergeCell ref="W2:Z2"/>
    <mergeCell ref="AR3:AR4"/>
    <mergeCell ref="AM3:AM4"/>
    <mergeCell ref="F1:J1"/>
    <mergeCell ref="G2:I2"/>
    <mergeCell ref="K1:R1"/>
    <mergeCell ref="K2:N2"/>
    <mergeCell ref="O2:R2"/>
    <mergeCell ref="P3:P4"/>
    <mergeCell ref="AE2:AH2"/>
    <mergeCell ref="AI2:AL2"/>
    <mergeCell ref="J2:J4"/>
    <mergeCell ref="K30:M30"/>
    <mergeCell ref="AQ40:AS40"/>
    <mergeCell ref="K40:AK40"/>
    <mergeCell ref="AL44:AM44"/>
    <mergeCell ref="AQ41:AS41"/>
    <mergeCell ref="AQ44:AS44"/>
    <mergeCell ref="K41:AK41"/>
    <mergeCell ref="D41:E41"/>
    <mergeCell ref="F41:H41"/>
    <mergeCell ref="D42:E42"/>
    <mergeCell ref="F42:H42"/>
    <mergeCell ref="A44:F44"/>
    <mergeCell ref="K43:AK43"/>
    <mergeCell ref="K44:AK44"/>
    <mergeCell ref="D40:E40"/>
    <mergeCell ref="F40:H40"/>
    <mergeCell ref="AL40:AM40"/>
    <mergeCell ref="AQ42:AS42"/>
    <mergeCell ref="AQ43:AS43"/>
    <mergeCell ref="AL41:AM41"/>
    <mergeCell ref="AN41:AP41"/>
    <mergeCell ref="AL43:AM43"/>
    <mergeCell ref="AN43:AP43"/>
    <mergeCell ref="AN44:AP44"/>
    <mergeCell ref="A46:F46"/>
    <mergeCell ref="J46:J47"/>
    <mergeCell ref="K46:AK47"/>
    <mergeCell ref="K42:AK42"/>
    <mergeCell ref="AL42:AM42"/>
    <mergeCell ref="AN42:AP42"/>
    <mergeCell ref="A35:B35"/>
    <mergeCell ref="A36:B36"/>
    <mergeCell ref="O36:Q36"/>
    <mergeCell ref="AN40:AP40"/>
    <mergeCell ref="K36:M36"/>
    <mergeCell ref="AE36:AG36"/>
    <mergeCell ref="AI36:AK36"/>
    <mergeCell ref="AM36:AO36"/>
    <mergeCell ref="K37:AS37"/>
    <mergeCell ref="S36:U36"/>
    <mergeCell ref="W36:Y36"/>
    <mergeCell ref="AA36:AC36"/>
    <mergeCell ref="AA20:AC20"/>
    <mergeCell ref="O20:Q20"/>
    <mergeCell ref="W20:Y20"/>
    <mergeCell ref="AE20:AG20"/>
    <mergeCell ref="AE16:AG16"/>
    <mergeCell ref="AI16:AK16"/>
    <mergeCell ref="AL46:AM47"/>
    <mergeCell ref="AN46:AP47"/>
    <mergeCell ref="AQ46:AS47"/>
    <mergeCell ref="AM30:AO30"/>
    <mergeCell ref="O30:Q30"/>
    <mergeCell ref="W30:Y30"/>
    <mergeCell ref="AA30:AC30"/>
    <mergeCell ref="AE30:AG30"/>
    <mergeCell ref="AI30:AK30"/>
    <mergeCell ref="AI14:AK14"/>
    <mergeCell ref="AM14:AO14"/>
    <mergeCell ref="S13:U13"/>
    <mergeCell ref="S14:U14"/>
    <mergeCell ref="AA7:AC7"/>
    <mergeCell ref="AE7:AG7"/>
    <mergeCell ref="AI13:AK13"/>
    <mergeCell ref="AI3:AI4"/>
    <mergeCell ref="AJ3:AJ4"/>
    <mergeCell ref="AK3:AK4"/>
    <mergeCell ref="AL3:AL4"/>
    <mergeCell ref="T3:T4"/>
    <mergeCell ref="S3:S4"/>
    <mergeCell ref="AE14:AG14"/>
    <mergeCell ref="AE3:AE4"/>
    <mergeCell ref="AI7:AK7"/>
    <mergeCell ref="AM13:AO13"/>
    <mergeCell ref="Z3:Z4"/>
    <mergeCell ref="U3:U4"/>
    <mergeCell ref="B6:AS6"/>
    <mergeCell ref="N3:N4"/>
    <mergeCell ref="O3:O4"/>
    <mergeCell ref="G3:G4"/>
    <mergeCell ref="H3:H4"/>
    <mergeCell ref="K3:K4"/>
    <mergeCell ref="AA1:AH1"/>
    <mergeCell ref="AI1:AP1"/>
    <mergeCell ref="AP3:AP4"/>
    <mergeCell ref="AQ3:AQ4"/>
    <mergeCell ref="AB3:AB4"/>
    <mergeCell ref="AC3:AC4"/>
    <mergeCell ref="AD3:AD4"/>
    <mergeCell ref="S1:Z1"/>
    <mergeCell ref="A7:B7"/>
    <mergeCell ref="A1:A4"/>
    <mergeCell ref="B1:B4"/>
    <mergeCell ref="R3:R4"/>
    <mergeCell ref="A16:B16"/>
    <mergeCell ref="O14:Q14"/>
    <mergeCell ref="W13:Y13"/>
    <mergeCell ref="W14:Y14"/>
    <mergeCell ref="AA14:AC14"/>
    <mergeCell ref="S16:U16"/>
    <mergeCell ref="W16:Y16"/>
    <mergeCell ref="AA16:AC16"/>
    <mergeCell ref="K13:M13"/>
    <mergeCell ref="K14:M14"/>
    <mergeCell ref="Q3:Q4"/>
    <mergeCell ref="X3:X4"/>
    <mergeCell ref="O16:Q16"/>
    <mergeCell ref="L3:L4"/>
    <mergeCell ref="M3:M4"/>
    <mergeCell ref="K7:M7"/>
    <mergeCell ref="B15:AS15"/>
    <mergeCell ref="AS3:AS4"/>
    <mergeCell ref="C1:C4"/>
    <mergeCell ref="D1:E3"/>
    <mergeCell ref="K21:M21"/>
    <mergeCell ref="K16:M16"/>
    <mergeCell ref="AM20:AO20"/>
    <mergeCell ref="AI21:AK21"/>
    <mergeCell ref="AM21:AO21"/>
    <mergeCell ref="B22:AS22"/>
    <mergeCell ref="O23:Q23"/>
    <mergeCell ref="S23:U23"/>
    <mergeCell ref="AM23:AO23"/>
    <mergeCell ref="A20:B20"/>
    <mergeCell ref="A23:B23"/>
    <mergeCell ref="W23:Y23"/>
    <mergeCell ref="AA23:AC23"/>
    <mergeCell ref="K23:M23"/>
    <mergeCell ref="K20:M20"/>
    <mergeCell ref="S20:U20"/>
    <mergeCell ref="S21:U21"/>
    <mergeCell ref="AE23:AG23"/>
    <mergeCell ref="AI23:AK23"/>
    <mergeCell ref="AA21:AC21"/>
    <mergeCell ref="O21:Q21"/>
    <mergeCell ref="W21:Y21"/>
    <mergeCell ref="AE21:AG21"/>
    <mergeCell ref="AI20:AK20"/>
  </mergeCells>
  <printOptions horizontalCentered="1" verticalCentered="1"/>
  <pageMargins left="0" right="0" top="0.59055118110236227" bottom="0" header="0" footer="0"/>
  <pageSetup paperSize="9" scale="41" orientation="landscape" r:id="rId1"/>
  <headerFooter>
    <oddFooter>&amp;R&amp;P</oddFooter>
  </headerFooter>
  <rowBreaks count="1" manualBreakCount="1">
    <brk id="28" max="16383" man="1"/>
  </rowBreaks>
  <colBreaks count="1" manualBreakCount="1">
    <brk id="45" max="5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86"/>
  <sheetViews>
    <sheetView showGridLines="0" tabSelected="1" view="pageBreakPreview" topLeftCell="A58" zoomScale="70" zoomScaleNormal="60" zoomScaleSheetLayoutView="70" workbookViewId="0">
      <selection activeCell="B43" sqref="B43"/>
    </sheetView>
  </sheetViews>
  <sheetFormatPr defaultColWidth="14.42578125" defaultRowHeight="15" customHeight="1"/>
  <cols>
    <col min="1" max="1" width="14.7109375" customWidth="1"/>
    <col min="2" max="2" width="82" customWidth="1"/>
    <col min="3" max="3" width="17.28515625" customWidth="1"/>
    <col min="4" max="4" width="6.7109375" customWidth="1"/>
    <col min="5" max="5" width="9.5703125" customWidth="1"/>
    <col min="6" max="10" width="6.7109375" customWidth="1"/>
    <col min="11" max="12" width="4.7109375" customWidth="1"/>
    <col min="13" max="13" width="6" customWidth="1"/>
    <col min="14" max="16" width="4.7109375" customWidth="1"/>
    <col min="17" max="17" width="6.140625" customWidth="1"/>
    <col min="18" max="20" width="4.7109375" customWidth="1"/>
    <col min="21" max="21" width="6.28515625" customWidth="1"/>
    <col min="22" max="24" width="4.7109375" customWidth="1"/>
    <col min="25" max="25" width="6.140625" customWidth="1"/>
    <col min="26" max="42" width="4.7109375" customWidth="1"/>
    <col min="43" max="43" width="8.5703125" customWidth="1"/>
    <col min="44" max="45" width="5.7109375" customWidth="1"/>
    <col min="46" max="46" width="9.140625" customWidth="1"/>
  </cols>
  <sheetData>
    <row r="1" spans="1:46" s="445" customFormat="1" ht="12.75">
      <c r="C1" s="735" t="s">
        <v>419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735"/>
      <c r="AM1" s="735"/>
      <c r="AN1" s="735"/>
      <c r="AO1" s="735"/>
      <c r="AP1" s="735"/>
      <c r="AQ1" s="735"/>
      <c r="AR1" s="735"/>
      <c r="AS1" s="735"/>
      <c r="AT1" s="735"/>
    </row>
    <row r="2" spans="1:46" s="445" customFormat="1" ht="12.75"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</row>
    <row r="3" spans="1:46" s="445" customFormat="1" ht="23.25">
      <c r="C3" s="499"/>
      <c r="U3" s="500"/>
      <c r="V3" s="500"/>
    </row>
    <row r="4" spans="1:46" s="445" customFormat="1" ht="51" customHeight="1">
      <c r="B4" s="501"/>
      <c r="C4" s="502" t="s">
        <v>6</v>
      </c>
      <c r="D4" s="503"/>
      <c r="F4" s="503"/>
      <c r="G4" s="503" t="s">
        <v>420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</row>
    <row r="5" spans="1:46" s="445" customFormat="1" ht="42" customHeight="1">
      <c r="U5" s="504"/>
      <c r="V5" s="500"/>
    </row>
    <row r="6" spans="1:46" s="445" customFormat="1" ht="60.6" customHeight="1">
      <c r="U6" s="504"/>
    </row>
    <row r="7" spans="1:46" ht="1.1499999999999999" customHeight="1" thickBot="1">
      <c r="A7" s="58"/>
      <c r="B7" s="58"/>
      <c r="C7" s="22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</row>
    <row r="8" spans="1:46" ht="55.5" customHeight="1" thickBot="1">
      <c r="A8" s="597" t="s">
        <v>100</v>
      </c>
      <c r="B8" s="600" t="s">
        <v>188</v>
      </c>
      <c r="C8" s="609" t="s">
        <v>102</v>
      </c>
      <c r="D8" s="610" t="s">
        <v>189</v>
      </c>
      <c r="E8" s="611"/>
      <c r="F8" s="670" t="s">
        <v>104</v>
      </c>
      <c r="G8" s="671"/>
      <c r="H8" s="671"/>
      <c r="I8" s="671"/>
      <c r="J8" s="672"/>
      <c r="K8" s="616" t="s">
        <v>105</v>
      </c>
      <c r="L8" s="617"/>
      <c r="M8" s="617"/>
      <c r="N8" s="617"/>
      <c r="O8" s="617"/>
      <c r="P8" s="617"/>
      <c r="Q8" s="617"/>
      <c r="R8" s="618"/>
      <c r="S8" s="616" t="s">
        <v>106</v>
      </c>
      <c r="T8" s="617"/>
      <c r="U8" s="617"/>
      <c r="V8" s="617"/>
      <c r="W8" s="617"/>
      <c r="X8" s="617"/>
      <c r="Y8" s="617"/>
      <c r="Z8" s="618"/>
      <c r="AA8" s="616" t="s">
        <v>107</v>
      </c>
      <c r="AB8" s="617"/>
      <c r="AC8" s="617"/>
      <c r="AD8" s="617"/>
      <c r="AE8" s="617"/>
      <c r="AF8" s="617"/>
      <c r="AG8" s="617"/>
      <c r="AH8" s="618"/>
      <c r="AI8" s="616" t="s">
        <v>108</v>
      </c>
      <c r="AJ8" s="617"/>
      <c r="AK8" s="617"/>
      <c r="AL8" s="617"/>
      <c r="AM8" s="617"/>
      <c r="AN8" s="617"/>
      <c r="AO8" s="617"/>
      <c r="AP8" s="618"/>
      <c r="AQ8" s="663" t="s">
        <v>109</v>
      </c>
      <c r="AR8" s="664"/>
      <c r="AS8" s="665"/>
      <c r="AT8" s="77"/>
    </row>
    <row r="9" spans="1:46" ht="52.5" customHeight="1" thickBot="1">
      <c r="A9" s="598"/>
      <c r="B9" s="598"/>
      <c r="C9" s="598"/>
      <c r="D9" s="612"/>
      <c r="E9" s="613"/>
      <c r="F9" s="659" t="s">
        <v>110</v>
      </c>
      <c r="G9" s="673" t="s">
        <v>111</v>
      </c>
      <c r="H9" s="555"/>
      <c r="I9" s="556"/>
      <c r="J9" s="674" t="s">
        <v>112</v>
      </c>
      <c r="K9" s="669" t="s">
        <v>113</v>
      </c>
      <c r="L9" s="589"/>
      <c r="M9" s="589"/>
      <c r="N9" s="590"/>
      <c r="O9" s="669" t="s">
        <v>114</v>
      </c>
      <c r="P9" s="589"/>
      <c r="Q9" s="589"/>
      <c r="R9" s="590"/>
      <c r="S9" s="669" t="s">
        <v>115</v>
      </c>
      <c r="T9" s="589"/>
      <c r="U9" s="589"/>
      <c r="V9" s="590"/>
      <c r="W9" s="669" t="s">
        <v>116</v>
      </c>
      <c r="X9" s="589"/>
      <c r="Y9" s="589"/>
      <c r="Z9" s="590"/>
      <c r="AA9" s="669" t="s">
        <v>117</v>
      </c>
      <c r="AB9" s="589"/>
      <c r="AC9" s="589"/>
      <c r="AD9" s="590"/>
      <c r="AE9" s="669" t="s">
        <v>118</v>
      </c>
      <c r="AF9" s="589"/>
      <c r="AG9" s="589"/>
      <c r="AH9" s="590"/>
      <c r="AI9" s="669" t="s">
        <v>119</v>
      </c>
      <c r="AJ9" s="589"/>
      <c r="AK9" s="589"/>
      <c r="AL9" s="590"/>
      <c r="AM9" s="669" t="s">
        <v>120</v>
      </c>
      <c r="AN9" s="589"/>
      <c r="AO9" s="589"/>
      <c r="AP9" s="590"/>
      <c r="AQ9" s="666"/>
      <c r="AR9" s="667"/>
      <c r="AS9" s="668"/>
      <c r="AT9" s="77"/>
    </row>
    <row r="10" spans="1:46" ht="32.25" customHeight="1" thickBot="1">
      <c r="A10" s="598"/>
      <c r="B10" s="598"/>
      <c r="C10" s="598"/>
      <c r="D10" s="614"/>
      <c r="E10" s="615"/>
      <c r="F10" s="660"/>
      <c r="G10" s="604" t="s">
        <v>121</v>
      </c>
      <c r="H10" s="606" t="s">
        <v>122</v>
      </c>
      <c r="I10" s="604" t="s">
        <v>123</v>
      </c>
      <c r="J10" s="675"/>
      <c r="K10" s="604" t="s">
        <v>124</v>
      </c>
      <c r="L10" s="606" t="s">
        <v>125</v>
      </c>
      <c r="M10" s="604" t="s">
        <v>126</v>
      </c>
      <c r="N10" s="602" t="s">
        <v>127</v>
      </c>
      <c r="O10" s="604" t="s">
        <v>124</v>
      </c>
      <c r="P10" s="606" t="s">
        <v>125</v>
      </c>
      <c r="Q10" s="604" t="s">
        <v>126</v>
      </c>
      <c r="R10" s="602" t="s">
        <v>127</v>
      </c>
      <c r="S10" s="604" t="s">
        <v>124</v>
      </c>
      <c r="T10" s="606" t="s">
        <v>125</v>
      </c>
      <c r="U10" s="604" t="s">
        <v>126</v>
      </c>
      <c r="V10" s="602" t="s">
        <v>127</v>
      </c>
      <c r="W10" s="604" t="s">
        <v>124</v>
      </c>
      <c r="X10" s="606" t="s">
        <v>125</v>
      </c>
      <c r="Y10" s="604" t="s">
        <v>126</v>
      </c>
      <c r="Z10" s="602" t="s">
        <v>127</v>
      </c>
      <c r="AA10" s="604" t="s">
        <v>124</v>
      </c>
      <c r="AB10" s="606" t="s">
        <v>125</v>
      </c>
      <c r="AC10" s="604" t="s">
        <v>126</v>
      </c>
      <c r="AD10" s="602" t="s">
        <v>127</v>
      </c>
      <c r="AE10" s="604" t="s">
        <v>124</v>
      </c>
      <c r="AF10" s="606" t="s">
        <v>125</v>
      </c>
      <c r="AG10" s="604" t="s">
        <v>126</v>
      </c>
      <c r="AH10" s="602" t="s">
        <v>127</v>
      </c>
      <c r="AI10" s="604" t="s">
        <v>124</v>
      </c>
      <c r="AJ10" s="606" t="s">
        <v>125</v>
      </c>
      <c r="AK10" s="604" t="s">
        <v>126</v>
      </c>
      <c r="AL10" s="602" t="s">
        <v>127</v>
      </c>
      <c r="AM10" s="604" t="s">
        <v>124</v>
      </c>
      <c r="AN10" s="606" t="s">
        <v>125</v>
      </c>
      <c r="AO10" s="604" t="s">
        <v>126</v>
      </c>
      <c r="AP10" s="602" t="s">
        <v>127</v>
      </c>
      <c r="AQ10" s="608" t="s">
        <v>128</v>
      </c>
      <c r="AR10" s="609" t="s">
        <v>129</v>
      </c>
      <c r="AS10" s="608" t="s">
        <v>130</v>
      </c>
      <c r="AT10" s="77"/>
    </row>
    <row r="11" spans="1:46" ht="136.5" customHeight="1" thickBot="1">
      <c r="A11" s="599"/>
      <c r="B11" s="599"/>
      <c r="C11" s="601"/>
      <c r="D11" s="78" t="s">
        <v>131</v>
      </c>
      <c r="E11" s="78" t="s">
        <v>132</v>
      </c>
      <c r="F11" s="661"/>
      <c r="G11" s="605"/>
      <c r="H11" s="607"/>
      <c r="I11" s="605"/>
      <c r="J11" s="676"/>
      <c r="K11" s="605"/>
      <c r="L11" s="607"/>
      <c r="M11" s="605"/>
      <c r="N11" s="601"/>
      <c r="O11" s="605"/>
      <c r="P11" s="607"/>
      <c r="Q11" s="605"/>
      <c r="R11" s="601"/>
      <c r="S11" s="605"/>
      <c r="T11" s="607"/>
      <c r="U11" s="605"/>
      <c r="V11" s="601"/>
      <c r="W11" s="605"/>
      <c r="X11" s="607"/>
      <c r="Y11" s="605"/>
      <c r="Z11" s="601"/>
      <c r="AA11" s="605"/>
      <c r="AB11" s="607"/>
      <c r="AC11" s="605"/>
      <c r="AD11" s="601"/>
      <c r="AE11" s="605"/>
      <c r="AF11" s="607"/>
      <c r="AG11" s="605"/>
      <c r="AH11" s="601"/>
      <c r="AI11" s="605"/>
      <c r="AJ11" s="607"/>
      <c r="AK11" s="605"/>
      <c r="AL11" s="601"/>
      <c r="AM11" s="605"/>
      <c r="AN11" s="607"/>
      <c r="AO11" s="605"/>
      <c r="AP11" s="601"/>
      <c r="AQ11" s="601"/>
      <c r="AR11" s="599"/>
      <c r="AS11" s="601"/>
      <c r="AT11" s="77"/>
    </row>
    <row r="12" spans="1:46" ht="23.25" customHeight="1" thickBot="1">
      <c r="A12" s="228" t="s">
        <v>134</v>
      </c>
      <c r="B12" s="794" t="s">
        <v>135</v>
      </c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R12" s="589"/>
      <c r="AS12" s="590"/>
      <c r="AT12" s="85"/>
    </row>
    <row r="13" spans="1:46" ht="45.75" customHeight="1" thickBot="1">
      <c r="A13" s="795" t="s">
        <v>190</v>
      </c>
      <c r="B13" s="590"/>
      <c r="C13" s="229"/>
      <c r="D13" s="216">
        <f>D14</f>
        <v>2</v>
      </c>
      <c r="E13" s="216">
        <f>E14</f>
        <v>60</v>
      </c>
      <c r="F13" s="216"/>
      <c r="G13" s="230"/>
      <c r="H13" s="216"/>
      <c r="I13" s="230"/>
      <c r="J13" s="216"/>
      <c r="K13" s="790">
        <f>K14</f>
        <v>1.5</v>
      </c>
      <c r="L13" s="589"/>
      <c r="M13" s="590"/>
      <c r="N13" s="216">
        <f>N14</f>
        <v>2</v>
      </c>
      <c r="O13" s="790">
        <f>O14</f>
        <v>0</v>
      </c>
      <c r="P13" s="589"/>
      <c r="Q13" s="590"/>
      <c r="R13" s="216">
        <f>R14</f>
        <v>0</v>
      </c>
      <c r="S13" s="790">
        <f>S14</f>
        <v>0</v>
      </c>
      <c r="T13" s="589"/>
      <c r="U13" s="590"/>
      <c r="V13" s="216">
        <f>V14</f>
        <v>0</v>
      </c>
      <c r="W13" s="790">
        <f t="shared" ref="W13" si="0">W14</f>
        <v>0</v>
      </c>
      <c r="X13" s="589"/>
      <c r="Y13" s="590"/>
      <c r="Z13" s="216">
        <f t="shared" ref="Z13:AA13" si="1">Z14</f>
        <v>0</v>
      </c>
      <c r="AA13" s="790">
        <f t="shared" si="1"/>
        <v>0</v>
      </c>
      <c r="AB13" s="589"/>
      <c r="AC13" s="590"/>
      <c r="AD13" s="216">
        <f t="shared" ref="AD13:AE13" si="2">AD14</f>
        <v>0</v>
      </c>
      <c r="AE13" s="790">
        <f t="shared" si="2"/>
        <v>0</v>
      </c>
      <c r="AF13" s="589"/>
      <c r="AG13" s="590"/>
      <c r="AH13" s="216">
        <f t="shared" ref="AH13:AI13" si="3">AH14</f>
        <v>0</v>
      </c>
      <c r="AI13" s="790">
        <f t="shared" si="3"/>
        <v>0</v>
      </c>
      <c r="AJ13" s="589"/>
      <c r="AK13" s="590"/>
      <c r="AL13" s="216">
        <f t="shared" ref="AL13:AM13" si="4">AL14</f>
        <v>0</v>
      </c>
      <c r="AM13" s="790">
        <f t="shared" si="4"/>
        <v>0</v>
      </c>
      <c r="AN13" s="589"/>
      <c r="AO13" s="590"/>
      <c r="AP13" s="216">
        <f t="shared" ref="AP13" si="5">AP14</f>
        <v>0</v>
      </c>
      <c r="AQ13" s="211"/>
      <c r="AR13" s="80"/>
      <c r="AS13" s="209"/>
      <c r="AT13" s="104"/>
    </row>
    <row r="14" spans="1:46" ht="30" customHeight="1" thickBot="1">
      <c r="A14" s="316"/>
      <c r="B14" s="317" t="s">
        <v>192</v>
      </c>
      <c r="C14" s="318"/>
      <c r="D14" s="319">
        <v>2</v>
      </c>
      <c r="E14" s="319">
        <f t="shared" ref="E14" si="6">D14*30</f>
        <v>60</v>
      </c>
      <c r="F14" s="319"/>
      <c r="G14" s="319"/>
      <c r="H14" s="319"/>
      <c r="I14" s="319"/>
      <c r="J14" s="319"/>
      <c r="K14" s="770">
        <f>SUM(K16:M23)</f>
        <v>1.5</v>
      </c>
      <c r="L14" s="771"/>
      <c r="M14" s="635"/>
      <c r="N14" s="320">
        <f>SUM(N15:N23)</f>
        <v>2</v>
      </c>
      <c r="O14" s="770">
        <f>SUM(O17:Q17)</f>
        <v>0</v>
      </c>
      <c r="P14" s="771"/>
      <c r="Q14" s="635"/>
      <c r="R14" s="321"/>
      <c r="S14" s="770">
        <f>SUM(S15:U23)</f>
        <v>0</v>
      </c>
      <c r="T14" s="771"/>
      <c r="U14" s="635"/>
      <c r="V14" s="320">
        <f>SUM(V15:V23)</f>
        <v>0</v>
      </c>
      <c r="W14" s="770">
        <f>SUM(W17:Y17)</f>
        <v>0</v>
      </c>
      <c r="X14" s="771"/>
      <c r="Y14" s="635"/>
      <c r="Z14" s="320">
        <f>SUM(Z17)</f>
        <v>0</v>
      </c>
      <c r="AA14" s="770">
        <f>SUM(AA17:AC17)</f>
        <v>0</v>
      </c>
      <c r="AB14" s="771"/>
      <c r="AC14" s="635"/>
      <c r="AD14" s="320">
        <f>SUM(AD17)</f>
        <v>0</v>
      </c>
      <c r="AE14" s="770">
        <f>SUM(AE17:AG17)</f>
        <v>0</v>
      </c>
      <c r="AF14" s="771"/>
      <c r="AG14" s="635"/>
      <c r="AH14" s="320">
        <f>SUM(AH17)</f>
        <v>0</v>
      </c>
      <c r="AI14" s="770">
        <f>SUM(AI17:AK17)</f>
        <v>0</v>
      </c>
      <c r="AJ14" s="771"/>
      <c r="AK14" s="635"/>
      <c r="AL14" s="320">
        <f>SUM(AL17)</f>
        <v>0</v>
      </c>
      <c r="AM14" s="770">
        <f>SUM(AM17:AO17)</f>
        <v>0</v>
      </c>
      <c r="AN14" s="771"/>
      <c r="AO14" s="635"/>
      <c r="AP14" s="320">
        <f>SUM(AP17)</f>
        <v>0</v>
      </c>
      <c r="AQ14" s="322"/>
      <c r="AR14" s="323"/>
      <c r="AS14" s="324"/>
      <c r="AT14" s="104"/>
    </row>
    <row r="15" spans="1:46" ht="28.5" customHeight="1">
      <c r="A15" s="325" t="s">
        <v>193</v>
      </c>
      <c r="B15" s="326" t="s">
        <v>266</v>
      </c>
      <c r="C15" s="327" t="s">
        <v>194</v>
      </c>
      <c r="D15" s="792">
        <v>2</v>
      </c>
      <c r="E15" s="328">
        <v>60</v>
      </c>
      <c r="F15" s="328">
        <f>G15+H15+I15</f>
        <v>32</v>
      </c>
      <c r="G15" s="329"/>
      <c r="H15" s="328"/>
      <c r="I15" s="329">
        <v>32</v>
      </c>
      <c r="J15" s="328">
        <f>E15-F15</f>
        <v>28</v>
      </c>
      <c r="K15" s="330"/>
      <c r="L15" s="331"/>
      <c r="M15" s="332">
        <v>2</v>
      </c>
      <c r="N15" s="772">
        <v>2</v>
      </c>
      <c r="O15" s="333"/>
      <c r="P15" s="334"/>
      <c r="Q15" s="335"/>
      <c r="R15" s="336"/>
      <c r="S15" s="337"/>
      <c r="T15" s="338"/>
      <c r="U15" s="339"/>
      <c r="V15" s="340"/>
      <c r="W15" s="337"/>
      <c r="X15" s="338"/>
      <c r="Y15" s="339"/>
      <c r="Z15" s="340"/>
      <c r="AA15" s="337"/>
      <c r="AB15" s="338"/>
      <c r="AC15" s="339"/>
      <c r="AD15" s="340"/>
      <c r="AE15" s="341"/>
      <c r="AF15" s="338"/>
      <c r="AG15" s="339" t="s">
        <v>5</v>
      </c>
      <c r="AH15" s="340"/>
      <c r="AI15" s="341"/>
      <c r="AJ15" s="338"/>
      <c r="AK15" s="339"/>
      <c r="AL15" s="340"/>
      <c r="AM15" s="337"/>
      <c r="AN15" s="338"/>
      <c r="AO15" s="339"/>
      <c r="AP15" s="340"/>
      <c r="AQ15" s="792">
        <v>1</v>
      </c>
      <c r="AR15" s="342"/>
      <c r="AS15" s="343"/>
      <c r="AT15" s="104"/>
    </row>
    <row r="16" spans="1:46" ht="63" customHeight="1">
      <c r="A16" s="344" t="s">
        <v>195</v>
      </c>
      <c r="B16" s="315" t="s">
        <v>267</v>
      </c>
      <c r="C16" s="252" t="s">
        <v>196</v>
      </c>
      <c r="D16" s="733"/>
      <c r="E16" s="791">
        <f>D15*30</f>
        <v>60</v>
      </c>
      <c r="F16" s="791">
        <f>G16+H16+I16</f>
        <v>24</v>
      </c>
      <c r="G16" s="791">
        <v>16</v>
      </c>
      <c r="H16" s="791"/>
      <c r="I16" s="791">
        <v>8</v>
      </c>
      <c r="J16" s="791">
        <f>E16-F16</f>
        <v>36</v>
      </c>
      <c r="K16" s="784">
        <v>1</v>
      </c>
      <c r="L16" s="787"/>
      <c r="M16" s="774">
        <v>0.5</v>
      </c>
      <c r="N16" s="733"/>
      <c r="O16" s="253"/>
      <c r="P16" s="345"/>
      <c r="Q16" s="254"/>
      <c r="R16" s="255"/>
      <c r="S16" s="263"/>
      <c r="T16" s="261"/>
      <c r="U16" s="256"/>
      <c r="V16" s="257"/>
      <c r="W16" s="263"/>
      <c r="X16" s="261"/>
      <c r="Y16" s="256"/>
      <c r="Z16" s="257"/>
      <c r="AA16" s="263"/>
      <c r="AB16" s="261"/>
      <c r="AC16" s="256"/>
      <c r="AD16" s="258"/>
      <c r="AE16" s="259"/>
      <c r="AF16" s="261"/>
      <c r="AG16" s="256"/>
      <c r="AH16" s="258"/>
      <c r="AI16" s="259"/>
      <c r="AJ16" s="261"/>
      <c r="AK16" s="256"/>
      <c r="AL16" s="258"/>
      <c r="AM16" s="263"/>
      <c r="AN16" s="261"/>
      <c r="AO16" s="256"/>
      <c r="AP16" s="258"/>
      <c r="AQ16" s="733"/>
      <c r="AR16" s="260"/>
      <c r="AS16" s="346"/>
      <c r="AT16" s="104"/>
    </row>
    <row r="17" spans="1:46" ht="42.75" customHeight="1">
      <c r="A17" s="344" t="s">
        <v>197</v>
      </c>
      <c r="B17" s="376" t="s">
        <v>288</v>
      </c>
      <c r="C17" s="252" t="s">
        <v>198</v>
      </c>
      <c r="D17" s="733"/>
      <c r="E17" s="733"/>
      <c r="F17" s="733"/>
      <c r="G17" s="733"/>
      <c r="H17" s="733"/>
      <c r="I17" s="733"/>
      <c r="J17" s="733"/>
      <c r="K17" s="785"/>
      <c r="L17" s="788"/>
      <c r="M17" s="775"/>
      <c r="N17" s="733"/>
      <c r="O17" s="253"/>
      <c r="P17" s="345"/>
      <c r="Q17" s="254"/>
      <c r="R17" s="255"/>
      <c r="S17" s="259"/>
      <c r="T17" s="261"/>
      <c r="U17" s="347"/>
      <c r="V17" s="257"/>
      <c r="W17" s="259"/>
      <c r="X17" s="261"/>
      <c r="Y17" s="347"/>
      <c r="Z17" s="257"/>
      <c r="AA17" s="259"/>
      <c r="AB17" s="261"/>
      <c r="AC17" s="347"/>
      <c r="AD17" s="258"/>
      <c r="AE17" s="259"/>
      <c r="AF17" s="261"/>
      <c r="AG17" s="347"/>
      <c r="AH17" s="258"/>
      <c r="AI17" s="259"/>
      <c r="AJ17" s="261"/>
      <c r="AK17" s="347"/>
      <c r="AL17" s="258"/>
      <c r="AM17" s="259"/>
      <c r="AN17" s="261"/>
      <c r="AO17" s="347"/>
      <c r="AP17" s="258"/>
      <c r="AQ17" s="733"/>
      <c r="AR17" s="164"/>
      <c r="AS17" s="346"/>
      <c r="AT17" s="104"/>
    </row>
    <row r="18" spans="1:46" ht="49.5" customHeight="1">
      <c r="A18" s="344" t="s">
        <v>199</v>
      </c>
      <c r="B18" s="364" t="s">
        <v>268</v>
      </c>
      <c r="C18" s="262" t="s">
        <v>143</v>
      </c>
      <c r="D18" s="733"/>
      <c r="E18" s="733"/>
      <c r="F18" s="733"/>
      <c r="G18" s="733"/>
      <c r="H18" s="733"/>
      <c r="I18" s="733"/>
      <c r="J18" s="733"/>
      <c r="K18" s="785"/>
      <c r="L18" s="788"/>
      <c r="M18" s="775"/>
      <c r="N18" s="733"/>
      <c r="O18" s="253"/>
      <c r="P18" s="345"/>
      <c r="Q18" s="254"/>
      <c r="R18" s="255"/>
      <c r="S18" s="238"/>
      <c r="T18" s="239"/>
      <c r="U18" s="250"/>
      <c r="V18" s="241"/>
      <c r="W18" s="238"/>
      <c r="X18" s="239"/>
      <c r="Y18" s="250"/>
      <c r="Z18" s="241"/>
      <c r="AA18" s="238"/>
      <c r="AB18" s="239"/>
      <c r="AC18" s="245"/>
      <c r="AD18" s="241"/>
      <c r="AE18" s="246"/>
      <c r="AF18" s="239"/>
      <c r="AG18" s="245"/>
      <c r="AH18" s="241"/>
      <c r="AI18" s="246"/>
      <c r="AJ18" s="239"/>
      <c r="AK18" s="245"/>
      <c r="AL18" s="241"/>
      <c r="AM18" s="238"/>
      <c r="AN18" s="239"/>
      <c r="AO18" s="245"/>
      <c r="AP18" s="241"/>
      <c r="AQ18" s="733"/>
      <c r="AR18" s="348"/>
      <c r="AS18" s="349"/>
      <c r="AT18" s="104"/>
    </row>
    <row r="19" spans="1:46" ht="42.75" customHeight="1">
      <c r="A19" s="344" t="s">
        <v>200</v>
      </c>
      <c r="B19" s="315" t="s">
        <v>269</v>
      </c>
      <c r="C19" s="252" t="s">
        <v>198</v>
      </c>
      <c r="D19" s="733"/>
      <c r="E19" s="733"/>
      <c r="F19" s="733"/>
      <c r="G19" s="733"/>
      <c r="H19" s="733"/>
      <c r="I19" s="733"/>
      <c r="J19" s="733"/>
      <c r="K19" s="785"/>
      <c r="L19" s="788"/>
      <c r="M19" s="775"/>
      <c r="N19" s="733"/>
      <c r="O19" s="253"/>
      <c r="P19" s="345"/>
      <c r="Q19" s="254"/>
      <c r="R19" s="255"/>
      <c r="S19" s="263"/>
      <c r="T19" s="261"/>
      <c r="U19" s="256"/>
      <c r="V19" s="257"/>
      <c r="W19" s="263"/>
      <c r="X19" s="261"/>
      <c r="Y19" s="256"/>
      <c r="Z19" s="257"/>
      <c r="AA19" s="263"/>
      <c r="AB19" s="261"/>
      <c r="AC19" s="256"/>
      <c r="AD19" s="258"/>
      <c r="AE19" s="259"/>
      <c r="AF19" s="261"/>
      <c r="AG19" s="256"/>
      <c r="AH19" s="258"/>
      <c r="AI19" s="259"/>
      <c r="AJ19" s="261"/>
      <c r="AK19" s="256"/>
      <c r="AL19" s="258"/>
      <c r="AM19" s="263"/>
      <c r="AN19" s="261"/>
      <c r="AO19" s="256"/>
      <c r="AP19" s="258"/>
      <c r="AQ19" s="733"/>
      <c r="AR19" s="128"/>
      <c r="AS19" s="350"/>
      <c r="AT19" s="104"/>
    </row>
    <row r="20" spans="1:46" ht="23.25" customHeight="1">
      <c r="A20" s="344" t="s">
        <v>201</v>
      </c>
      <c r="B20" s="315" t="s">
        <v>270</v>
      </c>
      <c r="C20" s="793" t="s">
        <v>143</v>
      </c>
      <c r="D20" s="733"/>
      <c r="E20" s="733"/>
      <c r="F20" s="733"/>
      <c r="G20" s="733"/>
      <c r="H20" s="733"/>
      <c r="I20" s="733"/>
      <c r="J20" s="733"/>
      <c r="K20" s="785"/>
      <c r="L20" s="788"/>
      <c r="M20" s="775"/>
      <c r="N20" s="733"/>
      <c r="O20" s="253"/>
      <c r="P20" s="345"/>
      <c r="Q20" s="254"/>
      <c r="R20" s="255"/>
      <c r="S20" s="238"/>
      <c r="T20" s="239"/>
      <c r="U20" s="245"/>
      <c r="V20" s="241"/>
      <c r="W20" s="238"/>
      <c r="X20" s="239"/>
      <c r="Y20" s="245"/>
      <c r="Z20" s="241"/>
      <c r="AA20" s="238"/>
      <c r="AB20" s="239"/>
      <c r="AC20" s="245"/>
      <c r="AD20" s="241"/>
      <c r="AE20" s="246"/>
      <c r="AF20" s="239"/>
      <c r="AG20" s="245"/>
      <c r="AH20" s="241"/>
      <c r="AI20" s="246"/>
      <c r="AJ20" s="239"/>
      <c r="AK20" s="245"/>
      <c r="AL20" s="241"/>
      <c r="AM20" s="238"/>
      <c r="AN20" s="239"/>
      <c r="AO20" s="245"/>
      <c r="AP20" s="241"/>
      <c r="AQ20" s="733"/>
      <c r="AR20" s="264"/>
      <c r="AS20" s="351"/>
      <c r="AT20" s="104"/>
    </row>
    <row r="21" spans="1:46" ht="36.75" customHeight="1">
      <c r="A21" s="344" t="s">
        <v>202</v>
      </c>
      <c r="B21" s="315" t="s">
        <v>271</v>
      </c>
      <c r="C21" s="733"/>
      <c r="D21" s="733"/>
      <c r="E21" s="733"/>
      <c r="F21" s="733"/>
      <c r="G21" s="733"/>
      <c r="H21" s="733"/>
      <c r="I21" s="733"/>
      <c r="J21" s="733"/>
      <c r="K21" s="785"/>
      <c r="L21" s="788"/>
      <c r="M21" s="775"/>
      <c r="N21" s="733"/>
      <c r="O21" s="253"/>
      <c r="P21" s="345"/>
      <c r="Q21" s="254"/>
      <c r="R21" s="255"/>
      <c r="S21" s="238"/>
      <c r="T21" s="239"/>
      <c r="U21" s="245"/>
      <c r="V21" s="241"/>
      <c r="W21" s="238"/>
      <c r="X21" s="239"/>
      <c r="Y21" s="245"/>
      <c r="Z21" s="241"/>
      <c r="AA21" s="238"/>
      <c r="AB21" s="239"/>
      <c r="AC21" s="245"/>
      <c r="AD21" s="241"/>
      <c r="AE21" s="246"/>
      <c r="AF21" s="239"/>
      <c r="AG21" s="245"/>
      <c r="AH21" s="241"/>
      <c r="AI21" s="246"/>
      <c r="AJ21" s="239"/>
      <c r="AK21" s="245"/>
      <c r="AL21" s="241"/>
      <c r="AM21" s="238"/>
      <c r="AN21" s="239"/>
      <c r="AO21" s="245"/>
      <c r="AP21" s="241"/>
      <c r="AQ21" s="733"/>
      <c r="AR21" s="264"/>
      <c r="AS21" s="351"/>
      <c r="AT21" s="104"/>
    </row>
    <row r="22" spans="1:46" ht="28.5" customHeight="1">
      <c r="A22" s="344" t="s">
        <v>203</v>
      </c>
      <c r="B22" s="315" t="s">
        <v>272</v>
      </c>
      <c r="C22" s="733"/>
      <c r="D22" s="733"/>
      <c r="E22" s="733"/>
      <c r="F22" s="733"/>
      <c r="G22" s="733"/>
      <c r="H22" s="733"/>
      <c r="I22" s="733"/>
      <c r="J22" s="733"/>
      <c r="K22" s="785"/>
      <c r="L22" s="788"/>
      <c r="M22" s="775"/>
      <c r="N22" s="733"/>
      <c r="O22" s="377"/>
      <c r="P22" s="378"/>
      <c r="Q22" s="379"/>
      <c r="R22" s="380"/>
      <c r="S22" s="238"/>
      <c r="T22" s="239"/>
      <c r="U22" s="245"/>
      <c r="V22" s="241"/>
      <c r="W22" s="238"/>
      <c r="X22" s="239"/>
      <c r="Y22" s="245"/>
      <c r="Z22" s="241"/>
      <c r="AA22" s="238"/>
      <c r="AB22" s="239"/>
      <c r="AC22" s="245"/>
      <c r="AD22" s="241"/>
      <c r="AE22" s="246"/>
      <c r="AF22" s="239"/>
      <c r="AG22" s="245"/>
      <c r="AH22" s="241"/>
      <c r="AI22" s="246"/>
      <c r="AJ22" s="239"/>
      <c r="AK22" s="245"/>
      <c r="AL22" s="241"/>
      <c r="AM22" s="238"/>
      <c r="AN22" s="239"/>
      <c r="AO22" s="245"/>
      <c r="AP22" s="241"/>
      <c r="AQ22" s="733"/>
      <c r="AR22" s="264"/>
      <c r="AS22" s="351"/>
      <c r="AT22" s="104"/>
    </row>
    <row r="23" spans="1:46" ht="46.5" customHeight="1" thickBot="1">
      <c r="A23" s="352" t="s">
        <v>204</v>
      </c>
      <c r="B23" s="365" t="s">
        <v>273</v>
      </c>
      <c r="C23" s="773"/>
      <c r="D23" s="773"/>
      <c r="E23" s="773"/>
      <c r="F23" s="773"/>
      <c r="G23" s="773"/>
      <c r="H23" s="773"/>
      <c r="I23" s="773"/>
      <c r="J23" s="773"/>
      <c r="K23" s="786"/>
      <c r="L23" s="789"/>
      <c r="M23" s="776"/>
      <c r="N23" s="773"/>
      <c r="O23" s="353"/>
      <c r="P23" s="354"/>
      <c r="Q23" s="355"/>
      <c r="R23" s="356"/>
      <c r="S23" s="357"/>
      <c r="T23" s="358"/>
      <c r="U23" s="359"/>
      <c r="V23" s="360"/>
      <c r="W23" s="357"/>
      <c r="X23" s="358"/>
      <c r="Y23" s="359"/>
      <c r="Z23" s="360"/>
      <c r="AA23" s="357"/>
      <c r="AB23" s="358"/>
      <c r="AC23" s="359"/>
      <c r="AD23" s="360"/>
      <c r="AE23" s="361"/>
      <c r="AF23" s="358"/>
      <c r="AG23" s="359"/>
      <c r="AH23" s="360"/>
      <c r="AI23" s="361"/>
      <c r="AJ23" s="358"/>
      <c r="AK23" s="359"/>
      <c r="AL23" s="360"/>
      <c r="AM23" s="357"/>
      <c r="AN23" s="358"/>
      <c r="AO23" s="359"/>
      <c r="AP23" s="360"/>
      <c r="AQ23" s="773"/>
      <c r="AR23" s="362"/>
      <c r="AS23" s="363"/>
      <c r="AT23" s="104"/>
    </row>
    <row r="24" spans="1:46" ht="21.75" customHeight="1" thickBot="1">
      <c r="A24" s="265" t="s">
        <v>146</v>
      </c>
      <c r="B24" s="798" t="s">
        <v>147</v>
      </c>
      <c r="C24" s="799"/>
      <c r="D24" s="799"/>
      <c r="E24" s="799"/>
      <c r="F24" s="799"/>
      <c r="G24" s="799"/>
      <c r="H24" s="799"/>
      <c r="I24" s="799"/>
      <c r="J24" s="799"/>
      <c r="K24" s="799"/>
      <c r="L24" s="799"/>
      <c r="M24" s="799"/>
      <c r="N24" s="799"/>
      <c r="O24" s="799"/>
      <c r="P24" s="799"/>
      <c r="Q24" s="799"/>
      <c r="R24" s="799"/>
      <c r="S24" s="799"/>
      <c r="T24" s="799"/>
      <c r="U24" s="799"/>
      <c r="V24" s="799"/>
      <c r="W24" s="799"/>
      <c r="X24" s="799"/>
      <c r="Y24" s="799"/>
      <c r="Z24" s="799"/>
      <c r="AA24" s="799"/>
      <c r="AB24" s="799"/>
      <c r="AC24" s="799"/>
      <c r="AD24" s="799"/>
      <c r="AE24" s="799"/>
      <c r="AF24" s="799"/>
      <c r="AG24" s="799"/>
      <c r="AH24" s="799"/>
      <c r="AI24" s="799"/>
      <c r="AJ24" s="799"/>
      <c r="AK24" s="799"/>
      <c r="AL24" s="799"/>
      <c r="AM24" s="799"/>
      <c r="AN24" s="799"/>
      <c r="AO24" s="799"/>
      <c r="AP24" s="799"/>
      <c r="AQ24" s="799"/>
      <c r="AR24" s="799"/>
      <c r="AS24" s="800"/>
      <c r="AT24" s="125"/>
    </row>
    <row r="25" spans="1:46" ht="47.25" customHeight="1" thickBot="1">
      <c r="A25" s="795" t="s">
        <v>190</v>
      </c>
      <c r="B25" s="590"/>
      <c r="C25" s="229"/>
      <c r="D25" s="216">
        <f>D26+D32</f>
        <v>25</v>
      </c>
      <c r="E25" s="216">
        <f>E26+E27</f>
        <v>600</v>
      </c>
      <c r="F25" s="216"/>
      <c r="G25" s="230"/>
      <c r="H25" s="216"/>
      <c r="I25" s="230"/>
      <c r="J25" s="216"/>
      <c r="K25" s="790">
        <f>K26+K32</f>
        <v>0</v>
      </c>
      <c r="L25" s="589"/>
      <c r="M25" s="590"/>
      <c r="N25" s="216">
        <f t="shared" ref="N25:O25" si="7">N26+N32</f>
        <v>0</v>
      </c>
      <c r="O25" s="790">
        <f t="shared" si="7"/>
        <v>16</v>
      </c>
      <c r="P25" s="589"/>
      <c r="Q25" s="590"/>
      <c r="R25" s="231">
        <f t="shared" ref="R25:S25" si="8">R26+R32</f>
        <v>20</v>
      </c>
      <c r="S25" s="790">
        <f t="shared" si="8"/>
        <v>0</v>
      </c>
      <c r="T25" s="589"/>
      <c r="U25" s="590"/>
      <c r="V25" s="231">
        <f t="shared" ref="V25:W25" si="9">V26+V32</f>
        <v>0</v>
      </c>
      <c r="W25" s="790">
        <f t="shared" si="9"/>
        <v>0</v>
      </c>
      <c r="X25" s="589"/>
      <c r="Y25" s="590"/>
      <c r="Z25" s="216">
        <f t="shared" ref="Z25:AA25" si="10">Z26+Z32</f>
        <v>5</v>
      </c>
      <c r="AA25" s="790">
        <f t="shared" si="10"/>
        <v>0</v>
      </c>
      <c r="AB25" s="589"/>
      <c r="AC25" s="590"/>
      <c r="AD25" s="216">
        <f t="shared" ref="AD25:AE25" si="11">AD26+AD32</f>
        <v>0</v>
      </c>
      <c r="AE25" s="790">
        <f t="shared" si="11"/>
        <v>0</v>
      </c>
      <c r="AF25" s="589"/>
      <c r="AG25" s="590"/>
      <c r="AH25" s="216">
        <f t="shared" ref="AH25:AI25" si="12">AH26+AH32</f>
        <v>0</v>
      </c>
      <c r="AI25" s="790">
        <f t="shared" si="12"/>
        <v>0</v>
      </c>
      <c r="AJ25" s="589"/>
      <c r="AK25" s="590"/>
      <c r="AL25" s="216">
        <f t="shared" ref="AL25:AM25" si="13">AL26+AL32</f>
        <v>0</v>
      </c>
      <c r="AM25" s="790">
        <f t="shared" si="13"/>
        <v>0</v>
      </c>
      <c r="AN25" s="589"/>
      <c r="AO25" s="590"/>
      <c r="AP25" s="216">
        <f>AP26+AP32</f>
        <v>0</v>
      </c>
      <c r="AQ25" s="211"/>
      <c r="AR25" s="80"/>
      <c r="AS25" s="209"/>
      <c r="AT25" s="131"/>
    </row>
    <row r="26" spans="1:46" ht="40.5" customHeight="1" thickBot="1">
      <c r="A26" s="232"/>
      <c r="B26" s="233" t="s">
        <v>191</v>
      </c>
      <c r="C26" s="229"/>
      <c r="D26" s="234">
        <f t="shared" ref="D26:E26" si="14">SUM(D28:D31)</f>
        <v>20</v>
      </c>
      <c r="E26" s="234">
        <f t="shared" si="14"/>
        <v>600</v>
      </c>
      <c r="F26" s="234"/>
      <c r="G26" s="234"/>
      <c r="H26" s="234"/>
      <c r="I26" s="234"/>
      <c r="J26" s="234"/>
      <c r="K26" s="790">
        <f>SUM(K28:M31)</f>
        <v>0</v>
      </c>
      <c r="L26" s="589"/>
      <c r="M26" s="590"/>
      <c r="N26" s="234">
        <f>SUM(N28:N31)</f>
        <v>0</v>
      </c>
      <c r="O26" s="790">
        <f>SUM(O28:Q31)</f>
        <v>16</v>
      </c>
      <c r="P26" s="589"/>
      <c r="Q26" s="590"/>
      <c r="R26" s="234">
        <f>SUM(R28:R31)</f>
        <v>20</v>
      </c>
      <c r="S26" s="790">
        <f>SUM(S28:U31)</f>
        <v>0</v>
      </c>
      <c r="T26" s="589"/>
      <c r="U26" s="590"/>
      <c r="V26" s="234">
        <f>SUM(V28:V31)</f>
        <v>0</v>
      </c>
      <c r="W26" s="790">
        <f>SUM(W28:Y31)</f>
        <v>0</v>
      </c>
      <c r="X26" s="589"/>
      <c r="Y26" s="590"/>
      <c r="Z26" s="234">
        <f>SUM(Z28:Z31)</f>
        <v>0</v>
      </c>
      <c r="AA26" s="790">
        <f>SUM(AA28:AC31)</f>
        <v>0</v>
      </c>
      <c r="AB26" s="589"/>
      <c r="AC26" s="590"/>
      <c r="AD26" s="234">
        <f>SUM(AD28:AD31)</f>
        <v>0</v>
      </c>
      <c r="AE26" s="790">
        <f>SUM(AE28:AG31)</f>
        <v>0</v>
      </c>
      <c r="AF26" s="589"/>
      <c r="AG26" s="590"/>
      <c r="AH26" s="234">
        <f>SUM(AH28:AH31)</f>
        <v>0</v>
      </c>
      <c r="AI26" s="790">
        <f>SUM(AI28:AK31)</f>
        <v>0</v>
      </c>
      <c r="AJ26" s="589"/>
      <c r="AK26" s="590"/>
      <c r="AL26" s="234">
        <f>SUM(AL28:AL31)</f>
        <v>0</v>
      </c>
      <c r="AM26" s="790">
        <f>SUM(AM28:AO31)</f>
        <v>0</v>
      </c>
      <c r="AN26" s="589"/>
      <c r="AO26" s="590"/>
      <c r="AP26" s="234">
        <f>SUM(AP28:AP31)</f>
        <v>0</v>
      </c>
      <c r="AQ26" s="211"/>
      <c r="AR26" s="80"/>
      <c r="AS26" s="209"/>
      <c r="AT26" s="131"/>
    </row>
    <row r="27" spans="1:46" ht="1.5" customHeight="1" thickBot="1">
      <c r="A27" s="132"/>
      <c r="B27" s="266"/>
      <c r="C27" s="267"/>
      <c r="D27" s="159"/>
      <c r="E27" s="106"/>
      <c r="F27" s="108"/>
      <c r="G27" s="109"/>
      <c r="H27" s="109"/>
      <c r="I27" s="109"/>
      <c r="J27" s="110"/>
      <c r="K27" s="113"/>
      <c r="L27" s="109"/>
      <c r="M27" s="110"/>
      <c r="N27" s="111"/>
      <c r="O27" s="108"/>
      <c r="P27" s="109"/>
      <c r="Q27" s="112"/>
      <c r="R27" s="163"/>
      <c r="S27" s="108"/>
      <c r="T27" s="109"/>
      <c r="U27" s="112"/>
      <c r="V27" s="163"/>
      <c r="W27" s="108"/>
      <c r="X27" s="109"/>
      <c r="Y27" s="112"/>
      <c r="Z27" s="111"/>
      <c r="AA27" s="108"/>
      <c r="AB27" s="109"/>
      <c r="AC27" s="112"/>
      <c r="AD27" s="111"/>
      <c r="AE27" s="113"/>
      <c r="AF27" s="109"/>
      <c r="AG27" s="112"/>
      <c r="AH27" s="111"/>
      <c r="AI27" s="113"/>
      <c r="AJ27" s="109"/>
      <c r="AK27" s="112"/>
      <c r="AL27" s="111"/>
      <c r="AM27" s="108"/>
      <c r="AN27" s="109"/>
      <c r="AO27" s="112"/>
      <c r="AP27" s="111"/>
      <c r="AQ27" s="268"/>
      <c r="AR27" s="269"/>
      <c r="AS27" s="270"/>
      <c r="AT27" s="131"/>
    </row>
    <row r="28" spans="1:46" ht="33.75" customHeight="1">
      <c r="A28" s="127" t="s">
        <v>205</v>
      </c>
      <c r="B28" s="366" t="s">
        <v>275</v>
      </c>
      <c r="C28" s="128" t="s">
        <v>149</v>
      </c>
      <c r="D28" s="117">
        <v>5</v>
      </c>
      <c r="E28" s="129">
        <f t="shared" ref="E28:E31" si="15">D28*30</f>
        <v>150</v>
      </c>
      <c r="F28" s="102">
        <f t="shared" ref="F28:F31" si="16">G28+H28+I28</f>
        <v>64</v>
      </c>
      <c r="G28" s="117">
        <v>32</v>
      </c>
      <c r="H28" s="117"/>
      <c r="I28" s="117">
        <v>32</v>
      </c>
      <c r="J28" s="130">
        <f t="shared" ref="J28:J31" si="17">E28-F28</f>
        <v>86</v>
      </c>
      <c r="K28" s="96"/>
      <c r="L28" s="97"/>
      <c r="M28" s="98"/>
      <c r="N28" s="99"/>
      <c r="O28" s="96">
        <v>2</v>
      </c>
      <c r="P28" s="97"/>
      <c r="Q28" s="98">
        <v>2</v>
      </c>
      <c r="R28" s="99">
        <v>5</v>
      </c>
      <c r="S28" s="96"/>
      <c r="T28" s="97"/>
      <c r="U28" s="98"/>
      <c r="V28" s="99"/>
      <c r="W28" s="96"/>
      <c r="X28" s="97"/>
      <c r="Y28" s="98"/>
      <c r="Z28" s="99"/>
      <c r="AA28" s="96"/>
      <c r="AB28" s="97"/>
      <c r="AC28" s="98"/>
      <c r="AD28" s="99"/>
      <c r="AE28" s="100"/>
      <c r="AF28" s="97"/>
      <c r="AG28" s="98"/>
      <c r="AH28" s="99"/>
      <c r="AI28" s="100"/>
      <c r="AJ28" s="97"/>
      <c r="AK28" s="98"/>
      <c r="AL28" s="99"/>
      <c r="AM28" s="96"/>
      <c r="AN28" s="97"/>
      <c r="AO28" s="98"/>
      <c r="AP28" s="99"/>
      <c r="AQ28" s="117">
        <v>2</v>
      </c>
      <c r="AR28" s="102"/>
      <c r="AS28" s="117"/>
      <c r="AT28" s="131"/>
    </row>
    <row r="29" spans="1:46" ht="21.75" customHeight="1">
      <c r="A29" s="132" t="s">
        <v>206</v>
      </c>
      <c r="B29" s="367" t="s">
        <v>278</v>
      </c>
      <c r="C29" s="133" t="s">
        <v>151</v>
      </c>
      <c r="D29" s="106">
        <v>5</v>
      </c>
      <c r="E29" s="107">
        <f t="shared" si="15"/>
        <v>150</v>
      </c>
      <c r="F29" s="114">
        <f t="shared" si="16"/>
        <v>64</v>
      </c>
      <c r="G29" s="106">
        <v>32</v>
      </c>
      <c r="H29" s="106">
        <v>16</v>
      </c>
      <c r="I29" s="106">
        <v>16</v>
      </c>
      <c r="J29" s="134">
        <f t="shared" si="17"/>
        <v>86</v>
      </c>
      <c r="K29" s="108"/>
      <c r="L29" s="109"/>
      <c r="M29" s="112"/>
      <c r="N29" s="111"/>
      <c r="O29" s="108">
        <v>2</v>
      </c>
      <c r="P29" s="109">
        <v>1</v>
      </c>
      <c r="Q29" s="112">
        <v>1</v>
      </c>
      <c r="R29" s="111">
        <v>5</v>
      </c>
      <c r="S29" s="100"/>
      <c r="T29" s="96"/>
      <c r="U29" s="130"/>
      <c r="V29" s="99"/>
      <c r="W29" s="96"/>
      <c r="X29" s="96"/>
      <c r="Y29" s="129"/>
      <c r="Z29" s="99"/>
      <c r="AA29" s="96"/>
      <c r="AB29" s="96"/>
      <c r="AC29" s="129"/>
      <c r="AD29" s="99"/>
      <c r="AE29" s="113"/>
      <c r="AF29" s="109"/>
      <c r="AG29" s="112"/>
      <c r="AH29" s="111"/>
      <c r="AI29" s="113"/>
      <c r="AJ29" s="109"/>
      <c r="AK29" s="112"/>
      <c r="AL29" s="111"/>
      <c r="AM29" s="96"/>
      <c r="AN29" s="96"/>
      <c r="AO29" s="129"/>
      <c r="AP29" s="99"/>
      <c r="AQ29" s="117">
        <v>2</v>
      </c>
      <c r="AR29" s="135"/>
      <c r="AS29" s="136"/>
      <c r="AT29" s="131"/>
    </row>
    <row r="30" spans="1:46" ht="51.75" customHeight="1">
      <c r="A30" s="137" t="s">
        <v>207</v>
      </c>
      <c r="B30" s="382" t="s">
        <v>279</v>
      </c>
      <c r="C30" s="475" t="s">
        <v>394</v>
      </c>
      <c r="D30" s="139">
        <v>5</v>
      </c>
      <c r="E30" s="140">
        <f t="shared" si="15"/>
        <v>150</v>
      </c>
      <c r="F30" s="141">
        <f t="shared" si="16"/>
        <v>64</v>
      </c>
      <c r="G30" s="139">
        <v>32</v>
      </c>
      <c r="H30" s="139"/>
      <c r="I30" s="139">
        <v>32</v>
      </c>
      <c r="J30" s="142">
        <f t="shared" si="17"/>
        <v>86</v>
      </c>
      <c r="K30" s="143"/>
      <c r="L30" s="144"/>
      <c r="M30" s="145"/>
      <c r="N30" s="146"/>
      <c r="O30" s="143">
        <v>2</v>
      </c>
      <c r="P30" s="144"/>
      <c r="Q30" s="145">
        <v>2</v>
      </c>
      <c r="R30" s="146">
        <v>5</v>
      </c>
      <c r="S30" s="143"/>
      <c r="T30" s="144"/>
      <c r="U30" s="145"/>
      <c r="V30" s="146"/>
      <c r="W30" s="143"/>
      <c r="X30" s="144"/>
      <c r="Y30" s="145"/>
      <c r="Z30" s="146"/>
      <c r="AA30" s="143"/>
      <c r="AB30" s="144"/>
      <c r="AC30" s="145"/>
      <c r="AD30" s="146"/>
      <c r="AE30" s="147"/>
      <c r="AF30" s="144"/>
      <c r="AG30" s="145"/>
      <c r="AH30" s="146"/>
      <c r="AI30" s="147"/>
      <c r="AJ30" s="144"/>
      <c r="AK30" s="145"/>
      <c r="AL30" s="146"/>
      <c r="AM30" s="143"/>
      <c r="AN30" s="144"/>
      <c r="AO30" s="145"/>
      <c r="AP30" s="146"/>
      <c r="AQ30" s="117">
        <v>2</v>
      </c>
      <c r="AR30" s="141"/>
      <c r="AS30" s="139"/>
      <c r="AT30" s="131"/>
    </row>
    <row r="31" spans="1:46" ht="92.25" customHeight="1" thickBot="1">
      <c r="A31" s="137" t="s">
        <v>207</v>
      </c>
      <c r="B31" s="381" t="s">
        <v>289</v>
      </c>
      <c r="C31" s="138" t="s">
        <v>208</v>
      </c>
      <c r="D31" s="139">
        <v>5</v>
      </c>
      <c r="E31" s="140">
        <f t="shared" si="15"/>
        <v>150</v>
      </c>
      <c r="F31" s="141">
        <f t="shared" si="16"/>
        <v>64</v>
      </c>
      <c r="G31" s="139">
        <v>32</v>
      </c>
      <c r="H31" s="139">
        <v>16</v>
      </c>
      <c r="I31" s="139">
        <v>16</v>
      </c>
      <c r="J31" s="142">
        <f t="shared" si="17"/>
        <v>86</v>
      </c>
      <c r="K31" s="143"/>
      <c r="L31" s="144"/>
      <c r="M31" s="145"/>
      <c r="N31" s="146"/>
      <c r="O31" s="143">
        <v>2</v>
      </c>
      <c r="P31" s="447">
        <v>1</v>
      </c>
      <c r="Q31" s="145">
        <v>1</v>
      </c>
      <c r="R31" s="448">
        <v>5</v>
      </c>
      <c r="S31" s="143"/>
      <c r="T31" s="144"/>
      <c r="U31" s="145"/>
      <c r="V31" s="146"/>
      <c r="W31" s="143"/>
      <c r="X31" s="144"/>
      <c r="Y31" s="145"/>
      <c r="Z31" s="146"/>
      <c r="AA31" s="143"/>
      <c r="AB31" s="144"/>
      <c r="AC31" s="145"/>
      <c r="AD31" s="146"/>
      <c r="AE31" s="147"/>
      <c r="AF31" s="144"/>
      <c r="AG31" s="145"/>
      <c r="AH31" s="146"/>
      <c r="AI31" s="147"/>
      <c r="AJ31" s="144"/>
      <c r="AK31" s="145"/>
      <c r="AL31" s="146"/>
      <c r="AM31" s="143"/>
      <c r="AN31" s="144"/>
      <c r="AO31" s="145"/>
      <c r="AP31" s="146"/>
      <c r="AQ31" s="271">
        <v>2</v>
      </c>
      <c r="AR31" s="141"/>
      <c r="AS31" s="139"/>
      <c r="AT31" s="131"/>
    </row>
    <row r="32" spans="1:46" ht="29.25" customHeight="1" thickBot="1">
      <c r="A32" s="272"/>
      <c r="B32" s="509" t="s">
        <v>192</v>
      </c>
      <c r="C32" s="273"/>
      <c r="D32" s="122">
        <v>5</v>
      </c>
      <c r="E32" s="88">
        <f>E33*1</f>
        <v>150</v>
      </c>
      <c r="F32" s="274"/>
      <c r="G32" s="275"/>
      <c r="H32" s="276"/>
      <c r="I32" s="276"/>
      <c r="J32" s="193"/>
      <c r="K32" s="588">
        <f>SUM(K34:M35)</f>
        <v>0</v>
      </c>
      <c r="L32" s="589"/>
      <c r="M32" s="590"/>
      <c r="N32" s="88">
        <f>SUM(N34)</f>
        <v>0</v>
      </c>
      <c r="O32" s="588">
        <f>SUM(O33:Q35)</f>
        <v>0</v>
      </c>
      <c r="P32" s="589"/>
      <c r="Q32" s="590"/>
      <c r="R32" s="149">
        <f>SUM(R33)</f>
        <v>0</v>
      </c>
      <c r="S32" s="588">
        <f>SUM(S33:U35)</f>
        <v>0</v>
      </c>
      <c r="T32" s="589"/>
      <c r="U32" s="590"/>
      <c r="V32" s="149">
        <f>SUM(V33)</f>
        <v>0</v>
      </c>
      <c r="W32" s="588">
        <f>SUM(W34:Y35)</f>
        <v>0</v>
      </c>
      <c r="X32" s="589"/>
      <c r="Y32" s="590"/>
      <c r="Z32" s="149">
        <f>SUM(Z33:Z35)</f>
        <v>5</v>
      </c>
      <c r="AA32" s="588">
        <f>SUM(AA34:AC35)</f>
        <v>0</v>
      </c>
      <c r="AB32" s="589"/>
      <c r="AC32" s="590"/>
      <c r="AD32" s="88">
        <f>SUM(AD34)</f>
        <v>0</v>
      </c>
      <c r="AE32" s="588">
        <f>SUM(AE34:AG35)</f>
        <v>0</v>
      </c>
      <c r="AF32" s="589"/>
      <c r="AG32" s="590"/>
      <c r="AH32" s="88">
        <f>SUM(AH34)</f>
        <v>0</v>
      </c>
      <c r="AI32" s="588">
        <f>SUM(AI34:AK35)</f>
        <v>0</v>
      </c>
      <c r="AJ32" s="589"/>
      <c r="AK32" s="590"/>
      <c r="AL32" s="88">
        <f>SUM(AL34)</f>
        <v>0</v>
      </c>
      <c r="AM32" s="588">
        <f>SUM(AM34:AO35)</f>
        <v>0</v>
      </c>
      <c r="AN32" s="589"/>
      <c r="AO32" s="590"/>
      <c r="AP32" s="88">
        <f>SUM(AP34)</f>
        <v>0</v>
      </c>
      <c r="AQ32" s="277"/>
      <c r="AR32" s="278"/>
      <c r="AS32" s="279"/>
      <c r="AT32" s="131"/>
    </row>
    <row r="33" spans="1:46" ht="0.75" customHeight="1">
      <c r="A33" s="280"/>
      <c r="B33" s="281"/>
      <c r="C33" s="282"/>
      <c r="D33" s="819">
        <v>5</v>
      </c>
      <c r="E33" s="820">
        <f>D33*30</f>
        <v>150</v>
      </c>
      <c r="F33" s="734">
        <f>SUM(G33:I35)</f>
        <v>64</v>
      </c>
      <c r="G33" s="782">
        <v>32</v>
      </c>
      <c r="H33" s="804">
        <v>32</v>
      </c>
      <c r="I33" s="782"/>
      <c r="J33" s="783">
        <f>E33-F33</f>
        <v>86</v>
      </c>
      <c r="K33" s="812"/>
      <c r="L33" s="813"/>
      <c r="M33" s="817"/>
      <c r="N33" s="807"/>
      <c r="O33" s="803"/>
      <c r="P33" s="804"/>
      <c r="Q33" s="817"/>
      <c r="R33" s="818"/>
      <c r="S33" s="803"/>
      <c r="T33" s="804"/>
      <c r="U33" s="817"/>
      <c r="V33" s="818"/>
      <c r="W33" s="803">
        <v>2</v>
      </c>
      <c r="X33" s="804">
        <v>2</v>
      </c>
      <c r="Y33" s="817"/>
      <c r="Z33" s="726">
        <v>5</v>
      </c>
      <c r="AA33" s="803"/>
      <c r="AB33" s="804"/>
      <c r="AC33" s="805"/>
      <c r="AD33" s="807"/>
      <c r="AE33" s="803"/>
      <c r="AF33" s="804"/>
      <c r="AG33" s="805"/>
      <c r="AH33" s="807"/>
      <c r="AI33" s="803"/>
      <c r="AJ33" s="804"/>
      <c r="AK33" s="805"/>
      <c r="AL33" s="807"/>
      <c r="AM33" s="803"/>
      <c r="AN33" s="804"/>
      <c r="AO33" s="805"/>
      <c r="AP33" s="807"/>
      <c r="AQ33" s="820">
        <v>4</v>
      </c>
      <c r="AR33" s="802"/>
      <c r="AS33" s="802"/>
      <c r="AT33" s="131"/>
    </row>
    <row r="34" spans="1:46" s="527" customFormat="1" ht="64.150000000000006" customHeight="1">
      <c r="A34" s="283" t="s">
        <v>209</v>
      </c>
      <c r="B34" s="533" t="s">
        <v>430</v>
      </c>
      <c r="C34" s="415" t="s">
        <v>392</v>
      </c>
      <c r="D34" s="598"/>
      <c r="E34" s="598"/>
      <c r="F34" s="660"/>
      <c r="G34" s="558"/>
      <c r="H34" s="558"/>
      <c r="I34" s="558"/>
      <c r="J34" s="675"/>
      <c r="K34" s="660"/>
      <c r="L34" s="814"/>
      <c r="M34" s="675"/>
      <c r="N34" s="598"/>
      <c r="O34" s="612"/>
      <c r="P34" s="558"/>
      <c r="Q34" s="675"/>
      <c r="R34" s="598"/>
      <c r="S34" s="612"/>
      <c r="T34" s="558"/>
      <c r="U34" s="675"/>
      <c r="V34" s="598"/>
      <c r="W34" s="612"/>
      <c r="X34" s="558"/>
      <c r="Y34" s="675"/>
      <c r="Z34" s="815"/>
      <c r="AA34" s="612"/>
      <c r="AB34" s="558"/>
      <c r="AC34" s="806"/>
      <c r="AD34" s="598"/>
      <c r="AE34" s="612"/>
      <c r="AF34" s="558"/>
      <c r="AG34" s="806"/>
      <c r="AH34" s="598"/>
      <c r="AI34" s="612"/>
      <c r="AJ34" s="558"/>
      <c r="AK34" s="806"/>
      <c r="AL34" s="598"/>
      <c r="AM34" s="612"/>
      <c r="AN34" s="558"/>
      <c r="AO34" s="806"/>
      <c r="AP34" s="598"/>
      <c r="AQ34" s="598"/>
      <c r="AR34" s="598"/>
      <c r="AS34" s="598"/>
      <c r="AT34" s="455"/>
    </row>
    <row r="35" spans="1:46" s="527" customFormat="1" ht="102.6" customHeight="1" thickBot="1">
      <c r="A35" s="283" t="s">
        <v>210</v>
      </c>
      <c r="B35" s="534" t="s">
        <v>431</v>
      </c>
      <c r="C35" s="416" t="s">
        <v>393</v>
      </c>
      <c r="D35" s="598"/>
      <c r="E35" s="601"/>
      <c r="F35" s="661"/>
      <c r="G35" s="605"/>
      <c r="H35" s="558"/>
      <c r="I35" s="605"/>
      <c r="J35" s="676"/>
      <c r="K35" s="660"/>
      <c r="L35" s="814"/>
      <c r="M35" s="675"/>
      <c r="N35" s="601"/>
      <c r="O35" s="612"/>
      <c r="P35" s="558"/>
      <c r="Q35" s="675"/>
      <c r="R35" s="601"/>
      <c r="S35" s="612"/>
      <c r="T35" s="558"/>
      <c r="U35" s="675"/>
      <c r="V35" s="601"/>
      <c r="W35" s="612"/>
      <c r="X35" s="558"/>
      <c r="Y35" s="675"/>
      <c r="Z35" s="816"/>
      <c r="AA35" s="612"/>
      <c r="AB35" s="558"/>
      <c r="AC35" s="806"/>
      <c r="AD35" s="601"/>
      <c r="AE35" s="612"/>
      <c r="AF35" s="558"/>
      <c r="AG35" s="806"/>
      <c r="AH35" s="601"/>
      <c r="AI35" s="612"/>
      <c r="AJ35" s="558"/>
      <c r="AK35" s="806"/>
      <c r="AL35" s="601"/>
      <c r="AM35" s="612"/>
      <c r="AN35" s="558"/>
      <c r="AO35" s="806"/>
      <c r="AP35" s="601"/>
      <c r="AQ35" s="601"/>
      <c r="AR35" s="601"/>
      <c r="AS35" s="601"/>
      <c r="AT35" s="455"/>
    </row>
    <row r="36" spans="1:46" ht="23.25" customHeight="1" thickBot="1">
      <c r="A36" s="84" t="s">
        <v>154</v>
      </c>
      <c r="B36" s="592" t="s">
        <v>155</v>
      </c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  <c r="AC36" s="589"/>
      <c r="AD36" s="589"/>
      <c r="AE36" s="589"/>
      <c r="AF36" s="589"/>
      <c r="AG36" s="589"/>
      <c r="AH36" s="589"/>
      <c r="AI36" s="589"/>
      <c r="AJ36" s="589"/>
      <c r="AK36" s="589"/>
      <c r="AL36" s="589"/>
      <c r="AM36" s="589"/>
      <c r="AN36" s="589"/>
      <c r="AO36" s="589"/>
      <c r="AP36" s="589"/>
      <c r="AQ36" s="589"/>
      <c r="AR36" s="589"/>
      <c r="AS36" s="590"/>
      <c r="AT36" s="125"/>
    </row>
    <row r="37" spans="1:46" ht="19.5" customHeight="1" thickBot="1">
      <c r="A37" s="795" t="s">
        <v>190</v>
      </c>
      <c r="B37" s="590"/>
      <c r="C37" s="273"/>
      <c r="D37" s="88">
        <f>D38+D54</f>
        <v>115</v>
      </c>
      <c r="E37" s="88">
        <f>E38+E54</f>
        <v>3150</v>
      </c>
      <c r="F37" s="88"/>
      <c r="G37" s="275"/>
      <c r="H37" s="88"/>
      <c r="I37" s="275"/>
      <c r="J37" s="88"/>
      <c r="K37" s="588">
        <f>K38+K54</f>
        <v>4</v>
      </c>
      <c r="L37" s="589"/>
      <c r="M37" s="590"/>
      <c r="N37" s="88">
        <f>N38+N54</f>
        <v>5</v>
      </c>
      <c r="O37" s="588">
        <f>O38+O54</f>
        <v>0</v>
      </c>
      <c r="P37" s="589"/>
      <c r="Q37" s="590"/>
      <c r="R37" s="149">
        <f>R38+R54</f>
        <v>0</v>
      </c>
      <c r="S37" s="588">
        <f>S38+S54</f>
        <v>8</v>
      </c>
      <c r="T37" s="589"/>
      <c r="U37" s="590"/>
      <c r="V37" s="88">
        <f>V38+V54</f>
        <v>15</v>
      </c>
      <c r="W37" s="588">
        <f>W38+W54</f>
        <v>11</v>
      </c>
      <c r="X37" s="589"/>
      <c r="Y37" s="590"/>
      <c r="Z37" s="149">
        <f>Z38+Z54</f>
        <v>20</v>
      </c>
      <c r="AA37" s="588">
        <f>AA38+AA54</f>
        <v>19</v>
      </c>
      <c r="AB37" s="589"/>
      <c r="AC37" s="590"/>
      <c r="AD37" s="88">
        <f>AD38+AD54</f>
        <v>25</v>
      </c>
      <c r="AE37" s="588">
        <f>AE38+AE54</f>
        <v>15</v>
      </c>
      <c r="AF37" s="589"/>
      <c r="AG37" s="590"/>
      <c r="AH37" s="88">
        <f>AH38+AH54</f>
        <v>20</v>
      </c>
      <c r="AI37" s="588">
        <f>AI38+AI54</f>
        <v>21</v>
      </c>
      <c r="AJ37" s="589"/>
      <c r="AK37" s="590"/>
      <c r="AL37" s="88">
        <f>AL38+AL54</f>
        <v>30</v>
      </c>
      <c r="AM37" s="588">
        <f>AM38+AM54</f>
        <v>0</v>
      </c>
      <c r="AN37" s="589"/>
      <c r="AO37" s="590"/>
      <c r="AP37" s="88">
        <f>AP38+AP54</f>
        <v>0</v>
      </c>
      <c r="AQ37" s="86"/>
      <c r="AR37" s="89"/>
      <c r="AS37" s="86"/>
      <c r="AT37" s="131"/>
    </row>
    <row r="38" spans="1:46" ht="50.25" customHeight="1" thickBot="1">
      <c r="A38" s="272"/>
      <c r="B38" s="284" t="s">
        <v>191</v>
      </c>
      <c r="C38" s="273"/>
      <c r="D38" s="122">
        <f>SUM(D39:D53)</f>
        <v>75</v>
      </c>
      <c r="E38" s="122">
        <f>SUM(E39:E53)</f>
        <v>2250</v>
      </c>
      <c r="F38" s="122"/>
      <c r="G38" s="122"/>
      <c r="H38" s="122"/>
      <c r="I38" s="122"/>
      <c r="J38" s="122"/>
      <c r="K38" s="588">
        <f>SUM(K39:M53)</f>
        <v>4</v>
      </c>
      <c r="L38" s="589"/>
      <c r="M38" s="590"/>
      <c r="N38" s="88">
        <f>SUM(N39:N53)</f>
        <v>5</v>
      </c>
      <c r="O38" s="588">
        <f>SUM(O39:Q53)</f>
        <v>0</v>
      </c>
      <c r="P38" s="589"/>
      <c r="Q38" s="590"/>
      <c r="R38" s="149">
        <f>SUM(R39:R53)</f>
        <v>0</v>
      </c>
      <c r="S38" s="588">
        <f>SUM(S39:U53)</f>
        <v>8</v>
      </c>
      <c r="T38" s="589"/>
      <c r="U38" s="590"/>
      <c r="V38" s="88">
        <f>SUM(V39:V53)</f>
        <v>10</v>
      </c>
      <c r="W38" s="588">
        <f>SUM(W39:Y53)</f>
        <v>11</v>
      </c>
      <c r="X38" s="589"/>
      <c r="Y38" s="590"/>
      <c r="Z38" s="88">
        <f>SUM(Z39:Z53)</f>
        <v>15</v>
      </c>
      <c r="AA38" s="588">
        <f>SUM(AA39:AC53)</f>
        <v>15</v>
      </c>
      <c r="AB38" s="589"/>
      <c r="AC38" s="590"/>
      <c r="AD38" s="88">
        <f>SUM(AD39:AD53)</f>
        <v>20</v>
      </c>
      <c r="AE38" s="588">
        <f>SUM(AE39:AG53)</f>
        <v>8</v>
      </c>
      <c r="AF38" s="589"/>
      <c r="AG38" s="590"/>
      <c r="AH38" s="88">
        <f>SUM(AH39:AH53)</f>
        <v>10</v>
      </c>
      <c r="AI38" s="588">
        <f>SUM(AI39:AK53)</f>
        <v>12</v>
      </c>
      <c r="AJ38" s="589"/>
      <c r="AK38" s="590"/>
      <c r="AL38" s="88">
        <f>SUM(AL39:AL53)</f>
        <v>15</v>
      </c>
      <c r="AM38" s="588">
        <f>SUM(AM39:AO53)</f>
        <v>0</v>
      </c>
      <c r="AN38" s="589"/>
      <c r="AO38" s="590"/>
      <c r="AP38" s="88">
        <f>SUM(AP39:AP53)</f>
        <v>0</v>
      </c>
      <c r="AQ38" s="86"/>
      <c r="AR38" s="89"/>
      <c r="AS38" s="86"/>
      <c r="AT38" s="131"/>
    </row>
    <row r="39" spans="1:46" ht="51" customHeight="1">
      <c r="A39" s="155" t="s">
        <v>211</v>
      </c>
      <c r="B39" s="535" t="s">
        <v>432</v>
      </c>
      <c r="C39" s="417" t="s">
        <v>393</v>
      </c>
      <c r="D39" s="102">
        <v>5</v>
      </c>
      <c r="E39" s="117">
        <f t="shared" ref="E39:E53" si="18">D39*30</f>
        <v>150</v>
      </c>
      <c r="F39" s="117">
        <f t="shared" ref="F39:F53" si="19">G39+H39+I39</f>
        <v>64</v>
      </c>
      <c r="G39" s="129">
        <v>32</v>
      </c>
      <c r="H39" s="117">
        <v>16</v>
      </c>
      <c r="I39" s="129">
        <v>16</v>
      </c>
      <c r="J39" s="117">
        <f t="shared" ref="J39:J53" si="20">E39-F39</f>
        <v>86</v>
      </c>
      <c r="K39" s="418">
        <v>2</v>
      </c>
      <c r="L39" s="419">
        <v>1</v>
      </c>
      <c r="M39" s="420">
        <v>1</v>
      </c>
      <c r="N39" s="285">
        <v>5</v>
      </c>
      <c r="O39" s="96"/>
      <c r="P39" s="97"/>
      <c r="Q39" s="98"/>
      <c r="R39" s="157"/>
      <c r="S39" s="96"/>
      <c r="T39" s="97"/>
      <c r="U39" s="98"/>
      <c r="V39" s="99"/>
      <c r="W39" s="96"/>
      <c r="X39" s="97"/>
      <c r="Y39" s="98"/>
      <c r="Z39" s="99"/>
      <c r="AA39" s="96"/>
      <c r="AB39" s="97"/>
      <c r="AC39" s="98"/>
      <c r="AD39" s="99"/>
      <c r="AE39" s="100"/>
      <c r="AF39" s="97"/>
      <c r="AG39" s="98"/>
      <c r="AH39" s="99"/>
      <c r="AI39" s="100"/>
      <c r="AJ39" s="97"/>
      <c r="AK39" s="98"/>
      <c r="AL39" s="99"/>
      <c r="AM39" s="96"/>
      <c r="AN39" s="97"/>
      <c r="AO39" s="98"/>
      <c r="AP39" s="99"/>
      <c r="AQ39" s="117">
        <v>1</v>
      </c>
      <c r="AR39" s="102"/>
      <c r="AS39" s="117"/>
      <c r="AT39" s="131"/>
    </row>
    <row r="40" spans="1:46" s="527" customFormat="1" ht="90" customHeight="1">
      <c r="A40" s="531" t="s">
        <v>212</v>
      </c>
      <c r="B40" s="535" t="s">
        <v>428</v>
      </c>
      <c r="C40" s="532" t="s">
        <v>429</v>
      </c>
      <c r="D40" s="286">
        <v>5</v>
      </c>
      <c r="E40" s="106">
        <f t="shared" si="18"/>
        <v>150</v>
      </c>
      <c r="F40" s="106">
        <f t="shared" si="19"/>
        <v>48</v>
      </c>
      <c r="G40" s="515">
        <v>32</v>
      </c>
      <c r="H40" s="515">
        <v>16</v>
      </c>
      <c r="I40" s="515"/>
      <c r="J40" s="106">
        <f t="shared" si="20"/>
        <v>102</v>
      </c>
      <c r="K40" s="113"/>
      <c r="L40" s="109"/>
      <c r="M40" s="110"/>
      <c r="N40" s="111"/>
      <c r="O40" s="108"/>
      <c r="P40" s="109"/>
      <c r="Q40" s="112"/>
      <c r="R40" s="287"/>
      <c r="S40" s="514"/>
      <c r="T40" s="424"/>
      <c r="U40" s="425"/>
      <c r="V40" s="287"/>
      <c r="W40" s="108">
        <v>2</v>
      </c>
      <c r="X40" s="109">
        <v>1</v>
      </c>
      <c r="Y40" s="112"/>
      <c r="Z40" s="111">
        <v>5</v>
      </c>
      <c r="AA40" s="108"/>
      <c r="AB40" s="109"/>
      <c r="AC40" s="112"/>
      <c r="AD40" s="111"/>
      <c r="AE40" s="113"/>
      <c r="AF40" s="109"/>
      <c r="AG40" s="112"/>
      <c r="AH40" s="111"/>
      <c r="AI40" s="113"/>
      <c r="AJ40" s="109"/>
      <c r="AK40" s="112"/>
      <c r="AL40" s="111"/>
      <c r="AM40" s="108"/>
      <c r="AN40" s="109"/>
      <c r="AO40" s="112"/>
      <c r="AP40" s="111"/>
      <c r="AQ40" s="453">
        <v>4</v>
      </c>
      <c r="AR40" s="454"/>
      <c r="AS40" s="106"/>
      <c r="AT40" s="455"/>
    </row>
    <row r="41" spans="1:46" ht="64.900000000000006" customHeight="1">
      <c r="A41" s="283" t="s">
        <v>213</v>
      </c>
      <c r="B41" s="479" t="s">
        <v>433</v>
      </c>
      <c r="C41" s="422" t="s">
        <v>394</v>
      </c>
      <c r="D41" s="159">
        <v>5</v>
      </c>
      <c r="E41" s="106">
        <f t="shared" si="18"/>
        <v>150</v>
      </c>
      <c r="F41" s="106">
        <f t="shared" si="19"/>
        <v>64</v>
      </c>
      <c r="G41" s="426">
        <f>16*S41</f>
        <v>32</v>
      </c>
      <c r="H41" s="426">
        <f>16*T41</f>
        <v>32</v>
      </c>
      <c r="I41" s="426"/>
      <c r="J41" s="106">
        <f t="shared" si="20"/>
        <v>86</v>
      </c>
      <c r="K41" s="113"/>
      <c r="L41" s="109"/>
      <c r="M41" s="110"/>
      <c r="N41" s="111"/>
      <c r="O41" s="108"/>
      <c r="P41" s="109"/>
      <c r="Q41" s="112"/>
      <c r="R41" s="163"/>
      <c r="S41" s="423">
        <v>2</v>
      </c>
      <c r="T41" s="424">
        <v>2</v>
      </c>
      <c r="U41" s="425"/>
      <c r="V41" s="111">
        <v>5</v>
      </c>
      <c r="W41" s="108"/>
      <c r="X41" s="109"/>
      <c r="Y41" s="112"/>
      <c r="Z41" s="111"/>
      <c r="AA41" s="108"/>
      <c r="AB41" s="109"/>
      <c r="AC41" s="112"/>
      <c r="AD41" s="111"/>
      <c r="AE41" s="113"/>
      <c r="AF41" s="109"/>
      <c r="AG41" s="112"/>
      <c r="AH41" s="111"/>
      <c r="AI41" s="113"/>
      <c r="AJ41" s="109"/>
      <c r="AK41" s="112"/>
      <c r="AL41" s="111"/>
      <c r="AM41" s="108"/>
      <c r="AN41" s="109"/>
      <c r="AO41" s="112"/>
      <c r="AP41" s="111"/>
      <c r="AQ41" s="117">
        <v>3</v>
      </c>
      <c r="AR41" s="114"/>
      <c r="AS41" s="106"/>
      <c r="AT41" s="131"/>
    </row>
    <row r="42" spans="1:46" ht="110.45" customHeight="1">
      <c r="A42" s="283" t="s">
        <v>214</v>
      </c>
      <c r="B42" s="428" t="s">
        <v>434</v>
      </c>
      <c r="C42" s="475" t="s">
        <v>394</v>
      </c>
      <c r="D42" s="159">
        <v>5</v>
      </c>
      <c r="E42" s="106">
        <f t="shared" si="18"/>
        <v>150</v>
      </c>
      <c r="F42" s="106">
        <f t="shared" si="19"/>
        <v>64</v>
      </c>
      <c r="G42" s="426">
        <f>16*AE42</f>
        <v>32</v>
      </c>
      <c r="H42" s="426">
        <f>16*AF42</f>
        <v>16</v>
      </c>
      <c r="I42" s="426">
        <f>16*AG42</f>
        <v>16</v>
      </c>
      <c r="J42" s="106">
        <f t="shared" si="20"/>
        <v>86</v>
      </c>
      <c r="K42" s="113"/>
      <c r="L42" s="109"/>
      <c r="M42" s="110"/>
      <c r="N42" s="111"/>
      <c r="O42" s="108"/>
      <c r="P42" s="109"/>
      <c r="Q42" s="112"/>
      <c r="R42" s="163"/>
      <c r="S42" s="108"/>
      <c r="T42" s="109"/>
      <c r="U42" s="437"/>
      <c r="V42" s="288"/>
      <c r="W42" s="108"/>
      <c r="X42" s="109"/>
      <c r="Y42" s="437"/>
      <c r="Z42" s="288"/>
      <c r="AA42" s="108"/>
      <c r="AB42" s="109"/>
      <c r="AC42" s="112"/>
      <c r="AD42" s="111"/>
      <c r="AE42" s="108">
        <v>2</v>
      </c>
      <c r="AF42" s="109">
        <v>1</v>
      </c>
      <c r="AG42" s="437">
        <v>1</v>
      </c>
      <c r="AH42" s="288">
        <v>5</v>
      </c>
      <c r="AI42" s="113"/>
      <c r="AJ42" s="109"/>
      <c r="AK42" s="112"/>
      <c r="AL42" s="111"/>
      <c r="AM42" s="108"/>
      <c r="AN42" s="109"/>
      <c r="AO42" s="112"/>
      <c r="AP42" s="111"/>
      <c r="AQ42" s="117">
        <v>6</v>
      </c>
      <c r="AR42" s="114"/>
      <c r="AS42" s="106">
        <v>6</v>
      </c>
      <c r="AT42" s="131"/>
    </row>
    <row r="43" spans="1:46" ht="52.5" customHeight="1">
      <c r="A43" s="283" t="s">
        <v>215</v>
      </c>
      <c r="B43" s="535" t="s">
        <v>479</v>
      </c>
      <c r="C43" s="422" t="s">
        <v>395</v>
      </c>
      <c r="D43" s="159">
        <v>5</v>
      </c>
      <c r="E43" s="106">
        <f t="shared" si="18"/>
        <v>150</v>
      </c>
      <c r="F43" s="106">
        <f>G43+H43+I43</f>
        <v>64</v>
      </c>
      <c r="G43" s="426">
        <f>16*W43</f>
        <v>32</v>
      </c>
      <c r="H43" s="426">
        <f>16*X43</f>
        <v>16</v>
      </c>
      <c r="I43" s="426">
        <f>16*Y43</f>
        <v>16</v>
      </c>
      <c r="J43" s="106">
        <f t="shared" si="20"/>
        <v>86</v>
      </c>
      <c r="K43" s="113"/>
      <c r="L43" s="109"/>
      <c r="M43" s="110"/>
      <c r="N43" s="111"/>
      <c r="O43" s="108"/>
      <c r="P43" s="109"/>
      <c r="Q43" s="112"/>
      <c r="R43" s="163"/>
      <c r="S43" s="108"/>
      <c r="T43" s="109"/>
      <c r="U43" s="112"/>
      <c r="V43" s="111"/>
      <c r="W43" s="108">
        <v>2</v>
      </c>
      <c r="X43" s="109">
        <v>1</v>
      </c>
      <c r="Y43" s="112">
        <v>1</v>
      </c>
      <c r="Z43" s="111">
        <v>5</v>
      </c>
      <c r="AA43" s="108"/>
      <c r="AB43" s="109"/>
      <c r="AC43" s="112"/>
      <c r="AD43" s="111"/>
      <c r="AE43" s="113"/>
      <c r="AF43" s="109"/>
      <c r="AG43" s="112"/>
      <c r="AH43" s="111"/>
      <c r="AI43" s="113"/>
      <c r="AJ43" s="109"/>
      <c r="AK43" s="112"/>
      <c r="AL43" s="111"/>
      <c r="AM43" s="108"/>
      <c r="AN43" s="109"/>
      <c r="AO43" s="112"/>
      <c r="AP43" s="111"/>
      <c r="AQ43" s="117">
        <v>4</v>
      </c>
      <c r="AR43" s="114"/>
      <c r="AS43" s="106">
        <v>4</v>
      </c>
      <c r="AT43" s="131"/>
    </row>
    <row r="44" spans="1:46" s="523" customFormat="1" ht="126.6" customHeight="1">
      <c r="A44" s="283" t="s">
        <v>216</v>
      </c>
      <c r="B44" s="439" t="s">
        <v>436</v>
      </c>
      <c r="C44" s="422" t="s">
        <v>396</v>
      </c>
      <c r="D44" s="159">
        <v>5</v>
      </c>
      <c r="E44" s="106">
        <f t="shared" ref="E44" si="21">D44*30</f>
        <v>150</v>
      </c>
      <c r="F44" s="106">
        <f t="shared" ref="F44" si="22">G44+H44+I44</f>
        <v>64</v>
      </c>
      <c r="G44" s="107">
        <v>32</v>
      </c>
      <c r="H44" s="106">
        <v>32</v>
      </c>
      <c r="I44" s="107"/>
      <c r="J44" s="106">
        <f t="shared" ref="J44" si="23">E44-F44</f>
        <v>86</v>
      </c>
      <c r="K44" s="113"/>
      <c r="L44" s="109"/>
      <c r="M44" s="110"/>
      <c r="N44" s="111"/>
      <c r="O44" s="108"/>
      <c r="P44" s="109"/>
      <c r="Q44" s="112"/>
      <c r="R44" s="163"/>
      <c r="S44" s="108">
        <v>2</v>
      </c>
      <c r="T44" s="109">
        <v>2</v>
      </c>
      <c r="U44" s="112"/>
      <c r="V44" s="111">
        <v>5</v>
      </c>
      <c r="W44" s="108"/>
      <c r="X44" s="109"/>
      <c r="Y44" s="112"/>
      <c r="Z44" s="111"/>
      <c r="AA44" s="108"/>
      <c r="AB44" s="109"/>
      <c r="AC44" s="112"/>
      <c r="AD44" s="111"/>
      <c r="AE44" s="113"/>
      <c r="AF44" s="109"/>
      <c r="AG44" s="112"/>
      <c r="AH44" s="111"/>
      <c r="AI44" s="113"/>
      <c r="AJ44" s="109"/>
      <c r="AK44" s="112"/>
      <c r="AL44" s="111"/>
      <c r="AM44" s="108"/>
      <c r="AN44" s="109"/>
      <c r="AO44" s="112"/>
      <c r="AP44" s="111"/>
      <c r="AQ44" s="117">
        <v>3</v>
      </c>
      <c r="AR44" s="114"/>
      <c r="AS44" s="106"/>
      <c r="AT44" s="131"/>
    </row>
    <row r="45" spans="1:46" ht="70.150000000000006" customHeight="1">
      <c r="A45" s="283" t="s">
        <v>217</v>
      </c>
      <c r="B45" s="511" t="s">
        <v>437</v>
      </c>
      <c r="C45" s="517" t="s">
        <v>394</v>
      </c>
      <c r="D45" s="159">
        <v>5</v>
      </c>
      <c r="E45" s="106">
        <f t="shared" si="18"/>
        <v>150</v>
      </c>
      <c r="F45" s="106">
        <f t="shared" si="19"/>
        <v>48</v>
      </c>
      <c r="G45" s="107">
        <v>32</v>
      </c>
      <c r="H45" s="106"/>
      <c r="I45" s="107">
        <v>16</v>
      </c>
      <c r="J45" s="106" t="s">
        <v>5</v>
      </c>
      <c r="K45" s="113"/>
      <c r="L45" s="109"/>
      <c r="M45" s="110"/>
      <c r="N45" s="111"/>
      <c r="O45" s="108"/>
      <c r="P45" s="109"/>
      <c r="Q45" s="112"/>
      <c r="R45" s="163"/>
      <c r="S45" s="108"/>
      <c r="T45" s="109"/>
      <c r="U45" s="112"/>
      <c r="V45" s="111"/>
      <c r="W45" s="108"/>
      <c r="X45" s="109"/>
      <c r="Y45" s="112"/>
      <c r="Z45" s="288"/>
      <c r="AA45" s="108">
        <v>2</v>
      </c>
      <c r="AB45" s="109"/>
      <c r="AC45" s="437">
        <v>1</v>
      </c>
      <c r="AD45" s="111">
        <v>5</v>
      </c>
      <c r="AE45" s="113"/>
      <c r="AF45" s="109"/>
      <c r="AG45" s="112"/>
      <c r="AH45" s="111"/>
      <c r="AI45" s="113"/>
      <c r="AJ45" s="109"/>
      <c r="AK45" s="112"/>
      <c r="AL45" s="111"/>
      <c r="AM45" s="108"/>
      <c r="AN45" s="109"/>
      <c r="AO45" s="112"/>
      <c r="AP45" s="111"/>
      <c r="AQ45" s="117">
        <v>5</v>
      </c>
      <c r="AR45" s="114"/>
      <c r="AS45" s="106"/>
      <c r="AT45" s="131"/>
    </row>
    <row r="46" spans="1:46" ht="66" customHeight="1">
      <c r="A46" s="283" t="s">
        <v>218</v>
      </c>
      <c r="B46" s="536" t="s">
        <v>438</v>
      </c>
      <c r="C46" s="415" t="s">
        <v>391</v>
      </c>
      <c r="D46" s="114">
        <v>5</v>
      </c>
      <c r="E46" s="106">
        <f t="shared" si="18"/>
        <v>150</v>
      </c>
      <c r="F46" s="106">
        <f t="shared" si="19"/>
        <v>64</v>
      </c>
      <c r="G46" s="107">
        <v>32</v>
      </c>
      <c r="H46" s="106">
        <v>16</v>
      </c>
      <c r="I46" s="107">
        <v>16</v>
      </c>
      <c r="J46" s="106">
        <f t="shared" si="20"/>
        <v>86</v>
      </c>
      <c r="K46" s="113"/>
      <c r="L46" s="109"/>
      <c r="M46" s="110"/>
      <c r="N46" s="111"/>
      <c r="O46" s="108"/>
      <c r="P46" s="109"/>
      <c r="Q46" s="112"/>
      <c r="R46" s="163"/>
      <c r="S46" s="108"/>
      <c r="T46" s="109"/>
      <c r="U46" s="112"/>
      <c r="V46" s="111"/>
      <c r="W46" s="108"/>
      <c r="X46" s="109"/>
      <c r="Y46" s="112"/>
      <c r="Z46" s="111"/>
      <c r="AA46" s="108">
        <v>2</v>
      </c>
      <c r="AB46" s="109">
        <v>1</v>
      </c>
      <c r="AC46" s="112">
        <v>1</v>
      </c>
      <c r="AD46" s="111">
        <v>5</v>
      </c>
      <c r="AE46" s="113"/>
      <c r="AF46" s="109"/>
      <c r="AG46" s="112"/>
      <c r="AH46" s="111"/>
      <c r="AI46" s="113"/>
      <c r="AJ46" s="109"/>
      <c r="AK46" s="112"/>
      <c r="AL46" s="111"/>
      <c r="AM46" s="108"/>
      <c r="AN46" s="109"/>
      <c r="AO46" s="112"/>
      <c r="AP46" s="111"/>
      <c r="AQ46" s="117">
        <v>5</v>
      </c>
      <c r="AR46" s="114"/>
      <c r="AS46" s="106"/>
      <c r="AT46" s="131"/>
    </row>
    <row r="47" spans="1:46" ht="85.15" customHeight="1">
      <c r="A47" s="283" t="s">
        <v>219</v>
      </c>
      <c r="B47" s="427" t="s">
        <v>439</v>
      </c>
      <c r="C47" s="422" t="s">
        <v>394</v>
      </c>
      <c r="D47" s="286">
        <v>5</v>
      </c>
      <c r="E47" s="106">
        <f t="shared" si="18"/>
        <v>150</v>
      </c>
      <c r="F47" s="106">
        <f t="shared" si="19"/>
        <v>64</v>
      </c>
      <c r="G47" s="107">
        <v>32</v>
      </c>
      <c r="H47" s="106">
        <v>32</v>
      </c>
      <c r="I47" s="107"/>
      <c r="J47" s="106">
        <f t="shared" ref="J47" si="24">E47-F47</f>
        <v>86</v>
      </c>
      <c r="K47" s="113"/>
      <c r="L47" s="109"/>
      <c r="M47" s="110"/>
      <c r="N47" s="111"/>
      <c r="O47" s="108"/>
      <c r="P47" s="109"/>
      <c r="Q47" s="112"/>
      <c r="R47" s="163"/>
      <c r="S47" s="108"/>
      <c r="T47" s="109"/>
      <c r="U47" s="112"/>
      <c r="V47" s="111"/>
      <c r="W47" s="435">
        <v>2</v>
      </c>
      <c r="X47" s="436">
        <v>2</v>
      </c>
      <c r="Y47" s="437"/>
      <c r="Z47" s="438">
        <v>5</v>
      </c>
      <c r="AA47" s="435"/>
      <c r="AB47" s="436"/>
      <c r="AC47" s="437"/>
      <c r="AD47" s="438"/>
      <c r="AE47" s="113"/>
      <c r="AF47" s="109"/>
      <c r="AG47" s="112"/>
      <c r="AH47" s="111"/>
      <c r="AI47" s="113"/>
      <c r="AJ47" s="109"/>
      <c r="AK47" s="112"/>
      <c r="AL47" s="111"/>
      <c r="AM47" s="108"/>
      <c r="AN47" s="109"/>
      <c r="AO47" s="112"/>
      <c r="AP47" s="111"/>
      <c r="AQ47" s="117">
        <v>4</v>
      </c>
      <c r="AR47" s="114"/>
      <c r="AS47" s="106"/>
      <c r="AT47" s="131"/>
    </row>
    <row r="48" spans="1:46" ht="148.15" customHeight="1">
      <c r="A48" s="283" t="s">
        <v>220</v>
      </c>
      <c r="B48" s="474" t="s">
        <v>440</v>
      </c>
      <c r="C48" s="475" t="s">
        <v>394</v>
      </c>
      <c r="D48" s="286">
        <v>5</v>
      </c>
      <c r="E48" s="106">
        <f t="shared" si="18"/>
        <v>150</v>
      </c>
      <c r="F48" s="106">
        <f t="shared" si="19"/>
        <v>64</v>
      </c>
      <c r="G48" s="107">
        <v>32</v>
      </c>
      <c r="H48" s="106">
        <v>16</v>
      </c>
      <c r="I48" s="107">
        <v>16</v>
      </c>
      <c r="J48" s="106">
        <f t="shared" si="20"/>
        <v>86</v>
      </c>
      <c r="K48" s="113"/>
      <c r="L48" s="109"/>
      <c r="M48" s="110"/>
      <c r="N48" s="111"/>
      <c r="O48" s="108"/>
      <c r="P48" s="109"/>
      <c r="Q48" s="112"/>
      <c r="R48" s="163"/>
      <c r="S48" s="108"/>
      <c r="T48" s="109"/>
      <c r="U48" s="112"/>
      <c r="V48" s="111"/>
      <c r="W48" s="433"/>
      <c r="X48" s="429"/>
      <c r="Y48" s="430"/>
      <c r="Z48" s="434"/>
      <c r="AA48" s="423">
        <v>2</v>
      </c>
      <c r="AB48" s="424">
        <v>1</v>
      </c>
      <c r="AC48" s="425">
        <v>1</v>
      </c>
      <c r="AD48" s="288">
        <v>5</v>
      </c>
      <c r="AE48" s="113"/>
      <c r="AF48" s="109"/>
      <c r="AG48" s="112"/>
      <c r="AH48" s="111"/>
      <c r="AI48" s="113"/>
      <c r="AJ48" s="109"/>
      <c r="AK48" s="112"/>
      <c r="AL48" s="111"/>
      <c r="AM48" s="108"/>
      <c r="AN48" s="109"/>
      <c r="AO48" s="112"/>
      <c r="AP48" s="111"/>
      <c r="AQ48" s="117">
        <v>5</v>
      </c>
      <c r="AR48" s="114"/>
      <c r="AS48" s="106">
        <v>5</v>
      </c>
      <c r="AT48" s="131"/>
    </row>
    <row r="49" spans="1:53" ht="46.9" customHeight="1">
      <c r="A49" s="283" t="s">
        <v>221</v>
      </c>
      <c r="B49" s="421" t="s">
        <v>441</v>
      </c>
      <c r="C49" s="422" t="s">
        <v>396</v>
      </c>
      <c r="D49" s="286">
        <v>5</v>
      </c>
      <c r="E49" s="106">
        <f t="shared" si="18"/>
        <v>150</v>
      </c>
      <c r="F49" s="106">
        <f t="shared" si="19"/>
        <v>64</v>
      </c>
      <c r="G49" s="107">
        <v>32</v>
      </c>
      <c r="H49" s="106">
        <v>16</v>
      </c>
      <c r="I49" s="107">
        <v>16</v>
      </c>
      <c r="J49" s="106">
        <f t="shared" si="20"/>
        <v>86</v>
      </c>
      <c r="K49" s="113"/>
      <c r="L49" s="109"/>
      <c r="M49" s="110"/>
      <c r="N49" s="111"/>
      <c r="O49" s="108"/>
      <c r="P49" s="109"/>
      <c r="Q49" s="112"/>
      <c r="R49" s="163"/>
      <c r="S49" s="108"/>
      <c r="T49" s="109"/>
      <c r="U49" s="112"/>
      <c r="V49" s="111"/>
      <c r="W49" s="108"/>
      <c r="X49" s="109"/>
      <c r="Y49" s="112"/>
      <c r="Z49" s="111"/>
      <c r="AA49" s="423">
        <v>2</v>
      </c>
      <c r="AB49" s="424">
        <v>1</v>
      </c>
      <c r="AC49" s="425">
        <v>1</v>
      </c>
      <c r="AD49" s="288">
        <v>5</v>
      </c>
      <c r="AE49" s="113"/>
      <c r="AF49" s="109"/>
      <c r="AG49" s="112"/>
      <c r="AH49" s="111"/>
      <c r="AI49" s="113"/>
      <c r="AJ49" s="109"/>
      <c r="AK49" s="112"/>
      <c r="AL49" s="111"/>
      <c r="AM49" s="108"/>
      <c r="AN49" s="109"/>
      <c r="AO49" s="112"/>
      <c r="AP49" s="111"/>
      <c r="AQ49" s="117">
        <v>5</v>
      </c>
      <c r="AR49" s="114"/>
      <c r="AS49" s="106"/>
      <c r="AT49" s="131"/>
    </row>
    <row r="50" spans="1:53" s="523" customFormat="1" ht="66" customHeight="1">
      <c r="A50" s="283" t="s">
        <v>222</v>
      </c>
      <c r="B50" s="478" t="s">
        <v>442</v>
      </c>
      <c r="C50" s="410" t="s">
        <v>393</v>
      </c>
      <c r="D50" s="286">
        <v>5</v>
      </c>
      <c r="E50" s="106">
        <f t="shared" ref="E50" si="25">D50*30</f>
        <v>150</v>
      </c>
      <c r="F50" s="106">
        <f t="shared" ref="F50" si="26">G50+H50+I50</f>
        <v>64</v>
      </c>
      <c r="G50" s="107">
        <v>32</v>
      </c>
      <c r="H50" s="106">
        <v>16</v>
      </c>
      <c r="I50" s="107">
        <v>16</v>
      </c>
      <c r="J50" s="106">
        <f t="shared" ref="J50" si="27">E50-F50</f>
        <v>86</v>
      </c>
      <c r="K50" s="113"/>
      <c r="L50" s="109"/>
      <c r="M50" s="110"/>
      <c r="N50" s="111"/>
      <c r="O50" s="108"/>
      <c r="P50" s="109"/>
      <c r="Q50" s="112"/>
      <c r="R50" s="163"/>
      <c r="S50" s="108"/>
      <c r="T50" s="109"/>
      <c r="U50" s="112"/>
      <c r="V50" s="111"/>
      <c r="W50" s="108"/>
      <c r="X50" s="109"/>
      <c r="Y50" s="112"/>
      <c r="Z50" s="111"/>
      <c r="AA50" s="113"/>
      <c r="AB50" s="109"/>
      <c r="AC50" s="112"/>
      <c r="AD50" s="111"/>
      <c r="AE50" s="113">
        <v>2</v>
      </c>
      <c r="AF50" s="109">
        <v>1</v>
      </c>
      <c r="AG50" s="112">
        <v>1</v>
      </c>
      <c r="AH50" s="111">
        <v>5</v>
      </c>
      <c r="AI50" s="113"/>
      <c r="AJ50" s="109"/>
      <c r="AK50" s="112"/>
      <c r="AL50" s="111"/>
      <c r="AM50" s="108"/>
      <c r="AN50" s="109"/>
      <c r="AO50" s="112"/>
      <c r="AP50" s="111"/>
      <c r="AQ50" s="117">
        <v>6</v>
      </c>
      <c r="AR50" s="114"/>
      <c r="AS50" s="106"/>
      <c r="AT50" s="131"/>
    </row>
    <row r="51" spans="1:53" s="523" customFormat="1" ht="110.45" customHeight="1">
      <c r="A51" s="283" t="s">
        <v>223</v>
      </c>
      <c r="B51" s="480" t="s">
        <v>444</v>
      </c>
      <c r="C51" s="475" t="s">
        <v>396</v>
      </c>
      <c r="D51" s="286">
        <v>5</v>
      </c>
      <c r="E51" s="106">
        <f t="shared" ref="E51:E52" si="28">D51*30</f>
        <v>150</v>
      </c>
      <c r="F51" s="106">
        <f t="shared" ref="F51:F52" si="29">G51+H51+I51</f>
        <v>64</v>
      </c>
      <c r="G51" s="107">
        <v>32</v>
      </c>
      <c r="H51" s="106">
        <v>16</v>
      </c>
      <c r="I51" s="107">
        <v>16</v>
      </c>
      <c r="J51" s="106">
        <f t="shared" ref="J51:J52" si="30">E51-F51</f>
        <v>86</v>
      </c>
      <c r="K51" s="113"/>
      <c r="L51" s="109"/>
      <c r="M51" s="110"/>
      <c r="N51" s="111"/>
      <c r="O51" s="108"/>
      <c r="P51" s="109"/>
      <c r="Q51" s="112"/>
      <c r="R51" s="163"/>
      <c r="S51" s="108"/>
      <c r="T51" s="109"/>
      <c r="U51" s="112"/>
      <c r="V51" s="111"/>
      <c r="W51" s="108"/>
      <c r="X51" s="109"/>
      <c r="Y51" s="112"/>
      <c r="Z51" s="111"/>
      <c r="AA51" s="108"/>
      <c r="AB51" s="109"/>
      <c r="AC51" s="112"/>
      <c r="AD51" s="111"/>
      <c r="AE51" s="113"/>
      <c r="AF51" s="109"/>
      <c r="AG51" s="112"/>
      <c r="AH51" s="111"/>
      <c r="AI51" s="113">
        <v>2</v>
      </c>
      <c r="AJ51" s="109">
        <v>1</v>
      </c>
      <c r="AK51" s="112">
        <v>1</v>
      </c>
      <c r="AL51" s="111">
        <v>5</v>
      </c>
      <c r="AM51" s="108"/>
      <c r="AN51" s="109"/>
      <c r="AO51" s="112"/>
      <c r="AP51" s="111"/>
      <c r="AQ51" s="106">
        <v>7</v>
      </c>
      <c r="AR51" s="114"/>
      <c r="AS51" s="106"/>
      <c r="AT51" s="131"/>
    </row>
    <row r="52" spans="1:53" s="523" customFormat="1" ht="63" customHeight="1">
      <c r="A52" s="283" t="s">
        <v>224</v>
      </c>
      <c r="B52" s="478" t="s">
        <v>471</v>
      </c>
      <c r="C52" s="422" t="s">
        <v>393</v>
      </c>
      <c r="D52" s="286">
        <v>5</v>
      </c>
      <c r="E52" s="106">
        <f t="shared" si="28"/>
        <v>150</v>
      </c>
      <c r="F52" s="106">
        <f t="shared" si="29"/>
        <v>64</v>
      </c>
      <c r="G52" s="107">
        <v>32</v>
      </c>
      <c r="H52" s="106">
        <v>16</v>
      </c>
      <c r="I52" s="107">
        <v>16</v>
      </c>
      <c r="J52" s="106">
        <f t="shared" si="30"/>
        <v>86</v>
      </c>
      <c r="K52" s="113"/>
      <c r="L52" s="109"/>
      <c r="M52" s="110"/>
      <c r="N52" s="111"/>
      <c r="O52" s="108"/>
      <c r="P52" s="109"/>
      <c r="Q52" s="112"/>
      <c r="R52" s="163"/>
      <c r="S52" s="108"/>
      <c r="T52" s="109"/>
      <c r="U52" s="112"/>
      <c r="V52" s="111"/>
      <c r="W52" s="108"/>
      <c r="X52" s="109"/>
      <c r="Y52" s="112"/>
      <c r="Z52" s="111"/>
      <c r="AA52" s="108"/>
      <c r="AB52" s="109"/>
      <c r="AC52" s="112"/>
      <c r="AD52" s="111"/>
      <c r="AE52" s="113"/>
      <c r="AF52" s="109"/>
      <c r="AG52" s="112"/>
      <c r="AH52" s="288"/>
      <c r="AI52" s="113">
        <v>2</v>
      </c>
      <c r="AJ52" s="109">
        <v>1</v>
      </c>
      <c r="AK52" s="112">
        <v>1</v>
      </c>
      <c r="AL52" s="111">
        <v>5</v>
      </c>
      <c r="AM52" s="108"/>
      <c r="AN52" s="109"/>
      <c r="AO52" s="112"/>
      <c r="AP52" s="111"/>
      <c r="AQ52" s="117">
        <v>7</v>
      </c>
      <c r="AR52" s="114"/>
      <c r="AS52" s="106"/>
      <c r="AT52" s="131"/>
    </row>
    <row r="53" spans="1:53" ht="71.45" customHeight="1" thickBot="1">
      <c r="A53" s="283" t="s">
        <v>225</v>
      </c>
      <c r="B53" s="428" t="s">
        <v>443</v>
      </c>
      <c r="C53" s="475" t="s">
        <v>394</v>
      </c>
      <c r="D53" s="286">
        <v>5</v>
      </c>
      <c r="E53" s="106">
        <f t="shared" si="18"/>
        <v>150</v>
      </c>
      <c r="F53" s="106">
        <f t="shared" si="19"/>
        <v>64</v>
      </c>
      <c r="G53" s="107">
        <v>32</v>
      </c>
      <c r="H53" s="106">
        <v>16</v>
      </c>
      <c r="I53" s="107">
        <v>16</v>
      </c>
      <c r="J53" s="106">
        <f t="shared" si="20"/>
        <v>86</v>
      </c>
      <c r="K53" s="113"/>
      <c r="L53" s="109"/>
      <c r="M53" s="110"/>
      <c r="N53" s="111"/>
      <c r="O53" s="108"/>
      <c r="P53" s="109"/>
      <c r="Q53" s="112"/>
      <c r="R53" s="163"/>
      <c r="S53" s="108"/>
      <c r="T53" s="109"/>
      <c r="U53" s="112"/>
      <c r="V53" s="111"/>
      <c r="W53" s="108"/>
      <c r="X53" s="109"/>
      <c r="Y53" s="112"/>
      <c r="Z53" s="111"/>
      <c r="AA53" s="108"/>
      <c r="AB53" s="109"/>
      <c r="AC53" s="112"/>
      <c r="AD53" s="111"/>
      <c r="AE53" s="113"/>
      <c r="AF53" s="109"/>
      <c r="AG53" s="112"/>
      <c r="AH53" s="111"/>
      <c r="AI53" s="113">
        <v>2</v>
      </c>
      <c r="AJ53" s="109">
        <v>1</v>
      </c>
      <c r="AK53" s="112">
        <v>1</v>
      </c>
      <c r="AL53" s="111">
        <v>5</v>
      </c>
      <c r="AM53" s="108"/>
      <c r="AN53" s="109"/>
      <c r="AO53" s="112"/>
      <c r="AP53" s="111"/>
      <c r="AQ53" s="117">
        <v>7</v>
      </c>
      <c r="AR53" s="114"/>
      <c r="AS53" s="106">
        <v>7</v>
      </c>
      <c r="AT53" s="131"/>
    </row>
    <row r="54" spans="1:53" ht="30" customHeight="1" thickBot="1">
      <c r="A54" s="289"/>
      <c r="B54" s="509" t="s">
        <v>192</v>
      </c>
      <c r="C54" s="290"/>
      <c r="D54" s="550">
        <f>D55+D57+D59+D61+D63+D65+D67+D69</f>
        <v>40</v>
      </c>
      <c r="E54" s="291">
        <f>SUM(E59:E70)</f>
        <v>900</v>
      </c>
      <c r="F54" s="291"/>
      <c r="G54" s="292"/>
      <c r="H54" s="291"/>
      <c r="I54" s="292"/>
      <c r="J54" s="291"/>
      <c r="K54" s="777">
        <f>SUM(K59:M70)</f>
        <v>0</v>
      </c>
      <c r="L54" s="589"/>
      <c r="M54" s="590"/>
      <c r="N54" s="291">
        <f>SUM(N59:N70)</f>
        <v>0</v>
      </c>
      <c r="O54" s="777">
        <f>SUM(O59:Q70)</f>
        <v>0</v>
      </c>
      <c r="P54" s="589"/>
      <c r="Q54" s="590"/>
      <c r="R54" s="293">
        <f>SUM(R59:R70)</f>
        <v>0</v>
      </c>
      <c r="S54" s="777">
        <f>SUM(S59:U70)</f>
        <v>0</v>
      </c>
      <c r="T54" s="589"/>
      <c r="U54" s="590"/>
      <c r="V54" s="293">
        <f>SUM(V55:V70)</f>
        <v>5</v>
      </c>
      <c r="W54" s="777">
        <f>SUM(W59:Y70)</f>
        <v>0</v>
      </c>
      <c r="X54" s="589"/>
      <c r="Y54" s="590"/>
      <c r="Z54" s="293">
        <f>SUM(Z55:Z70)</f>
        <v>5</v>
      </c>
      <c r="AA54" s="777">
        <f>SUM(AA59:AC70)</f>
        <v>4</v>
      </c>
      <c r="AB54" s="589"/>
      <c r="AC54" s="590"/>
      <c r="AD54" s="291">
        <f>SUM(AD59:AD70)</f>
        <v>5</v>
      </c>
      <c r="AE54" s="777">
        <f>SUM(AE59:AG70)</f>
        <v>7</v>
      </c>
      <c r="AF54" s="589"/>
      <c r="AG54" s="590"/>
      <c r="AH54" s="291">
        <f>SUM(AH59:AH70)</f>
        <v>10</v>
      </c>
      <c r="AI54" s="777">
        <f>SUM(AI59:AK70)</f>
        <v>9</v>
      </c>
      <c r="AJ54" s="589"/>
      <c r="AK54" s="590"/>
      <c r="AL54" s="291">
        <f>SUM(AL59:AL70)</f>
        <v>15</v>
      </c>
      <c r="AM54" s="777">
        <f>SUM(AM59:AO70)</f>
        <v>0</v>
      </c>
      <c r="AN54" s="589"/>
      <c r="AO54" s="590"/>
      <c r="AP54" s="291">
        <f>SUM(AP59:AP70)</f>
        <v>0</v>
      </c>
      <c r="AQ54" s="291"/>
      <c r="AR54" s="294"/>
      <c r="AS54" s="291"/>
      <c r="AT54" s="295"/>
    </row>
    <row r="55" spans="1:53" s="527" customFormat="1" ht="48" customHeight="1">
      <c r="A55" s="296" t="s">
        <v>226</v>
      </c>
      <c r="B55" s="533" t="s">
        <v>435</v>
      </c>
      <c r="C55" s="727" t="s">
        <v>394</v>
      </c>
      <c r="D55" s="729">
        <v>5</v>
      </c>
      <c r="E55" s="730">
        <f>D55*30</f>
        <v>150</v>
      </c>
      <c r="F55" s="730">
        <f>G55+H55+I55</f>
        <v>64</v>
      </c>
      <c r="G55" s="731">
        <v>32</v>
      </c>
      <c r="H55" s="730">
        <v>32</v>
      </c>
      <c r="I55" s="731"/>
      <c r="J55" s="730">
        <f>E55-F55</f>
        <v>86</v>
      </c>
      <c r="K55" s="734"/>
      <c r="L55" s="782"/>
      <c r="M55" s="783"/>
      <c r="N55" s="796"/>
      <c r="O55" s="734"/>
      <c r="P55" s="782"/>
      <c r="Q55" s="783"/>
      <c r="R55" s="797"/>
      <c r="S55" s="723">
        <v>2</v>
      </c>
      <c r="T55" s="724">
        <v>2</v>
      </c>
      <c r="U55" s="725"/>
      <c r="V55" s="726">
        <v>5</v>
      </c>
      <c r="W55" s="723"/>
      <c r="X55" s="724"/>
      <c r="Y55" s="725"/>
      <c r="Z55" s="726"/>
      <c r="AA55" s="723"/>
      <c r="AB55" s="724"/>
      <c r="AC55" s="725"/>
      <c r="AD55" s="726"/>
      <c r="AE55" s="721"/>
      <c r="AF55" s="719"/>
      <c r="AG55" s="696"/>
      <c r="AH55" s="698"/>
      <c r="AI55" s="721"/>
      <c r="AJ55" s="719"/>
      <c r="AK55" s="696"/>
      <c r="AL55" s="698"/>
      <c r="AM55" s="721"/>
      <c r="AN55" s="719"/>
      <c r="AO55" s="696"/>
      <c r="AP55" s="698"/>
      <c r="AQ55" s="700">
        <v>3</v>
      </c>
      <c r="AR55" s="700"/>
      <c r="AS55" s="700"/>
      <c r="AT55" s="455"/>
    </row>
    <row r="56" spans="1:53" s="527" customFormat="1" ht="49.15" customHeight="1" thickBot="1">
      <c r="A56" s="283" t="s">
        <v>227</v>
      </c>
      <c r="B56" s="534" t="s">
        <v>472</v>
      </c>
      <c r="C56" s="728"/>
      <c r="D56" s="683"/>
      <c r="E56" s="699"/>
      <c r="F56" s="699"/>
      <c r="G56" s="732"/>
      <c r="H56" s="699"/>
      <c r="I56" s="638"/>
      <c r="J56" s="733"/>
      <c r="K56" s="722"/>
      <c r="L56" s="720"/>
      <c r="M56" s="697"/>
      <c r="N56" s="699"/>
      <c r="O56" s="722"/>
      <c r="P56" s="720"/>
      <c r="Q56" s="697"/>
      <c r="R56" s="699"/>
      <c r="S56" s="691"/>
      <c r="T56" s="687"/>
      <c r="U56" s="689"/>
      <c r="V56" s="699"/>
      <c r="W56" s="691"/>
      <c r="X56" s="687"/>
      <c r="Y56" s="689"/>
      <c r="Z56" s="699"/>
      <c r="AA56" s="691"/>
      <c r="AB56" s="687"/>
      <c r="AC56" s="689"/>
      <c r="AD56" s="699"/>
      <c r="AE56" s="722"/>
      <c r="AF56" s="720"/>
      <c r="AG56" s="697"/>
      <c r="AH56" s="699"/>
      <c r="AI56" s="722"/>
      <c r="AJ56" s="720"/>
      <c r="AK56" s="697"/>
      <c r="AL56" s="699"/>
      <c r="AM56" s="722"/>
      <c r="AN56" s="720"/>
      <c r="AO56" s="697"/>
      <c r="AP56" s="699"/>
      <c r="AQ56" s="699"/>
      <c r="AR56" s="699"/>
      <c r="AS56" s="699"/>
      <c r="AT56" s="455"/>
    </row>
    <row r="57" spans="1:53" s="477" customFormat="1" ht="55.9" customHeight="1" thickBot="1">
      <c r="A57" s="476" t="s">
        <v>228</v>
      </c>
      <c r="B57" s="432" t="s">
        <v>448</v>
      </c>
      <c r="C57" s="475" t="s">
        <v>394</v>
      </c>
      <c r="D57" s="701">
        <v>5</v>
      </c>
      <c r="E57" s="703">
        <f t="shared" ref="E57:E58" si="31">D57*30</f>
        <v>150</v>
      </c>
      <c r="F57" s="704">
        <f t="shared" ref="F57:F58" si="32">G57+H57+I57</f>
        <v>48</v>
      </c>
      <c r="G57" s="705">
        <f>W57*16</f>
        <v>32</v>
      </c>
      <c r="H57" s="706"/>
      <c r="I57" s="708">
        <f>Y57*16</f>
        <v>16</v>
      </c>
      <c r="J57" s="710">
        <f t="shared" ref="J57:J58" si="33">E57-F57</f>
        <v>102</v>
      </c>
      <c r="K57" s="711"/>
      <c r="L57" s="686"/>
      <c r="M57" s="678"/>
      <c r="N57" s="713"/>
      <c r="O57" s="690"/>
      <c r="P57" s="686"/>
      <c r="Q57" s="678"/>
      <c r="R57" s="715"/>
      <c r="S57" s="692"/>
      <c r="T57" s="686"/>
      <c r="U57" s="678"/>
      <c r="V57" s="717"/>
      <c r="W57" s="692">
        <v>2</v>
      </c>
      <c r="X57" s="686"/>
      <c r="Y57" s="678">
        <v>1</v>
      </c>
      <c r="Z57" s="682">
        <v>5</v>
      </c>
      <c r="AA57" s="692"/>
      <c r="AB57" s="686"/>
      <c r="AC57" s="678"/>
      <c r="AD57" s="682"/>
      <c r="AE57" s="690"/>
      <c r="AF57" s="686"/>
      <c r="AG57" s="688"/>
      <c r="AH57" s="682"/>
      <c r="AI57" s="690"/>
      <c r="AJ57" s="686"/>
      <c r="AK57" s="678"/>
      <c r="AL57" s="682"/>
      <c r="AM57" s="692"/>
      <c r="AN57" s="694"/>
      <c r="AO57" s="678"/>
      <c r="AP57" s="680"/>
      <c r="AQ57" s="682">
        <v>4</v>
      </c>
      <c r="AR57" s="682"/>
      <c r="AS57" s="684"/>
    </row>
    <row r="58" spans="1:53" s="477" customFormat="1" ht="46.9" customHeight="1" thickBot="1">
      <c r="A58" s="476" t="s">
        <v>229</v>
      </c>
      <c r="B58" s="432" t="s">
        <v>449</v>
      </c>
      <c r="C58" s="475" t="s">
        <v>394</v>
      </c>
      <c r="D58" s="702"/>
      <c r="E58" s="685">
        <f t="shared" si="31"/>
        <v>0</v>
      </c>
      <c r="F58" s="685">
        <f t="shared" si="32"/>
        <v>0</v>
      </c>
      <c r="G58" s="705">
        <f>AE58*16</f>
        <v>0</v>
      </c>
      <c r="H58" s="707"/>
      <c r="I58" s="709"/>
      <c r="J58" s="710">
        <f t="shared" si="33"/>
        <v>0</v>
      </c>
      <c r="K58" s="712"/>
      <c r="L58" s="687"/>
      <c r="M58" s="679"/>
      <c r="N58" s="714"/>
      <c r="O58" s="691"/>
      <c r="P58" s="687"/>
      <c r="Q58" s="679"/>
      <c r="R58" s="716"/>
      <c r="S58" s="693"/>
      <c r="T58" s="687"/>
      <c r="U58" s="679"/>
      <c r="V58" s="718"/>
      <c r="W58" s="693"/>
      <c r="X58" s="687"/>
      <c r="Y58" s="679"/>
      <c r="Z58" s="683"/>
      <c r="AA58" s="693"/>
      <c r="AB58" s="687"/>
      <c r="AC58" s="679"/>
      <c r="AD58" s="683"/>
      <c r="AE58" s="691"/>
      <c r="AF58" s="687"/>
      <c r="AG58" s="689"/>
      <c r="AH58" s="683"/>
      <c r="AI58" s="691"/>
      <c r="AJ58" s="687"/>
      <c r="AK58" s="679"/>
      <c r="AL58" s="683"/>
      <c r="AM58" s="693"/>
      <c r="AN58" s="695"/>
      <c r="AO58" s="679"/>
      <c r="AP58" s="681"/>
      <c r="AQ58" s="683"/>
      <c r="AR58" s="683"/>
      <c r="AS58" s="685"/>
    </row>
    <row r="59" spans="1:53" s="523" customFormat="1" ht="129.6" customHeight="1">
      <c r="A59" s="296" t="s">
        <v>230</v>
      </c>
      <c r="B59" s="428" t="s">
        <v>445</v>
      </c>
      <c r="C59" s="410" t="s">
        <v>393</v>
      </c>
      <c r="D59" s="808">
        <v>5</v>
      </c>
      <c r="E59" s="810">
        <f>D59*30</f>
        <v>150</v>
      </c>
      <c r="F59" s="700">
        <f>G59+H59+I59</f>
        <v>64</v>
      </c>
      <c r="G59" s="700">
        <v>32</v>
      </c>
      <c r="H59" s="700">
        <v>16</v>
      </c>
      <c r="I59" s="730">
        <v>16</v>
      </c>
      <c r="J59" s="730">
        <f>E59-F59</f>
        <v>86</v>
      </c>
      <c r="K59" s="721"/>
      <c r="L59" s="719"/>
      <c r="M59" s="696"/>
      <c r="N59" s="780"/>
      <c r="O59" s="721"/>
      <c r="P59" s="719"/>
      <c r="Q59" s="696"/>
      <c r="R59" s="778"/>
      <c r="S59" s="721"/>
      <c r="T59" s="719"/>
      <c r="U59" s="696"/>
      <c r="V59" s="780"/>
      <c r="W59" s="761"/>
      <c r="X59" s="763"/>
      <c r="Y59" s="821"/>
      <c r="Z59" s="726"/>
      <c r="AA59" s="761">
        <v>2</v>
      </c>
      <c r="AB59" s="763">
        <v>1</v>
      </c>
      <c r="AC59" s="764">
        <v>1</v>
      </c>
      <c r="AD59" s="765">
        <v>5</v>
      </c>
      <c r="AE59" s="721"/>
      <c r="AF59" s="719"/>
      <c r="AG59" s="696"/>
      <c r="AH59" s="698"/>
      <c r="AI59" s="721"/>
      <c r="AJ59" s="719"/>
      <c r="AK59" s="696"/>
      <c r="AL59" s="698"/>
      <c r="AM59" s="721"/>
      <c r="AN59" s="719"/>
      <c r="AO59" s="696"/>
      <c r="AP59" s="698"/>
      <c r="AQ59" s="700">
        <v>5</v>
      </c>
      <c r="AR59" s="700"/>
      <c r="AS59" s="700"/>
      <c r="AT59" s="131"/>
      <c r="AU59"/>
      <c r="AV59"/>
      <c r="AW59"/>
      <c r="AX59"/>
      <c r="AY59"/>
      <c r="AZ59"/>
      <c r="BA59"/>
    </row>
    <row r="60" spans="1:53" s="523" customFormat="1" ht="94.15" customHeight="1">
      <c r="A60" s="283" t="s">
        <v>231</v>
      </c>
      <c r="B60" s="428" t="s">
        <v>446</v>
      </c>
      <c r="C60" s="410" t="s">
        <v>393</v>
      </c>
      <c r="D60" s="809"/>
      <c r="E60" s="811"/>
      <c r="F60" s="801"/>
      <c r="G60" s="801"/>
      <c r="H60" s="801"/>
      <c r="I60" s="801"/>
      <c r="J60" s="801"/>
      <c r="K60" s="767"/>
      <c r="L60" s="768"/>
      <c r="M60" s="769"/>
      <c r="N60" s="781"/>
      <c r="O60" s="767"/>
      <c r="P60" s="768"/>
      <c r="Q60" s="769"/>
      <c r="R60" s="779"/>
      <c r="S60" s="767"/>
      <c r="T60" s="768"/>
      <c r="U60" s="769"/>
      <c r="V60" s="781"/>
      <c r="W60" s="762"/>
      <c r="X60" s="687"/>
      <c r="Y60" s="822"/>
      <c r="Z60" s="760"/>
      <c r="AA60" s="762"/>
      <c r="AB60" s="687"/>
      <c r="AC60" s="689"/>
      <c r="AD60" s="766"/>
      <c r="AE60" s="767"/>
      <c r="AF60" s="768"/>
      <c r="AG60" s="769"/>
      <c r="AH60" s="759"/>
      <c r="AI60" s="767"/>
      <c r="AJ60" s="768"/>
      <c r="AK60" s="769"/>
      <c r="AL60" s="759"/>
      <c r="AM60" s="767"/>
      <c r="AN60" s="768"/>
      <c r="AO60" s="769"/>
      <c r="AP60" s="759"/>
      <c r="AQ60" s="801"/>
      <c r="AR60" s="801"/>
      <c r="AS60" s="801"/>
      <c r="AT60" s="131"/>
      <c r="AU60"/>
      <c r="AV60"/>
      <c r="AW60"/>
      <c r="AX60"/>
      <c r="AY60"/>
      <c r="AZ60"/>
      <c r="BA60"/>
    </row>
    <row r="61" spans="1:53" s="508" customFormat="1" ht="91.9" customHeight="1">
      <c r="A61" s="505" t="s">
        <v>232</v>
      </c>
      <c r="B61" s="511" t="s">
        <v>447</v>
      </c>
      <c r="C61" s="475" t="s">
        <v>394</v>
      </c>
      <c r="D61" s="751">
        <v>5</v>
      </c>
      <c r="E61" s="751">
        <f>D61*30</f>
        <v>150</v>
      </c>
      <c r="F61" s="751">
        <f>G61+H61+I61</f>
        <v>48</v>
      </c>
      <c r="G61" s="752">
        <v>32</v>
      </c>
      <c r="H61" s="751"/>
      <c r="I61" s="752">
        <v>16</v>
      </c>
      <c r="J61" s="751">
        <f>E61-F61</f>
        <v>102</v>
      </c>
      <c r="K61" s="746"/>
      <c r="L61" s="738"/>
      <c r="M61" s="740"/>
      <c r="N61" s="754"/>
      <c r="O61" s="746"/>
      <c r="P61" s="738"/>
      <c r="Q61" s="740"/>
      <c r="R61" s="750"/>
      <c r="S61" s="746"/>
      <c r="T61" s="738"/>
      <c r="U61" s="740"/>
      <c r="V61" s="754"/>
      <c r="W61" s="746"/>
      <c r="X61" s="738"/>
      <c r="Y61" s="740"/>
      <c r="Z61" s="754"/>
      <c r="AA61" s="746"/>
      <c r="AB61" s="738"/>
      <c r="AC61" s="740"/>
      <c r="AD61" s="736"/>
      <c r="AE61" s="748">
        <v>2</v>
      </c>
      <c r="AF61" s="742"/>
      <c r="AG61" s="744">
        <v>1</v>
      </c>
      <c r="AH61" s="736">
        <v>5</v>
      </c>
      <c r="AI61" s="746"/>
      <c r="AJ61" s="738"/>
      <c r="AK61" s="740"/>
      <c r="AL61" s="736"/>
      <c r="AM61" s="746"/>
      <c r="AN61" s="738"/>
      <c r="AO61" s="740"/>
      <c r="AP61" s="736"/>
      <c r="AQ61" s="736">
        <v>6</v>
      </c>
      <c r="AR61" s="736"/>
      <c r="AS61" s="736"/>
      <c r="AT61" s="507"/>
    </row>
    <row r="62" spans="1:53" s="508" customFormat="1" ht="52.9" customHeight="1" thickBot="1">
      <c r="A62" s="505" t="s">
        <v>233</v>
      </c>
      <c r="B62" s="506" t="s">
        <v>473</v>
      </c>
      <c r="C62" s="475" t="s">
        <v>394</v>
      </c>
      <c r="D62" s="737"/>
      <c r="E62" s="737"/>
      <c r="F62" s="737"/>
      <c r="G62" s="753"/>
      <c r="H62" s="737"/>
      <c r="I62" s="753"/>
      <c r="J62" s="737"/>
      <c r="K62" s="747"/>
      <c r="L62" s="739"/>
      <c r="M62" s="741"/>
      <c r="N62" s="737"/>
      <c r="O62" s="747"/>
      <c r="P62" s="739"/>
      <c r="Q62" s="741"/>
      <c r="R62" s="737"/>
      <c r="S62" s="747"/>
      <c r="T62" s="739"/>
      <c r="U62" s="741"/>
      <c r="V62" s="737"/>
      <c r="W62" s="747"/>
      <c r="X62" s="739"/>
      <c r="Y62" s="741"/>
      <c r="Z62" s="737"/>
      <c r="AA62" s="747"/>
      <c r="AB62" s="739"/>
      <c r="AC62" s="741"/>
      <c r="AD62" s="737"/>
      <c r="AE62" s="749"/>
      <c r="AF62" s="743"/>
      <c r="AG62" s="745"/>
      <c r="AH62" s="737"/>
      <c r="AI62" s="747"/>
      <c r="AJ62" s="739"/>
      <c r="AK62" s="741"/>
      <c r="AL62" s="737"/>
      <c r="AM62" s="747"/>
      <c r="AN62" s="739"/>
      <c r="AO62" s="741"/>
      <c r="AP62" s="737"/>
      <c r="AQ62" s="737"/>
      <c r="AR62" s="737"/>
      <c r="AS62" s="737"/>
      <c r="AT62" s="507"/>
    </row>
    <row r="63" spans="1:53" s="477" customFormat="1" ht="90" customHeight="1" thickBot="1">
      <c r="A63" s="476" t="s">
        <v>234</v>
      </c>
      <c r="B63" s="480" t="s">
        <v>450</v>
      </c>
      <c r="C63" s="410" t="s">
        <v>393</v>
      </c>
      <c r="D63" s="701">
        <f t="shared" ref="D63" si="34">AH63</f>
        <v>5</v>
      </c>
      <c r="E63" s="703">
        <f t="shared" ref="E63:E65" si="35">D63*30</f>
        <v>150</v>
      </c>
      <c r="F63" s="704">
        <f t="shared" ref="F63:F65" si="36">G63+H63+I63</f>
        <v>48</v>
      </c>
      <c r="G63" s="705">
        <f>AE63*16</f>
        <v>32</v>
      </c>
      <c r="H63" s="710">
        <f t="shared" ref="H63:H64" si="37">AF63*16</f>
        <v>16</v>
      </c>
      <c r="I63" s="710"/>
      <c r="J63" s="823">
        <f t="shared" ref="J63:J65" si="38">E63-F63</f>
        <v>102</v>
      </c>
      <c r="K63" s="690"/>
      <c r="L63" s="686"/>
      <c r="M63" s="678"/>
      <c r="N63" s="713"/>
      <c r="O63" s="690"/>
      <c r="P63" s="686"/>
      <c r="Q63" s="678"/>
      <c r="R63" s="715"/>
      <c r="S63" s="692"/>
      <c r="T63" s="686"/>
      <c r="U63" s="678"/>
      <c r="V63" s="717"/>
      <c r="W63" s="692"/>
      <c r="X63" s="686"/>
      <c r="Y63" s="678"/>
      <c r="Z63" s="717"/>
      <c r="AA63" s="692"/>
      <c r="AB63" s="686"/>
      <c r="AC63" s="678"/>
      <c r="AD63" s="682"/>
      <c r="AE63" s="690">
        <v>2</v>
      </c>
      <c r="AF63" s="686">
        <v>1</v>
      </c>
      <c r="AG63" s="688">
        <v>1</v>
      </c>
      <c r="AH63" s="682">
        <v>5</v>
      </c>
      <c r="AI63" s="690"/>
      <c r="AJ63" s="686"/>
      <c r="AK63" s="678"/>
      <c r="AL63" s="682"/>
      <c r="AM63" s="692"/>
      <c r="AN63" s="694"/>
      <c r="AO63" s="678"/>
      <c r="AP63" s="680"/>
      <c r="AQ63" s="682">
        <v>6</v>
      </c>
      <c r="AR63" s="682"/>
      <c r="AS63" s="684"/>
    </row>
    <row r="64" spans="1:53" s="477" customFormat="1" ht="69.599999999999994" customHeight="1" thickBot="1">
      <c r="A64" s="476" t="s">
        <v>235</v>
      </c>
      <c r="B64" s="480" t="s">
        <v>451</v>
      </c>
      <c r="C64" s="475" t="s">
        <v>396</v>
      </c>
      <c r="D64" s="702"/>
      <c r="E64" s="685">
        <f t="shared" si="35"/>
        <v>0</v>
      </c>
      <c r="F64" s="685">
        <f t="shared" si="36"/>
        <v>0</v>
      </c>
      <c r="G64" s="705">
        <f>AE64*16</f>
        <v>0</v>
      </c>
      <c r="H64" s="710">
        <f t="shared" si="37"/>
        <v>0</v>
      </c>
      <c r="I64" s="710"/>
      <c r="J64" s="824">
        <f t="shared" si="38"/>
        <v>0</v>
      </c>
      <c r="K64" s="691"/>
      <c r="L64" s="687"/>
      <c r="M64" s="679"/>
      <c r="N64" s="714"/>
      <c r="O64" s="691"/>
      <c r="P64" s="687"/>
      <c r="Q64" s="679"/>
      <c r="R64" s="716"/>
      <c r="S64" s="693"/>
      <c r="T64" s="687"/>
      <c r="U64" s="679"/>
      <c r="V64" s="718"/>
      <c r="W64" s="693"/>
      <c r="X64" s="687"/>
      <c r="Y64" s="679"/>
      <c r="Z64" s="718"/>
      <c r="AA64" s="693"/>
      <c r="AB64" s="687"/>
      <c r="AC64" s="679"/>
      <c r="AD64" s="683"/>
      <c r="AE64" s="691"/>
      <c r="AF64" s="687"/>
      <c r="AG64" s="689"/>
      <c r="AH64" s="683"/>
      <c r="AI64" s="691"/>
      <c r="AJ64" s="687"/>
      <c r="AK64" s="679"/>
      <c r="AL64" s="683"/>
      <c r="AM64" s="693"/>
      <c r="AN64" s="695"/>
      <c r="AO64" s="679"/>
      <c r="AP64" s="681"/>
      <c r="AQ64" s="683"/>
      <c r="AR64" s="683"/>
      <c r="AS64" s="685"/>
    </row>
    <row r="65" spans="1:53" s="477" customFormat="1" ht="80.45" customHeight="1" thickBot="1">
      <c r="A65" s="476" t="s">
        <v>236</v>
      </c>
      <c r="B65" s="432" t="s">
        <v>452</v>
      </c>
      <c r="C65" s="475" t="s">
        <v>394</v>
      </c>
      <c r="D65" s="825">
        <f>AL65</f>
        <v>5</v>
      </c>
      <c r="E65" s="703">
        <f t="shared" si="35"/>
        <v>150</v>
      </c>
      <c r="F65" s="703">
        <f t="shared" si="36"/>
        <v>48</v>
      </c>
      <c r="G65" s="705">
        <f>AI65*16</f>
        <v>32</v>
      </c>
      <c r="H65" s="710"/>
      <c r="I65" s="710">
        <f t="shared" ref="I65" si="39">AK65*16</f>
        <v>16</v>
      </c>
      <c r="J65" s="823">
        <f t="shared" si="38"/>
        <v>102</v>
      </c>
      <c r="K65" s="690"/>
      <c r="L65" s="686"/>
      <c r="M65" s="678"/>
      <c r="N65" s="713"/>
      <c r="O65" s="690"/>
      <c r="P65" s="686"/>
      <c r="Q65" s="678"/>
      <c r="R65" s="715"/>
      <c r="S65" s="692"/>
      <c r="T65" s="686"/>
      <c r="U65" s="678"/>
      <c r="V65" s="717"/>
      <c r="W65" s="692"/>
      <c r="X65" s="686"/>
      <c r="Y65" s="678"/>
      <c r="Z65" s="717"/>
      <c r="AA65" s="692"/>
      <c r="AB65" s="686"/>
      <c r="AC65" s="678"/>
      <c r="AD65" s="682"/>
      <c r="AE65" s="690"/>
      <c r="AF65" s="686"/>
      <c r="AG65" s="688"/>
      <c r="AH65" s="682"/>
      <c r="AI65" s="690">
        <v>2</v>
      </c>
      <c r="AJ65" s="686"/>
      <c r="AK65" s="678">
        <v>1</v>
      </c>
      <c r="AL65" s="682">
        <v>5</v>
      </c>
      <c r="AM65" s="692"/>
      <c r="AN65" s="694"/>
      <c r="AO65" s="678"/>
      <c r="AP65" s="680"/>
      <c r="AQ65" s="682">
        <v>7</v>
      </c>
      <c r="AR65" s="682"/>
      <c r="AS65" s="684"/>
    </row>
    <row r="66" spans="1:53" s="477" customFormat="1" ht="75.599999999999994" customHeight="1" thickBot="1">
      <c r="A66" s="476" t="s">
        <v>237</v>
      </c>
      <c r="B66" s="432" t="s">
        <v>453</v>
      </c>
      <c r="C66" s="475" t="s">
        <v>394</v>
      </c>
      <c r="D66" s="682"/>
      <c r="E66" s="684"/>
      <c r="F66" s="826"/>
      <c r="G66" s="827"/>
      <c r="H66" s="828"/>
      <c r="I66" s="828"/>
      <c r="J66" s="829"/>
      <c r="K66" s="691"/>
      <c r="L66" s="687"/>
      <c r="M66" s="679"/>
      <c r="N66" s="714"/>
      <c r="O66" s="691"/>
      <c r="P66" s="687"/>
      <c r="Q66" s="679"/>
      <c r="R66" s="716"/>
      <c r="S66" s="693"/>
      <c r="T66" s="687"/>
      <c r="U66" s="679"/>
      <c r="V66" s="718"/>
      <c r="W66" s="693"/>
      <c r="X66" s="687"/>
      <c r="Y66" s="679"/>
      <c r="Z66" s="718"/>
      <c r="AA66" s="693"/>
      <c r="AB66" s="687"/>
      <c r="AC66" s="679"/>
      <c r="AD66" s="683"/>
      <c r="AE66" s="691"/>
      <c r="AF66" s="687"/>
      <c r="AG66" s="689"/>
      <c r="AH66" s="683"/>
      <c r="AI66" s="691"/>
      <c r="AJ66" s="687"/>
      <c r="AK66" s="679"/>
      <c r="AL66" s="683"/>
      <c r="AM66" s="693"/>
      <c r="AN66" s="695"/>
      <c r="AO66" s="679"/>
      <c r="AP66" s="681"/>
      <c r="AQ66" s="683"/>
      <c r="AR66" s="683"/>
      <c r="AS66" s="685"/>
    </row>
    <row r="67" spans="1:53" s="477" customFormat="1" ht="88.9" customHeight="1" thickBot="1">
      <c r="A67" s="476" t="s">
        <v>238</v>
      </c>
      <c r="B67" s="432" t="s">
        <v>454</v>
      </c>
      <c r="C67" s="475" t="s">
        <v>394</v>
      </c>
      <c r="D67" s="825">
        <f>AL67</f>
        <v>5</v>
      </c>
      <c r="E67" s="703">
        <f t="shared" ref="E67" si="40">D67*30</f>
        <v>150</v>
      </c>
      <c r="F67" s="703">
        <f t="shared" ref="F67" si="41">G67+H67+I67</f>
        <v>48</v>
      </c>
      <c r="G67" s="705">
        <f>AI67*16</f>
        <v>32</v>
      </c>
      <c r="H67" s="710"/>
      <c r="I67" s="710">
        <f>AK67*16</f>
        <v>16</v>
      </c>
      <c r="J67" s="823">
        <f t="shared" ref="J67" si="42">E67-F67</f>
        <v>102</v>
      </c>
      <c r="K67" s="690"/>
      <c r="L67" s="686"/>
      <c r="M67" s="678"/>
      <c r="N67" s="713"/>
      <c r="O67" s="690"/>
      <c r="P67" s="686"/>
      <c r="Q67" s="678"/>
      <c r="R67" s="715"/>
      <c r="S67" s="692"/>
      <c r="T67" s="686"/>
      <c r="U67" s="678"/>
      <c r="V67" s="717"/>
      <c r="W67" s="692"/>
      <c r="X67" s="686"/>
      <c r="Y67" s="678"/>
      <c r="Z67" s="717"/>
      <c r="AA67" s="692"/>
      <c r="AB67" s="686"/>
      <c r="AC67" s="678"/>
      <c r="AD67" s="682"/>
      <c r="AE67" s="690"/>
      <c r="AF67" s="686"/>
      <c r="AG67" s="688"/>
      <c r="AH67" s="682"/>
      <c r="AI67" s="690">
        <v>2</v>
      </c>
      <c r="AJ67" s="686"/>
      <c r="AK67" s="678">
        <v>1</v>
      </c>
      <c r="AL67" s="682">
        <v>5</v>
      </c>
      <c r="AM67" s="692"/>
      <c r="AN67" s="694"/>
      <c r="AO67" s="678"/>
      <c r="AP67" s="680"/>
      <c r="AQ67" s="682">
        <v>7</v>
      </c>
      <c r="AR67" s="682"/>
      <c r="AS67" s="684"/>
    </row>
    <row r="68" spans="1:53" s="477" customFormat="1" ht="121.9" customHeight="1" thickBot="1">
      <c r="A68" s="476" t="s">
        <v>239</v>
      </c>
      <c r="B68" s="432" t="s">
        <v>455</v>
      </c>
      <c r="C68" s="475" t="s">
        <v>394</v>
      </c>
      <c r="D68" s="682"/>
      <c r="E68" s="684"/>
      <c r="F68" s="826"/>
      <c r="G68" s="827"/>
      <c r="H68" s="828"/>
      <c r="I68" s="828"/>
      <c r="J68" s="829"/>
      <c r="K68" s="691"/>
      <c r="L68" s="687"/>
      <c r="M68" s="679"/>
      <c r="N68" s="714"/>
      <c r="O68" s="691"/>
      <c r="P68" s="687"/>
      <c r="Q68" s="679"/>
      <c r="R68" s="716"/>
      <c r="S68" s="693"/>
      <c r="T68" s="687"/>
      <c r="U68" s="679"/>
      <c r="V68" s="718"/>
      <c r="W68" s="693"/>
      <c r="X68" s="687"/>
      <c r="Y68" s="679"/>
      <c r="Z68" s="718"/>
      <c r="AA68" s="693"/>
      <c r="AB68" s="687"/>
      <c r="AC68" s="679"/>
      <c r="AD68" s="683"/>
      <c r="AE68" s="691"/>
      <c r="AF68" s="687"/>
      <c r="AG68" s="689"/>
      <c r="AH68" s="683"/>
      <c r="AI68" s="691"/>
      <c r="AJ68" s="687"/>
      <c r="AK68" s="679"/>
      <c r="AL68" s="683"/>
      <c r="AM68" s="693"/>
      <c r="AN68" s="695"/>
      <c r="AO68" s="679"/>
      <c r="AP68" s="681"/>
      <c r="AQ68" s="683"/>
      <c r="AR68" s="683"/>
      <c r="AS68" s="685"/>
    </row>
    <row r="69" spans="1:53" s="477" customFormat="1" ht="115.9" customHeight="1" thickBot="1">
      <c r="A69" s="476" t="s">
        <v>474</v>
      </c>
      <c r="B69" s="432" t="s">
        <v>456</v>
      </c>
      <c r="C69" s="475" t="s">
        <v>394</v>
      </c>
      <c r="D69" s="830">
        <f>AL69</f>
        <v>5</v>
      </c>
      <c r="E69" s="832">
        <f t="shared" ref="E69" si="43">D69*30</f>
        <v>150</v>
      </c>
      <c r="F69" s="832">
        <f t="shared" ref="F69" si="44">G69+H69+I69</f>
        <v>48</v>
      </c>
      <c r="G69" s="834">
        <f>AI69*16</f>
        <v>32</v>
      </c>
      <c r="H69" s="836"/>
      <c r="I69" s="836">
        <f t="shared" ref="I69" si="45">AK69*16</f>
        <v>16</v>
      </c>
      <c r="J69" s="838">
        <f t="shared" ref="J69" si="46">E69-F69</f>
        <v>102</v>
      </c>
      <c r="K69" s="711"/>
      <c r="L69" s="686"/>
      <c r="M69" s="678"/>
      <c r="N69" s="713"/>
      <c r="O69" s="690"/>
      <c r="P69" s="686"/>
      <c r="Q69" s="678"/>
      <c r="R69" s="715"/>
      <c r="S69" s="692"/>
      <c r="T69" s="686"/>
      <c r="U69" s="678"/>
      <c r="V69" s="717"/>
      <c r="W69" s="692"/>
      <c r="X69" s="686"/>
      <c r="Y69" s="678"/>
      <c r="Z69" s="717"/>
      <c r="AA69" s="692"/>
      <c r="AB69" s="686"/>
      <c r="AC69" s="678"/>
      <c r="AD69" s="840"/>
      <c r="AE69" s="690"/>
      <c r="AF69" s="686"/>
      <c r="AG69" s="688"/>
      <c r="AH69" s="840"/>
      <c r="AI69" s="690">
        <v>2</v>
      </c>
      <c r="AJ69" s="686"/>
      <c r="AK69" s="678">
        <v>1</v>
      </c>
      <c r="AL69" s="840">
        <v>5</v>
      </c>
      <c r="AM69" s="692"/>
      <c r="AN69" s="694"/>
      <c r="AO69" s="678"/>
      <c r="AP69" s="680"/>
      <c r="AQ69" s="682">
        <v>7</v>
      </c>
      <c r="AR69" s="682"/>
      <c r="AS69" s="684"/>
    </row>
    <row r="70" spans="1:53" s="477" customFormat="1" ht="117" customHeight="1" thickBot="1">
      <c r="A70" s="476" t="s">
        <v>475</v>
      </c>
      <c r="B70" s="432" t="s">
        <v>457</v>
      </c>
      <c r="C70" s="475" t="s">
        <v>394</v>
      </c>
      <c r="D70" s="831"/>
      <c r="E70" s="833"/>
      <c r="F70" s="833"/>
      <c r="G70" s="835"/>
      <c r="H70" s="837"/>
      <c r="I70" s="837"/>
      <c r="J70" s="839"/>
      <c r="K70" s="712"/>
      <c r="L70" s="687"/>
      <c r="M70" s="679"/>
      <c r="N70" s="714"/>
      <c r="O70" s="691"/>
      <c r="P70" s="687"/>
      <c r="Q70" s="679"/>
      <c r="R70" s="716"/>
      <c r="S70" s="693"/>
      <c r="T70" s="687"/>
      <c r="U70" s="679"/>
      <c r="V70" s="718"/>
      <c r="W70" s="693"/>
      <c r="X70" s="687"/>
      <c r="Y70" s="679"/>
      <c r="Z70" s="718"/>
      <c r="AA70" s="693"/>
      <c r="AB70" s="687"/>
      <c r="AC70" s="679"/>
      <c r="AD70" s="841"/>
      <c r="AE70" s="691"/>
      <c r="AF70" s="687"/>
      <c r="AG70" s="689"/>
      <c r="AH70" s="841"/>
      <c r="AI70" s="691"/>
      <c r="AJ70" s="687"/>
      <c r="AK70" s="679"/>
      <c r="AL70" s="841"/>
      <c r="AM70" s="693"/>
      <c r="AN70" s="695"/>
      <c r="AO70" s="679"/>
      <c r="AP70" s="681"/>
      <c r="AQ70" s="683"/>
      <c r="AR70" s="683"/>
      <c r="AS70" s="685"/>
    </row>
    <row r="71" spans="1:53" ht="15" customHeight="1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58"/>
    </row>
    <row r="72" spans="1:53" s="442" customFormat="1" ht="20.25">
      <c r="A72" s="440"/>
      <c r="B72" s="481" t="s">
        <v>415</v>
      </c>
      <c r="D72" s="440"/>
      <c r="E72" s="440" t="s">
        <v>416</v>
      </c>
      <c r="F72" s="441"/>
      <c r="G72" s="441"/>
      <c r="I72" s="441"/>
      <c r="J72" s="441"/>
      <c r="K72" s="441"/>
      <c r="L72" s="441"/>
      <c r="N72" s="441"/>
      <c r="O72" s="443"/>
      <c r="P72" s="440"/>
      <c r="Q72" s="441"/>
      <c r="R72" s="441"/>
      <c r="S72" s="440"/>
      <c r="T72" s="441"/>
      <c r="U72" s="441"/>
      <c r="V72" s="441"/>
      <c r="Y72" s="440" t="s">
        <v>397</v>
      </c>
      <c r="AK72" s="444"/>
      <c r="AX72" s="482"/>
      <c r="AY72" s="482"/>
      <c r="AZ72" s="482"/>
      <c r="BA72" s="482"/>
    </row>
    <row r="73" spans="1:53" s="442" customFormat="1" ht="20.25">
      <c r="A73" s="440"/>
      <c r="B73" s="440" t="s">
        <v>417</v>
      </c>
      <c r="D73" s="440"/>
      <c r="E73" s="440" t="s">
        <v>406</v>
      </c>
      <c r="F73" s="441"/>
      <c r="G73" s="441"/>
      <c r="I73" s="441"/>
      <c r="J73" s="441"/>
      <c r="K73" s="441"/>
      <c r="L73" s="441"/>
      <c r="N73" s="441"/>
      <c r="O73" s="443"/>
      <c r="P73" s="440"/>
      <c r="Q73" s="441"/>
      <c r="R73" s="441"/>
      <c r="S73" s="440"/>
      <c r="T73" s="441"/>
      <c r="U73" s="441"/>
      <c r="V73" s="441"/>
      <c r="Y73" s="440" t="s">
        <v>399</v>
      </c>
      <c r="AK73" s="444"/>
      <c r="AX73" s="482"/>
      <c r="AY73" s="482"/>
      <c r="AZ73" s="482"/>
      <c r="BA73" s="482"/>
    </row>
    <row r="74" spans="1:53" s="442" customFormat="1" ht="34.9" customHeight="1">
      <c r="A74" s="440"/>
      <c r="B74" s="440" t="s">
        <v>418</v>
      </c>
      <c r="D74" s="440"/>
      <c r="E74" s="440" t="s">
        <v>408</v>
      </c>
      <c r="F74" s="441"/>
      <c r="G74" s="441"/>
      <c r="I74" s="441"/>
      <c r="J74" s="441"/>
      <c r="K74" s="441"/>
      <c r="L74" s="441"/>
      <c r="N74" s="441"/>
      <c r="O74" s="443"/>
      <c r="P74" s="440"/>
      <c r="Q74" s="441"/>
      <c r="R74" s="441"/>
      <c r="S74" s="440"/>
      <c r="T74" s="441"/>
      <c r="U74" s="441"/>
      <c r="V74" s="441"/>
      <c r="Y74" s="440" t="s">
        <v>398</v>
      </c>
      <c r="AK74" s="444"/>
      <c r="AX74" s="482"/>
      <c r="AY74" s="482"/>
      <c r="AZ74" s="482"/>
      <c r="BA74" s="482"/>
    </row>
    <row r="75" spans="1:53" ht="20.25" customHeight="1">
      <c r="A75" s="756"/>
      <c r="B75" s="561"/>
      <c r="C75" s="562"/>
      <c r="D75" s="756"/>
      <c r="E75" s="561"/>
      <c r="F75" s="561"/>
      <c r="G75" s="561"/>
      <c r="H75" s="561"/>
      <c r="I75" s="561"/>
      <c r="J75" s="561"/>
      <c r="K75" s="561"/>
      <c r="L75" s="562"/>
      <c r="M75" s="225"/>
      <c r="N75" s="225"/>
      <c r="O75" s="225"/>
      <c r="P75" s="225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58"/>
    </row>
    <row r="76" spans="1:53" ht="18.75" customHeight="1">
      <c r="A76" s="757"/>
      <c r="B76" s="561"/>
      <c r="C76" s="562"/>
      <c r="D76" s="85"/>
      <c r="E76" s="85"/>
      <c r="F76" s="104"/>
      <c r="G76" s="104"/>
      <c r="H76" s="131"/>
      <c r="I76" s="104"/>
      <c r="J76" s="131"/>
      <c r="K76" s="104"/>
      <c r="L76" s="104"/>
      <c r="M76" s="104"/>
      <c r="N76" s="131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31"/>
    </row>
    <row r="77" spans="1:53" ht="32.25" customHeight="1">
      <c r="A77" s="58"/>
      <c r="B77" s="58"/>
      <c r="C77" s="58"/>
      <c r="D77" s="58"/>
      <c r="E77" s="58"/>
      <c r="F77" s="58"/>
      <c r="G77" s="58"/>
      <c r="H77" s="85"/>
      <c r="I77" s="58"/>
      <c r="J77" s="58"/>
      <c r="K77" s="58"/>
      <c r="L77" s="58"/>
      <c r="M77" s="58"/>
      <c r="N77" s="58"/>
      <c r="O77" s="58"/>
      <c r="P77" s="85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</row>
    <row r="78" spans="1:53" ht="20.25" customHeight="1">
      <c r="A78" s="756"/>
      <c r="B78" s="561"/>
      <c r="C78" s="561"/>
      <c r="D78" s="561"/>
      <c r="E78" s="561"/>
      <c r="F78" s="562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758"/>
      <c r="R78" s="561"/>
      <c r="S78" s="561"/>
      <c r="T78" s="561"/>
      <c r="U78" s="561"/>
      <c r="V78" s="561"/>
      <c r="W78" s="561"/>
      <c r="X78" s="561"/>
      <c r="Y78" s="561"/>
      <c r="Z78" s="561"/>
      <c r="AA78" s="561"/>
      <c r="AB78" s="561"/>
      <c r="AC78" s="561"/>
      <c r="AD78" s="561"/>
      <c r="AE78" s="561"/>
      <c r="AF78" s="561"/>
      <c r="AG78" s="561"/>
      <c r="AH78" s="561"/>
      <c r="AI78" s="561"/>
      <c r="AJ78" s="561"/>
      <c r="AK78" s="561"/>
      <c r="AL78" s="561"/>
      <c r="AM78" s="561"/>
      <c r="AN78" s="561"/>
      <c r="AO78" s="561"/>
      <c r="AP78" s="561"/>
      <c r="AQ78" s="561"/>
      <c r="AR78" s="561"/>
      <c r="AS78" s="562"/>
      <c r="AT78" s="58"/>
    </row>
    <row r="79" spans="1:53" ht="18.75" customHeight="1">
      <c r="A79" s="85"/>
      <c r="B79" s="85"/>
      <c r="C79" s="85"/>
      <c r="D79" s="85"/>
      <c r="E79" s="85"/>
      <c r="F79" s="104"/>
      <c r="G79" s="104"/>
      <c r="H79" s="131"/>
      <c r="I79" s="104"/>
      <c r="J79" s="131"/>
      <c r="K79" s="104"/>
      <c r="L79" s="104"/>
      <c r="M79" s="104"/>
      <c r="N79" s="131"/>
      <c r="O79" s="85"/>
      <c r="P79" s="85"/>
      <c r="Q79" s="85"/>
      <c r="R79" s="220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31"/>
    </row>
    <row r="80" spans="1:53" ht="19.5" customHeight="1">
      <c r="A80" s="755"/>
      <c r="B80" s="561"/>
      <c r="C80" s="561"/>
      <c r="D80" s="561"/>
      <c r="E80" s="561"/>
      <c r="F80" s="561"/>
      <c r="G80" s="561"/>
      <c r="H80" s="562"/>
      <c r="I80" s="58"/>
      <c r="J80" s="58"/>
      <c r="K80" s="58"/>
      <c r="L80" s="58"/>
      <c r="M80" s="85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</row>
    <row r="81" spans="1:46" ht="12.7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</row>
    <row r="82" spans="1:46" ht="12.7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</row>
    <row r="83" spans="1:46" ht="12.7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</row>
    <row r="84" spans="1:46" ht="12.7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</row>
    <row r="85" spans="1:46" ht="12.7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</row>
    <row r="86" spans="1:46" ht="12.7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</row>
  </sheetData>
  <mergeCells count="528">
    <mergeCell ref="AE69:AE70"/>
    <mergeCell ref="AF69:AF70"/>
    <mergeCell ref="AG69:AG70"/>
    <mergeCell ref="AH69:AH70"/>
    <mergeCell ref="AI69:AI70"/>
    <mergeCell ref="AS69:AS70"/>
    <mergeCell ref="AJ69:AJ70"/>
    <mergeCell ref="AK69:AK70"/>
    <mergeCell ref="AL69:AL70"/>
    <mergeCell ref="AM69:AM70"/>
    <mergeCell ref="AN69:AN70"/>
    <mergeCell ref="AO69:AO70"/>
    <mergeCell ref="AP69:AP70"/>
    <mergeCell ref="AQ69:AQ70"/>
    <mergeCell ref="AR69:AR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N67:AN68"/>
    <mergeCell ref="AO67:AO68"/>
    <mergeCell ref="AP67:AP68"/>
    <mergeCell ref="AQ67:AQ68"/>
    <mergeCell ref="AR67:AR68"/>
    <mergeCell ref="AS67:AS68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AE67:AE68"/>
    <mergeCell ref="AF67:AF68"/>
    <mergeCell ref="AG67:AG68"/>
    <mergeCell ref="AH67:AH68"/>
    <mergeCell ref="AI67:AI68"/>
    <mergeCell ref="AJ67:AJ68"/>
    <mergeCell ref="AK67:AK68"/>
    <mergeCell ref="AL67:AL68"/>
    <mergeCell ref="AM67:AM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N65:AN66"/>
    <mergeCell ref="AO65:AO66"/>
    <mergeCell ref="AP65:AP66"/>
    <mergeCell ref="AQ65:AQ66"/>
    <mergeCell ref="AR65:AR66"/>
    <mergeCell ref="AS65:AS66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AE65:AE66"/>
    <mergeCell ref="AF65:AF66"/>
    <mergeCell ref="AG65:AG66"/>
    <mergeCell ref="AH65:AH66"/>
    <mergeCell ref="AI65:AI66"/>
    <mergeCell ref="AJ65:AJ66"/>
    <mergeCell ref="AK65:AK66"/>
    <mergeCell ref="AL65:AL66"/>
    <mergeCell ref="AM65:AM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N63:AN64"/>
    <mergeCell ref="AO63:AO64"/>
    <mergeCell ref="AP63:AP64"/>
    <mergeCell ref="AQ63:AQ64"/>
    <mergeCell ref="AR63:AR64"/>
    <mergeCell ref="AS63:AS64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AE63:AE64"/>
    <mergeCell ref="AF63:AF64"/>
    <mergeCell ref="AG63:AG64"/>
    <mergeCell ref="AH63:AH64"/>
    <mergeCell ref="AI63:AI64"/>
    <mergeCell ref="AJ63:AJ64"/>
    <mergeCell ref="AK63:AK64"/>
    <mergeCell ref="AL63:AL64"/>
    <mergeCell ref="AM63:AM6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D33:D35"/>
    <mergeCell ref="E33:E35"/>
    <mergeCell ref="AE54:AG54"/>
    <mergeCell ref="AI54:AK54"/>
    <mergeCell ref="X59:X60"/>
    <mergeCell ref="Y59:Y60"/>
    <mergeCell ref="AC33:AC35"/>
    <mergeCell ref="B36:AS36"/>
    <mergeCell ref="AE38:AG38"/>
    <mergeCell ref="AI38:AK38"/>
    <mergeCell ref="AM38:AO38"/>
    <mergeCell ref="K37:M37"/>
    <mergeCell ref="K38:M38"/>
    <mergeCell ref="O38:Q38"/>
    <mergeCell ref="S38:U38"/>
    <mergeCell ref="W38:Y38"/>
    <mergeCell ref="AA38:AC38"/>
    <mergeCell ref="A37:B37"/>
    <mergeCell ref="O37:Q37"/>
    <mergeCell ref="S37:U37"/>
    <mergeCell ref="W37:Y37"/>
    <mergeCell ref="AA37:AC37"/>
    <mergeCell ref="AP33:AP35"/>
    <mergeCell ref="AQ33:AQ35"/>
    <mergeCell ref="F33:F35"/>
    <mergeCell ref="G33:G35"/>
    <mergeCell ref="H33:H35"/>
    <mergeCell ref="I33:I35"/>
    <mergeCell ref="J33:J35"/>
    <mergeCell ref="K33:K35"/>
    <mergeCell ref="L33:L35"/>
    <mergeCell ref="Z33:Z35"/>
    <mergeCell ref="AD33:AD35"/>
    <mergeCell ref="AA33:AA35"/>
    <mergeCell ref="AB33:AB35"/>
    <mergeCell ref="M33:M35"/>
    <mergeCell ref="N33:N35"/>
    <mergeCell ref="O33:O35"/>
    <mergeCell ref="P33:P35"/>
    <mergeCell ref="Q33:Q35"/>
    <mergeCell ref="R33:R35"/>
    <mergeCell ref="S33:S35"/>
    <mergeCell ref="T33:T35"/>
    <mergeCell ref="U33:U35"/>
    <mergeCell ref="W33:W35"/>
    <mergeCell ref="X33:X35"/>
    <mergeCell ref="Y33:Y35"/>
    <mergeCell ref="V33:V35"/>
    <mergeCell ref="D59:D60"/>
    <mergeCell ref="E59:E60"/>
    <mergeCell ref="F59:F60"/>
    <mergeCell ref="G59:G60"/>
    <mergeCell ref="H59:H60"/>
    <mergeCell ref="I59:I60"/>
    <mergeCell ref="L59:L60"/>
    <mergeCell ref="M59:M60"/>
    <mergeCell ref="N59:N60"/>
    <mergeCell ref="J59:J60"/>
    <mergeCell ref="K59:K60"/>
    <mergeCell ref="AR33:AR35"/>
    <mergeCell ref="AM37:AO37"/>
    <mergeCell ref="AL33:AL35"/>
    <mergeCell ref="AE37:AG37"/>
    <mergeCell ref="AI37:AK37"/>
    <mergeCell ref="AA54:AC54"/>
    <mergeCell ref="AE33:AE35"/>
    <mergeCell ref="AF33:AF35"/>
    <mergeCell ref="AG33:AG35"/>
    <mergeCell ref="AH33:AH35"/>
    <mergeCell ref="AI33:AI35"/>
    <mergeCell ref="AJ33:AJ35"/>
    <mergeCell ref="AK33:AK35"/>
    <mergeCell ref="AM54:AO54"/>
    <mergeCell ref="AI8:AP8"/>
    <mergeCell ref="G16:G23"/>
    <mergeCell ref="H16:H23"/>
    <mergeCell ref="B24:AS24"/>
    <mergeCell ref="A25:B25"/>
    <mergeCell ref="K25:M25"/>
    <mergeCell ref="O25:Q25"/>
    <mergeCell ref="S25:U25"/>
    <mergeCell ref="AJ59:AJ60"/>
    <mergeCell ref="AK59:AK60"/>
    <mergeCell ref="AL59:AL60"/>
    <mergeCell ref="AQ59:AQ60"/>
    <mergeCell ref="AR59:AR60"/>
    <mergeCell ref="AS59:AS60"/>
    <mergeCell ref="AI59:AI60"/>
    <mergeCell ref="AM25:AO25"/>
    <mergeCell ref="AS33:AS35"/>
    <mergeCell ref="AP59:AP60"/>
    <mergeCell ref="AM33:AM35"/>
    <mergeCell ref="AN33:AN35"/>
    <mergeCell ref="AM59:AM60"/>
    <mergeCell ref="AN59:AN60"/>
    <mergeCell ref="AO33:AO35"/>
    <mergeCell ref="AO59:AO60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S9:V9"/>
    <mergeCell ref="W9:Z9"/>
    <mergeCell ref="F8:J8"/>
    <mergeCell ref="G9:I9"/>
    <mergeCell ref="K8:R8"/>
    <mergeCell ref="K9:N9"/>
    <mergeCell ref="O9:R9"/>
    <mergeCell ref="AA9:AD9"/>
    <mergeCell ref="AE9:AH9"/>
    <mergeCell ref="AP10:AP11"/>
    <mergeCell ref="AQ10:AQ11"/>
    <mergeCell ref="AR10:AR11"/>
    <mergeCell ref="K10:K11"/>
    <mergeCell ref="AE10:AE11"/>
    <mergeCell ref="AF10:AF11"/>
    <mergeCell ref="AG10:AG11"/>
    <mergeCell ref="AH10:AH11"/>
    <mergeCell ref="L10:L11"/>
    <mergeCell ref="M10:M11"/>
    <mergeCell ref="A8:A11"/>
    <mergeCell ref="B8:B11"/>
    <mergeCell ref="C8:C11"/>
    <mergeCell ref="D8:E10"/>
    <mergeCell ref="F9:F11"/>
    <mergeCell ref="I10:I11"/>
    <mergeCell ref="N10:N11"/>
    <mergeCell ref="G10:G11"/>
    <mergeCell ref="H10:H11"/>
    <mergeCell ref="J9:J11"/>
    <mergeCell ref="AQ8:AS9"/>
    <mergeCell ref="AI9:AL9"/>
    <mergeCell ref="AM9:AP9"/>
    <mergeCell ref="AA13:AC13"/>
    <mergeCell ref="AE13:AG13"/>
    <mergeCell ref="O10:O11"/>
    <mergeCell ref="P10:P11"/>
    <mergeCell ref="Q10:Q11"/>
    <mergeCell ref="Y10:Y11"/>
    <mergeCell ref="AS10:AS11"/>
    <mergeCell ref="B12:AS12"/>
    <mergeCell ref="A13:B13"/>
    <mergeCell ref="K13:M13"/>
    <mergeCell ref="S13:U13"/>
    <mergeCell ref="AI10:AI11"/>
    <mergeCell ref="AJ10:AJ11"/>
    <mergeCell ref="AK10:AK11"/>
    <mergeCell ref="AL10:AL11"/>
    <mergeCell ref="AM10:AM11"/>
    <mergeCell ref="AN10:AN11"/>
    <mergeCell ref="S8:Z8"/>
    <mergeCell ref="AA8:AH8"/>
    <mergeCell ref="Z10:Z11"/>
    <mergeCell ref="W13:Y13"/>
    <mergeCell ref="E16:E23"/>
    <mergeCell ref="F16:F23"/>
    <mergeCell ref="D15:D23"/>
    <mergeCell ref="C20:C23"/>
    <mergeCell ref="I16:I23"/>
    <mergeCell ref="J16:J23"/>
    <mergeCell ref="AQ15:AQ23"/>
    <mergeCell ref="AE25:AG25"/>
    <mergeCell ref="AI25:AK25"/>
    <mergeCell ref="AI13:AK13"/>
    <mergeCell ref="AM13:AO13"/>
    <mergeCell ref="O13:Q13"/>
    <mergeCell ref="O14:Q14"/>
    <mergeCell ref="R10:R11"/>
    <mergeCell ref="S10:S11"/>
    <mergeCell ref="T10:T11"/>
    <mergeCell ref="U10:U11"/>
    <mergeCell ref="S14:U14"/>
    <mergeCell ref="V10:V11"/>
    <mergeCell ref="W10:W11"/>
    <mergeCell ref="X10:X11"/>
    <mergeCell ref="W14:Y14"/>
    <mergeCell ref="AA10:AA11"/>
    <mergeCell ref="AB10:AB11"/>
    <mergeCell ref="AC10:AC11"/>
    <mergeCell ref="AD10:AD11"/>
    <mergeCell ref="AO10:AO11"/>
    <mergeCell ref="AM32:AO32"/>
    <mergeCell ref="AI14:AK14"/>
    <mergeCell ref="AM14:AO14"/>
    <mergeCell ref="K16:K23"/>
    <mergeCell ref="L16:L23"/>
    <mergeCell ref="K26:M26"/>
    <mergeCell ref="K32:M32"/>
    <mergeCell ref="O32:Q32"/>
    <mergeCell ref="S32:U32"/>
    <mergeCell ref="W32:Y32"/>
    <mergeCell ref="O26:Q26"/>
    <mergeCell ref="S26:U26"/>
    <mergeCell ref="AI26:AK26"/>
    <mergeCell ref="AM26:AO26"/>
    <mergeCell ref="W25:Y25"/>
    <mergeCell ref="AA25:AC25"/>
    <mergeCell ref="W26:Y26"/>
    <mergeCell ref="AA26:AC26"/>
    <mergeCell ref="AE26:AG26"/>
    <mergeCell ref="AD61:AD62"/>
    <mergeCell ref="K14:M14"/>
    <mergeCell ref="N15:N23"/>
    <mergeCell ref="M16:M23"/>
    <mergeCell ref="AA14:AC14"/>
    <mergeCell ref="AE14:AG14"/>
    <mergeCell ref="AA32:AC32"/>
    <mergeCell ref="AE32:AG32"/>
    <mergeCell ref="AI32:AK32"/>
    <mergeCell ref="K54:M54"/>
    <mergeCell ref="O59:O60"/>
    <mergeCell ref="P59:P60"/>
    <mergeCell ref="Q59:Q60"/>
    <mergeCell ref="R59:R60"/>
    <mergeCell ref="S59:S60"/>
    <mergeCell ref="O54:Q54"/>
    <mergeCell ref="S54:U54"/>
    <mergeCell ref="W54:Y54"/>
    <mergeCell ref="T59:T60"/>
    <mergeCell ref="U59:U60"/>
    <mergeCell ref="V59:V60"/>
    <mergeCell ref="W59:W60"/>
    <mergeCell ref="L55:L56"/>
    <mergeCell ref="M55:M56"/>
    <mergeCell ref="U61:U62"/>
    <mergeCell ref="A80:H80"/>
    <mergeCell ref="A75:C75"/>
    <mergeCell ref="D75:L75"/>
    <mergeCell ref="A76:C76"/>
    <mergeCell ref="A78:F78"/>
    <mergeCell ref="Q78:AS78"/>
    <mergeCell ref="AH59:AH60"/>
    <mergeCell ref="Z59:Z60"/>
    <mergeCell ref="AA59:AA60"/>
    <mergeCell ref="AB59:AB60"/>
    <mergeCell ref="AC59:AC60"/>
    <mergeCell ref="AD59:AD60"/>
    <mergeCell ref="AE59:AE60"/>
    <mergeCell ref="AF59:AF60"/>
    <mergeCell ref="V61:V62"/>
    <mergeCell ref="W61:W62"/>
    <mergeCell ref="X61:X62"/>
    <mergeCell ref="Y61:Y62"/>
    <mergeCell ref="Z61:Z62"/>
    <mergeCell ref="AA61:AA62"/>
    <mergeCell ref="AG59:AG60"/>
    <mergeCell ref="AB61:AB62"/>
    <mergeCell ref="AC61:AC62"/>
    <mergeCell ref="J61:J62"/>
    <mergeCell ref="K61:K62"/>
    <mergeCell ref="L61:L62"/>
    <mergeCell ref="M61:M62"/>
    <mergeCell ref="N61:N62"/>
    <mergeCell ref="O61:O62"/>
    <mergeCell ref="P61:P62"/>
    <mergeCell ref="Q61:Q62"/>
    <mergeCell ref="T61:T62"/>
    <mergeCell ref="C1:AT2"/>
    <mergeCell ref="AQ61:AQ62"/>
    <mergeCell ref="AR61:AR62"/>
    <mergeCell ref="AS61:AS62"/>
    <mergeCell ref="AN61:AN62"/>
    <mergeCell ref="AO61:AO62"/>
    <mergeCell ref="AP61:AP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E61:AE62"/>
    <mergeCell ref="R61:R62"/>
    <mergeCell ref="S61:S62"/>
    <mergeCell ref="D61:D62"/>
    <mergeCell ref="E61:E62"/>
    <mergeCell ref="F61:F62"/>
    <mergeCell ref="G61:G62"/>
    <mergeCell ref="H61:H62"/>
    <mergeCell ref="I61:I62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AE55:AE56"/>
    <mergeCell ref="AF55:AF56"/>
    <mergeCell ref="AG55:AG56"/>
    <mergeCell ref="AH55:AH56"/>
    <mergeCell ref="AI55:AI56"/>
    <mergeCell ref="AJ55:AJ56"/>
    <mergeCell ref="AK55:AK56"/>
    <mergeCell ref="AL55:AL56"/>
    <mergeCell ref="AM55:AM56"/>
    <mergeCell ref="AN55:AN56"/>
    <mergeCell ref="AO55:AO56"/>
    <mergeCell ref="AP55:AP56"/>
    <mergeCell ref="AQ55:AQ56"/>
    <mergeCell ref="AR55:AR56"/>
    <mergeCell ref="AS55:AS56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O57:AO58"/>
    <mergeCell ref="AP57:AP58"/>
    <mergeCell ref="AQ57:AQ58"/>
    <mergeCell ref="AR57:AR58"/>
    <mergeCell ref="AS57:AS58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N57:AN58"/>
  </mergeCells>
  <printOptions horizontalCentered="1" verticalCentered="1"/>
  <pageMargins left="0" right="0" top="0" bottom="0" header="0" footer="0"/>
  <pageSetup paperSize="9" scale="43" orientation="landscape" r:id="rId1"/>
  <headerFooter>
    <oddFooter>&amp;R&amp;P</oddFooter>
  </headerFooter>
  <rowBreaks count="3" manualBreakCount="3">
    <brk id="31" max="16383" man="1"/>
    <brk id="49" max="44" man="1"/>
    <brk id="66" max="44" man="1"/>
  </rowBreaks>
  <colBreaks count="1" manualBreakCount="1">
    <brk id="4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75"/>
  <sheetViews>
    <sheetView showGridLines="0" view="pageBreakPreview" topLeftCell="A40" zoomScale="70" zoomScaleNormal="60" zoomScaleSheetLayoutView="70" workbookViewId="0">
      <selection activeCell="B43" sqref="B43"/>
    </sheetView>
  </sheetViews>
  <sheetFormatPr defaultColWidth="14.42578125" defaultRowHeight="15" customHeight="1"/>
  <cols>
    <col min="1" max="1" width="14.7109375" style="473" customWidth="1"/>
    <col min="2" max="2" width="82" style="473" customWidth="1"/>
    <col min="3" max="3" width="17.28515625" style="473" customWidth="1"/>
    <col min="4" max="4" width="6.7109375" style="473" customWidth="1"/>
    <col min="5" max="5" width="9.5703125" style="473" customWidth="1"/>
    <col min="6" max="10" width="6.7109375" style="473" customWidth="1"/>
    <col min="11" max="12" width="4.7109375" style="473" customWidth="1"/>
    <col min="13" max="13" width="6" style="473" customWidth="1"/>
    <col min="14" max="16" width="4.7109375" style="473" customWidth="1"/>
    <col min="17" max="17" width="6.140625" style="473" customWidth="1"/>
    <col min="18" max="20" width="4.7109375" style="473" customWidth="1"/>
    <col min="21" max="21" width="6.28515625" style="473" customWidth="1"/>
    <col min="22" max="24" width="4.7109375" style="473" customWidth="1"/>
    <col min="25" max="25" width="6.140625" style="473" customWidth="1"/>
    <col min="26" max="42" width="4.7109375" style="473" customWidth="1"/>
    <col min="43" max="43" width="8.5703125" style="473" customWidth="1"/>
    <col min="44" max="45" width="5.7109375" style="473" customWidth="1"/>
    <col min="46" max="46" width="9.140625" style="473" customWidth="1"/>
    <col min="47" max="16384" width="14.42578125" style="473"/>
  </cols>
  <sheetData>
    <row r="1" spans="1:46" s="445" customFormat="1" ht="12.75">
      <c r="C1" s="735" t="s">
        <v>421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735"/>
      <c r="AM1" s="735"/>
      <c r="AN1" s="735"/>
      <c r="AO1" s="735"/>
      <c r="AP1" s="735"/>
      <c r="AQ1" s="735"/>
      <c r="AR1" s="735"/>
      <c r="AS1" s="735"/>
      <c r="AT1" s="735"/>
    </row>
    <row r="2" spans="1:46" s="445" customFormat="1" ht="12.75"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</row>
    <row r="3" spans="1:46" s="445" customFormat="1" ht="23.25">
      <c r="C3" s="499"/>
      <c r="U3" s="500"/>
      <c r="V3" s="500"/>
    </row>
    <row r="4" spans="1:46" s="445" customFormat="1" ht="51" customHeight="1">
      <c r="B4" s="501"/>
      <c r="C4" s="502" t="s">
        <v>6</v>
      </c>
      <c r="D4" s="503"/>
      <c r="F4" s="503"/>
      <c r="G4" s="503" t="s">
        <v>422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</row>
    <row r="5" spans="1:46" s="445" customFormat="1" ht="42" customHeight="1">
      <c r="U5" s="504"/>
      <c r="V5" s="500"/>
    </row>
    <row r="6" spans="1:46" s="445" customFormat="1" ht="56.45" customHeight="1">
      <c r="U6" s="504"/>
    </row>
    <row r="7" spans="1:46" ht="3.6" customHeight="1" thickBot="1">
      <c r="A7" s="58"/>
      <c r="B7" s="58"/>
      <c r="C7" s="22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</row>
    <row r="8" spans="1:46" ht="55.5" customHeight="1" thickBot="1">
      <c r="A8" s="597" t="s">
        <v>100</v>
      </c>
      <c r="B8" s="600" t="s">
        <v>188</v>
      </c>
      <c r="C8" s="609" t="s">
        <v>102</v>
      </c>
      <c r="D8" s="610" t="s">
        <v>189</v>
      </c>
      <c r="E8" s="611"/>
      <c r="F8" s="670" t="s">
        <v>104</v>
      </c>
      <c r="G8" s="671"/>
      <c r="H8" s="671"/>
      <c r="I8" s="671"/>
      <c r="J8" s="672"/>
      <c r="K8" s="616" t="s">
        <v>105</v>
      </c>
      <c r="L8" s="617"/>
      <c r="M8" s="617"/>
      <c r="N8" s="617"/>
      <c r="O8" s="617"/>
      <c r="P8" s="617"/>
      <c r="Q8" s="617"/>
      <c r="R8" s="618"/>
      <c r="S8" s="616" t="s">
        <v>106</v>
      </c>
      <c r="T8" s="617"/>
      <c r="U8" s="617"/>
      <c r="V8" s="617"/>
      <c r="W8" s="617"/>
      <c r="X8" s="617"/>
      <c r="Y8" s="617"/>
      <c r="Z8" s="618"/>
      <c r="AA8" s="616" t="s">
        <v>107</v>
      </c>
      <c r="AB8" s="617"/>
      <c r="AC8" s="617"/>
      <c r="AD8" s="617"/>
      <c r="AE8" s="617"/>
      <c r="AF8" s="617"/>
      <c r="AG8" s="617"/>
      <c r="AH8" s="618"/>
      <c r="AI8" s="616" t="s">
        <v>108</v>
      </c>
      <c r="AJ8" s="617"/>
      <c r="AK8" s="617"/>
      <c r="AL8" s="617"/>
      <c r="AM8" s="617"/>
      <c r="AN8" s="617"/>
      <c r="AO8" s="617"/>
      <c r="AP8" s="618"/>
      <c r="AQ8" s="663" t="s">
        <v>109</v>
      </c>
      <c r="AR8" s="664"/>
      <c r="AS8" s="665"/>
      <c r="AT8" s="77"/>
    </row>
    <row r="9" spans="1:46" ht="52.5" customHeight="1" thickBot="1">
      <c r="A9" s="598"/>
      <c r="B9" s="598"/>
      <c r="C9" s="598"/>
      <c r="D9" s="612"/>
      <c r="E9" s="613"/>
      <c r="F9" s="659" t="s">
        <v>110</v>
      </c>
      <c r="G9" s="673" t="s">
        <v>111</v>
      </c>
      <c r="H9" s="555"/>
      <c r="I9" s="556"/>
      <c r="J9" s="674" t="s">
        <v>112</v>
      </c>
      <c r="K9" s="669" t="s">
        <v>113</v>
      </c>
      <c r="L9" s="589"/>
      <c r="M9" s="589"/>
      <c r="N9" s="590"/>
      <c r="O9" s="669" t="s">
        <v>114</v>
      </c>
      <c r="P9" s="589"/>
      <c r="Q9" s="589"/>
      <c r="R9" s="590"/>
      <c r="S9" s="669" t="s">
        <v>115</v>
      </c>
      <c r="T9" s="589"/>
      <c r="U9" s="589"/>
      <c r="V9" s="590"/>
      <c r="W9" s="669" t="s">
        <v>116</v>
      </c>
      <c r="X9" s="589"/>
      <c r="Y9" s="589"/>
      <c r="Z9" s="590"/>
      <c r="AA9" s="669" t="s">
        <v>117</v>
      </c>
      <c r="AB9" s="589"/>
      <c r="AC9" s="589"/>
      <c r="AD9" s="590"/>
      <c r="AE9" s="669" t="s">
        <v>118</v>
      </c>
      <c r="AF9" s="589"/>
      <c r="AG9" s="589"/>
      <c r="AH9" s="590"/>
      <c r="AI9" s="669" t="s">
        <v>119</v>
      </c>
      <c r="AJ9" s="589"/>
      <c r="AK9" s="589"/>
      <c r="AL9" s="590"/>
      <c r="AM9" s="669" t="s">
        <v>120</v>
      </c>
      <c r="AN9" s="589"/>
      <c r="AO9" s="589"/>
      <c r="AP9" s="590"/>
      <c r="AQ9" s="666"/>
      <c r="AR9" s="667"/>
      <c r="AS9" s="668"/>
      <c r="AT9" s="77"/>
    </row>
    <row r="10" spans="1:46" ht="32.25" customHeight="1" thickBot="1">
      <c r="A10" s="598"/>
      <c r="B10" s="598"/>
      <c r="C10" s="598"/>
      <c r="D10" s="614"/>
      <c r="E10" s="615"/>
      <c r="F10" s="660"/>
      <c r="G10" s="604" t="s">
        <v>121</v>
      </c>
      <c r="H10" s="606" t="s">
        <v>122</v>
      </c>
      <c r="I10" s="604" t="s">
        <v>123</v>
      </c>
      <c r="J10" s="675"/>
      <c r="K10" s="604" t="s">
        <v>124</v>
      </c>
      <c r="L10" s="606" t="s">
        <v>125</v>
      </c>
      <c r="M10" s="604" t="s">
        <v>126</v>
      </c>
      <c r="N10" s="602" t="s">
        <v>127</v>
      </c>
      <c r="O10" s="604" t="s">
        <v>124</v>
      </c>
      <c r="P10" s="606" t="s">
        <v>125</v>
      </c>
      <c r="Q10" s="604" t="s">
        <v>126</v>
      </c>
      <c r="R10" s="602" t="s">
        <v>127</v>
      </c>
      <c r="S10" s="604" t="s">
        <v>124</v>
      </c>
      <c r="T10" s="606" t="s">
        <v>125</v>
      </c>
      <c r="U10" s="604" t="s">
        <v>126</v>
      </c>
      <c r="V10" s="602" t="s">
        <v>127</v>
      </c>
      <c r="W10" s="604" t="s">
        <v>124</v>
      </c>
      <c r="X10" s="606" t="s">
        <v>125</v>
      </c>
      <c r="Y10" s="604" t="s">
        <v>126</v>
      </c>
      <c r="Z10" s="602" t="s">
        <v>127</v>
      </c>
      <c r="AA10" s="604" t="s">
        <v>124</v>
      </c>
      <c r="AB10" s="606" t="s">
        <v>125</v>
      </c>
      <c r="AC10" s="604" t="s">
        <v>126</v>
      </c>
      <c r="AD10" s="602" t="s">
        <v>127</v>
      </c>
      <c r="AE10" s="604" t="s">
        <v>124</v>
      </c>
      <c r="AF10" s="606" t="s">
        <v>125</v>
      </c>
      <c r="AG10" s="604" t="s">
        <v>126</v>
      </c>
      <c r="AH10" s="602" t="s">
        <v>127</v>
      </c>
      <c r="AI10" s="604" t="s">
        <v>124</v>
      </c>
      <c r="AJ10" s="606" t="s">
        <v>125</v>
      </c>
      <c r="AK10" s="604" t="s">
        <v>126</v>
      </c>
      <c r="AL10" s="602" t="s">
        <v>127</v>
      </c>
      <c r="AM10" s="604" t="s">
        <v>124</v>
      </c>
      <c r="AN10" s="606" t="s">
        <v>125</v>
      </c>
      <c r="AO10" s="604" t="s">
        <v>126</v>
      </c>
      <c r="AP10" s="602" t="s">
        <v>127</v>
      </c>
      <c r="AQ10" s="608" t="s">
        <v>128</v>
      </c>
      <c r="AR10" s="609" t="s">
        <v>129</v>
      </c>
      <c r="AS10" s="608" t="s">
        <v>130</v>
      </c>
      <c r="AT10" s="77"/>
    </row>
    <row r="11" spans="1:46" ht="136.5" customHeight="1" thickBot="1">
      <c r="A11" s="599"/>
      <c r="B11" s="599"/>
      <c r="C11" s="601"/>
      <c r="D11" s="78" t="s">
        <v>131</v>
      </c>
      <c r="E11" s="78" t="s">
        <v>132</v>
      </c>
      <c r="F11" s="661"/>
      <c r="G11" s="605"/>
      <c r="H11" s="607"/>
      <c r="I11" s="605"/>
      <c r="J11" s="676"/>
      <c r="K11" s="605"/>
      <c r="L11" s="607"/>
      <c r="M11" s="605"/>
      <c r="N11" s="601"/>
      <c r="O11" s="605"/>
      <c r="P11" s="607"/>
      <c r="Q11" s="605"/>
      <c r="R11" s="601"/>
      <c r="S11" s="605"/>
      <c r="T11" s="607"/>
      <c r="U11" s="605"/>
      <c r="V11" s="601"/>
      <c r="W11" s="605"/>
      <c r="X11" s="607"/>
      <c r="Y11" s="605"/>
      <c r="Z11" s="601"/>
      <c r="AA11" s="605"/>
      <c r="AB11" s="607"/>
      <c r="AC11" s="605"/>
      <c r="AD11" s="601"/>
      <c r="AE11" s="605"/>
      <c r="AF11" s="607"/>
      <c r="AG11" s="605"/>
      <c r="AH11" s="601"/>
      <c r="AI11" s="605"/>
      <c r="AJ11" s="607"/>
      <c r="AK11" s="605"/>
      <c r="AL11" s="601"/>
      <c r="AM11" s="605"/>
      <c r="AN11" s="607"/>
      <c r="AO11" s="605"/>
      <c r="AP11" s="601"/>
      <c r="AQ11" s="601"/>
      <c r="AR11" s="599"/>
      <c r="AS11" s="601"/>
      <c r="AT11" s="77"/>
    </row>
    <row r="12" spans="1:46" ht="23.25" customHeight="1" thickBot="1">
      <c r="A12" s="228" t="s">
        <v>134</v>
      </c>
      <c r="B12" s="794" t="s">
        <v>135</v>
      </c>
      <c r="C12" s="848"/>
      <c r="D12" s="848"/>
      <c r="E12" s="848"/>
      <c r="F12" s="848"/>
      <c r="G12" s="848"/>
      <c r="H12" s="848"/>
      <c r="I12" s="848"/>
      <c r="J12" s="848"/>
      <c r="K12" s="848"/>
      <c r="L12" s="848"/>
      <c r="M12" s="848"/>
      <c r="N12" s="848"/>
      <c r="O12" s="848"/>
      <c r="P12" s="848"/>
      <c r="Q12" s="848"/>
      <c r="R12" s="848"/>
      <c r="S12" s="848"/>
      <c r="T12" s="848"/>
      <c r="U12" s="848"/>
      <c r="V12" s="848"/>
      <c r="W12" s="848"/>
      <c r="X12" s="848"/>
      <c r="Y12" s="848"/>
      <c r="Z12" s="848"/>
      <c r="AA12" s="848"/>
      <c r="AB12" s="848"/>
      <c r="AC12" s="848"/>
      <c r="AD12" s="848"/>
      <c r="AE12" s="848"/>
      <c r="AF12" s="848"/>
      <c r="AG12" s="848"/>
      <c r="AH12" s="848"/>
      <c r="AI12" s="848"/>
      <c r="AJ12" s="848"/>
      <c r="AK12" s="848"/>
      <c r="AL12" s="848"/>
      <c r="AM12" s="848"/>
      <c r="AN12" s="848"/>
      <c r="AO12" s="848"/>
      <c r="AP12" s="848"/>
      <c r="AQ12" s="848"/>
      <c r="AR12" s="848"/>
      <c r="AS12" s="849"/>
      <c r="AT12" s="85"/>
    </row>
    <row r="13" spans="1:46" ht="45.75" customHeight="1" thickBot="1">
      <c r="A13" s="795" t="s">
        <v>190</v>
      </c>
      <c r="B13" s="850"/>
      <c r="C13" s="229"/>
      <c r="D13" s="216">
        <f>D14</f>
        <v>2</v>
      </c>
      <c r="E13" s="216">
        <f>E14</f>
        <v>60</v>
      </c>
      <c r="F13" s="216"/>
      <c r="G13" s="230"/>
      <c r="H13" s="216"/>
      <c r="I13" s="230"/>
      <c r="J13" s="216"/>
      <c r="K13" s="790">
        <f>K14</f>
        <v>1.5</v>
      </c>
      <c r="L13" s="851"/>
      <c r="M13" s="852"/>
      <c r="N13" s="216">
        <f>N14</f>
        <v>2</v>
      </c>
      <c r="O13" s="790">
        <f>O14</f>
        <v>0</v>
      </c>
      <c r="P13" s="851"/>
      <c r="Q13" s="852"/>
      <c r="R13" s="216">
        <f>R14</f>
        <v>0</v>
      </c>
      <c r="S13" s="790">
        <f>S14</f>
        <v>0</v>
      </c>
      <c r="T13" s="851"/>
      <c r="U13" s="852"/>
      <c r="V13" s="216">
        <f>V14</f>
        <v>0</v>
      </c>
      <c r="W13" s="790">
        <f t="shared" ref="W13" si="0">W14</f>
        <v>0</v>
      </c>
      <c r="X13" s="851"/>
      <c r="Y13" s="852"/>
      <c r="Z13" s="216">
        <f t="shared" ref="Z13:AA13" si="1">Z14</f>
        <v>0</v>
      </c>
      <c r="AA13" s="790">
        <f t="shared" si="1"/>
        <v>0</v>
      </c>
      <c r="AB13" s="851"/>
      <c r="AC13" s="852"/>
      <c r="AD13" s="216">
        <f t="shared" ref="AD13:AE13" si="2">AD14</f>
        <v>0</v>
      </c>
      <c r="AE13" s="790">
        <f t="shared" si="2"/>
        <v>0</v>
      </c>
      <c r="AF13" s="851"/>
      <c r="AG13" s="852"/>
      <c r="AH13" s="216">
        <f t="shared" ref="AH13:AI13" si="3">AH14</f>
        <v>0</v>
      </c>
      <c r="AI13" s="790">
        <f t="shared" si="3"/>
        <v>0</v>
      </c>
      <c r="AJ13" s="851"/>
      <c r="AK13" s="852"/>
      <c r="AL13" s="216">
        <f t="shared" ref="AL13:AM13" si="4">AL14</f>
        <v>0</v>
      </c>
      <c r="AM13" s="790">
        <f t="shared" si="4"/>
        <v>0</v>
      </c>
      <c r="AN13" s="851"/>
      <c r="AO13" s="852"/>
      <c r="AP13" s="216">
        <f t="shared" ref="AP13" si="5">AP14</f>
        <v>0</v>
      </c>
      <c r="AQ13" s="211"/>
      <c r="AR13" s="80"/>
      <c r="AS13" s="209"/>
      <c r="AT13" s="104"/>
    </row>
    <row r="14" spans="1:46" ht="30" customHeight="1" thickBot="1">
      <c r="A14" s="316"/>
      <c r="B14" s="510" t="s">
        <v>192</v>
      </c>
      <c r="C14" s="318"/>
      <c r="D14" s="521">
        <v>2</v>
      </c>
      <c r="E14" s="521">
        <f t="shared" ref="E14" si="6">D14*30</f>
        <v>60</v>
      </c>
      <c r="F14" s="521"/>
      <c r="G14" s="521"/>
      <c r="H14" s="521"/>
      <c r="I14" s="521"/>
      <c r="J14" s="521"/>
      <c r="K14" s="853">
        <f>SUM(K16:M23)</f>
        <v>1.5</v>
      </c>
      <c r="L14" s="854"/>
      <c r="M14" s="855"/>
      <c r="N14" s="320">
        <f>SUM(N15:N23)</f>
        <v>2</v>
      </c>
      <c r="O14" s="853">
        <f>SUM(O17:Q17)</f>
        <v>0</v>
      </c>
      <c r="P14" s="854"/>
      <c r="Q14" s="855"/>
      <c r="R14" s="321"/>
      <c r="S14" s="853">
        <f>SUM(S15:U23)</f>
        <v>0</v>
      </c>
      <c r="T14" s="854"/>
      <c r="U14" s="855"/>
      <c r="V14" s="320">
        <f>SUM(V15:V23)</f>
        <v>0</v>
      </c>
      <c r="W14" s="853">
        <f>SUM(W17:Y17)</f>
        <v>0</v>
      </c>
      <c r="X14" s="854"/>
      <c r="Y14" s="855"/>
      <c r="Z14" s="320">
        <f>SUM(Z17)</f>
        <v>0</v>
      </c>
      <c r="AA14" s="853">
        <f>SUM(AA17:AC17)</f>
        <v>0</v>
      </c>
      <c r="AB14" s="854"/>
      <c r="AC14" s="855"/>
      <c r="AD14" s="320">
        <f>SUM(AD17)</f>
        <v>0</v>
      </c>
      <c r="AE14" s="853">
        <f>SUM(AE17:AG17)</f>
        <v>0</v>
      </c>
      <c r="AF14" s="854"/>
      <c r="AG14" s="855"/>
      <c r="AH14" s="320">
        <f>SUM(AH17)</f>
        <v>0</v>
      </c>
      <c r="AI14" s="853">
        <f>SUM(AI17:AK17)</f>
        <v>0</v>
      </c>
      <c r="AJ14" s="854"/>
      <c r="AK14" s="855"/>
      <c r="AL14" s="320">
        <f>SUM(AL17)</f>
        <v>0</v>
      </c>
      <c r="AM14" s="853">
        <f>SUM(AM17:AO17)</f>
        <v>0</v>
      </c>
      <c r="AN14" s="854"/>
      <c r="AO14" s="855"/>
      <c r="AP14" s="320">
        <f>SUM(AP17)</f>
        <v>0</v>
      </c>
      <c r="AQ14" s="322"/>
      <c r="AR14" s="323"/>
      <c r="AS14" s="324"/>
      <c r="AT14" s="104"/>
    </row>
    <row r="15" spans="1:46" ht="28.5" customHeight="1">
      <c r="A15" s="325" t="s">
        <v>193</v>
      </c>
      <c r="B15" s="326" t="s">
        <v>266</v>
      </c>
      <c r="C15" s="327" t="s">
        <v>194</v>
      </c>
      <c r="D15" s="792">
        <v>2</v>
      </c>
      <c r="E15" s="328">
        <v>60</v>
      </c>
      <c r="F15" s="328">
        <f>G15+H15+I15</f>
        <v>32</v>
      </c>
      <c r="G15" s="329"/>
      <c r="H15" s="328"/>
      <c r="I15" s="329">
        <v>32</v>
      </c>
      <c r="J15" s="328">
        <f>E15-F15</f>
        <v>28</v>
      </c>
      <c r="K15" s="330"/>
      <c r="L15" s="331"/>
      <c r="M15" s="332">
        <v>2</v>
      </c>
      <c r="N15" s="772">
        <v>2</v>
      </c>
      <c r="O15" s="333"/>
      <c r="P15" s="334"/>
      <c r="Q15" s="335"/>
      <c r="R15" s="336"/>
      <c r="S15" s="337"/>
      <c r="T15" s="338"/>
      <c r="U15" s="339"/>
      <c r="V15" s="340"/>
      <c r="W15" s="337"/>
      <c r="X15" s="338"/>
      <c r="Y15" s="339"/>
      <c r="Z15" s="340"/>
      <c r="AA15" s="337"/>
      <c r="AB15" s="338"/>
      <c r="AC15" s="339"/>
      <c r="AD15" s="340"/>
      <c r="AE15" s="341"/>
      <c r="AF15" s="338"/>
      <c r="AG15" s="339" t="s">
        <v>5</v>
      </c>
      <c r="AH15" s="340"/>
      <c r="AI15" s="341"/>
      <c r="AJ15" s="338"/>
      <c r="AK15" s="339"/>
      <c r="AL15" s="340"/>
      <c r="AM15" s="337"/>
      <c r="AN15" s="338"/>
      <c r="AO15" s="339"/>
      <c r="AP15" s="340"/>
      <c r="AQ15" s="792">
        <v>1</v>
      </c>
      <c r="AR15" s="342"/>
      <c r="AS15" s="343"/>
      <c r="AT15" s="104"/>
    </row>
    <row r="16" spans="1:46" ht="63" customHeight="1">
      <c r="A16" s="344" t="s">
        <v>195</v>
      </c>
      <c r="B16" s="315" t="s">
        <v>267</v>
      </c>
      <c r="C16" s="252" t="s">
        <v>196</v>
      </c>
      <c r="D16" s="856"/>
      <c r="E16" s="791">
        <f>D15*30</f>
        <v>60</v>
      </c>
      <c r="F16" s="791">
        <f>G16+H16+I16</f>
        <v>24</v>
      </c>
      <c r="G16" s="791">
        <v>16</v>
      </c>
      <c r="H16" s="791"/>
      <c r="I16" s="791">
        <v>8</v>
      </c>
      <c r="J16" s="791">
        <f>E16-F16</f>
        <v>36</v>
      </c>
      <c r="K16" s="784">
        <v>1</v>
      </c>
      <c r="L16" s="787"/>
      <c r="M16" s="774">
        <v>0.5</v>
      </c>
      <c r="N16" s="858"/>
      <c r="O16" s="253"/>
      <c r="P16" s="345"/>
      <c r="Q16" s="254"/>
      <c r="R16" s="255"/>
      <c r="S16" s="263"/>
      <c r="T16" s="261"/>
      <c r="U16" s="256"/>
      <c r="V16" s="257"/>
      <c r="W16" s="263"/>
      <c r="X16" s="261"/>
      <c r="Y16" s="256"/>
      <c r="Z16" s="257"/>
      <c r="AA16" s="263"/>
      <c r="AB16" s="261"/>
      <c r="AC16" s="256"/>
      <c r="AD16" s="258"/>
      <c r="AE16" s="259"/>
      <c r="AF16" s="261"/>
      <c r="AG16" s="256"/>
      <c r="AH16" s="258"/>
      <c r="AI16" s="259"/>
      <c r="AJ16" s="261"/>
      <c r="AK16" s="256"/>
      <c r="AL16" s="258"/>
      <c r="AM16" s="263"/>
      <c r="AN16" s="261"/>
      <c r="AO16" s="256"/>
      <c r="AP16" s="258"/>
      <c r="AQ16" s="856"/>
      <c r="AR16" s="260"/>
      <c r="AS16" s="346"/>
      <c r="AT16" s="104"/>
    </row>
    <row r="17" spans="1:46" ht="42.75" customHeight="1">
      <c r="A17" s="344" t="s">
        <v>197</v>
      </c>
      <c r="B17" s="376" t="s">
        <v>288</v>
      </c>
      <c r="C17" s="252" t="s">
        <v>198</v>
      </c>
      <c r="D17" s="856"/>
      <c r="E17" s="856"/>
      <c r="F17" s="856"/>
      <c r="G17" s="856"/>
      <c r="H17" s="856"/>
      <c r="I17" s="856"/>
      <c r="J17" s="856"/>
      <c r="K17" s="860"/>
      <c r="L17" s="862"/>
      <c r="M17" s="864"/>
      <c r="N17" s="858"/>
      <c r="O17" s="253"/>
      <c r="P17" s="345"/>
      <c r="Q17" s="254"/>
      <c r="R17" s="255"/>
      <c r="S17" s="259"/>
      <c r="T17" s="261"/>
      <c r="U17" s="347"/>
      <c r="V17" s="257"/>
      <c r="W17" s="259"/>
      <c r="X17" s="261"/>
      <c r="Y17" s="347"/>
      <c r="Z17" s="257"/>
      <c r="AA17" s="259"/>
      <c r="AB17" s="261"/>
      <c r="AC17" s="347"/>
      <c r="AD17" s="258"/>
      <c r="AE17" s="259"/>
      <c r="AF17" s="261"/>
      <c r="AG17" s="347"/>
      <c r="AH17" s="258"/>
      <c r="AI17" s="259"/>
      <c r="AJ17" s="261"/>
      <c r="AK17" s="347"/>
      <c r="AL17" s="258"/>
      <c r="AM17" s="259"/>
      <c r="AN17" s="261"/>
      <c r="AO17" s="347"/>
      <c r="AP17" s="258"/>
      <c r="AQ17" s="856"/>
      <c r="AR17" s="164"/>
      <c r="AS17" s="346"/>
      <c r="AT17" s="104"/>
    </row>
    <row r="18" spans="1:46" ht="49.5" customHeight="1">
      <c r="A18" s="344" t="s">
        <v>199</v>
      </c>
      <c r="B18" s="364" t="s">
        <v>268</v>
      </c>
      <c r="C18" s="262" t="s">
        <v>143</v>
      </c>
      <c r="D18" s="856"/>
      <c r="E18" s="856"/>
      <c r="F18" s="856"/>
      <c r="G18" s="856"/>
      <c r="H18" s="856"/>
      <c r="I18" s="856"/>
      <c r="J18" s="856"/>
      <c r="K18" s="860"/>
      <c r="L18" s="862"/>
      <c r="M18" s="864"/>
      <c r="N18" s="858"/>
      <c r="O18" s="253"/>
      <c r="P18" s="345"/>
      <c r="Q18" s="254"/>
      <c r="R18" s="255"/>
      <c r="S18" s="238"/>
      <c r="T18" s="239"/>
      <c r="U18" s="250"/>
      <c r="V18" s="241"/>
      <c r="W18" s="238"/>
      <c r="X18" s="239"/>
      <c r="Y18" s="250"/>
      <c r="Z18" s="241"/>
      <c r="AA18" s="238"/>
      <c r="AB18" s="239"/>
      <c r="AC18" s="245"/>
      <c r="AD18" s="241"/>
      <c r="AE18" s="246"/>
      <c r="AF18" s="239"/>
      <c r="AG18" s="245"/>
      <c r="AH18" s="241"/>
      <c r="AI18" s="246"/>
      <c r="AJ18" s="239"/>
      <c r="AK18" s="245"/>
      <c r="AL18" s="241"/>
      <c r="AM18" s="238"/>
      <c r="AN18" s="239"/>
      <c r="AO18" s="245"/>
      <c r="AP18" s="241"/>
      <c r="AQ18" s="856"/>
      <c r="AR18" s="348"/>
      <c r="AS18" s="349"/>
      <c r="AT18" s="104"/>
    </row>
    <row r="19" spans="1:46" ht="42.75" customHeight="1">
      <c r="A19" s="344" t="s">
        <v>200</v>
      </c>
      <c r="B19" s="315" t="s">
        <v>269</v>
      </c>
      <c r="C19" s="252" t="s">
        <v>198</v>
      </c>
      <c r="D19" s="856"/>
      <c r="E19" s="856"/>
      <c r="F19" s="856"/>
      <c r="G19" s="856"/>
      <c r="H19" s="856"/>
      <c r="I19" s="856"/>
      <c r="J19" s="856"/>
      <c r="K19" s="860"/>
      <c r="L19" s="862"/>
      <c r="M19" s="864"/>
      <c r="N19" s="858"/>
      <c r="O19" s="253"/>
      <c r="P19" s="345"/>
      <c r="Q19" s="254"/>
      <c r="R19" s="255"/>
      <c r="S19" s="263"/>
      <c r="T19" s="261"/>
      <c r="U19" s="256"/>
      <c r="V19" s="257"/>
      <c r="W19" s="263"/>
      <c r="X19" s="261"/>
      <c r="Y19" s="256"/>
      <c r="Z19" s="257"/>
      <c r="AA19" s="263"/>
      <c r="AB19" s="261"/>
      <c r="AC19" s="256"/>
      <c r="AD19" s="258"/>
      <c r="AE19" s="259"/>
      <c r="AF19" s="261"/>
      <c r="AG19" s="256"/>
      <c r="AH19" s="258"/>
      <c r="AI19" s="259"/>
      <c r="AJ19" s="261"/>
      <c r="AK19" s="256"/>
      <c r="AL19" s="258"/>
      <c r="AM19" s="263"/>
      <c r="AN19" s="261"/>
      <c r="AO19" s="256"/>
      <c r="AP19" s="258"/>
      <c r="AQ19" s="856"/>
      <c r="AR19" s="128"/>
      <c r="AS19" s="350"/>
      <c r="AT19" s="104"/>
    </row>
    <row r="20" spans="1:46" ht="23.25" customHeight="1">
      <c r="A20" s="344" t="s">
        <v>201</v>
      </c>
      <c r="B20" s="315" t="s">
        <v>270</v>
      </c>
      <c r="C20" s="793" t="s">
        <v>143</v>
      </c>
      <c r="D20" s="856"/>
      <c r="E20" s="856"/>
      <c r="F20" s="856"/>
      <c r="G20" s="856"/>
      <c r="H20" s="856"/>
      <c r="I20" s="856"/>
      <c r="J20" s="856"/>
      <c r="K20" s="860"/>
      <c r="L20" s="862"/>
      <c r="M20" s="864"/>
      <c r="N20" s="858"/>
      <c r="O20" s="253"/>
      <c r="P20" s="345"/>
      <c r="Q20" s="254"/>
      <c r="R20" s="255"/>
      <c r="S20" s="238"/>
      <c r="T20" s="239"/>
      <c r="U20" s="245"/>
      <c r="V20" s="241"/>
      <c r="W20" s="238"/>
      <c r="X20" s="239"/>
      <c r="Y20" s="245"/>
      <c r="Z20" s="241"/>
      <c r="AA20" s="238"/>
      <c r="AB20" s="239"/>
      <c r="AC20" s="245"/>
      <c r="AD20" s="241"/>
      <c r="AE20" s="246"/>
      <c r="AF20" s="239"/>
      <c r="AG20" s="245"/>
      <c r="AH20" s="241"/>
      <c r="AI20" s="246"/>
      <c r="AJ20" s="239"/>
      <c r="AK20" s="245"/>
      <c r="AL20" s="241"/>
      <c r="AM20" s="238"/>
      <c r="AN20" s="239"/>
      <c r="AO20" s="245"/>
      <c r="AP20" s="241"/>
      <c r="AQ20" s="856"/>
      <c r="AR20" s="264"/>
      <c r="AS20" s="351"/>
      <c r="AT20" s="104"/>
    </row>
    <row r="21" spans="1:46" ht="36.75" customHeight="1">
      <c r="A21" s="344" t="s">
        <v>202</v>
      </c>
      <c r="B21" s="315" t="s">
        <v>271</v>
      </c>
      <c r="C21" s="866"/>
      <c r="D21" s="856"/>
      <c r="E21" s="856"/>
      <c r="F21" s="856"/>
      <c r="G21" s="856"/>
      <c r="H21" s="856"/>
      <c r="I21" s="856"/>
      <c r="J21" s="856"/>
      <c r="K21" s="860"/>
      <c r="L21" s="862"/>
      <c r="M21" s="864"/>
      <c r="N21" s="858"/>
      <c r="O21" s="253"/>
      <c r="P21" s="345"/>
      <c r="Q21" s="254"/>
      <c r="R21" s="255"/>
      <c r="S21" s="238"/>
      <c r="T21" s="239"/>
      <c r="U21" s="245"/>
      <c r="V21" s="241"/>
      <c r="W21" s="238"/>
      <c r="X21" s="239"/>
      <c r="Y21" s="245"/>
      <c r="Z21" s="241"/>
      <c r="AA21" s="238"/>
      <c r="AB21" s="239"/>
      <c r="AC21" s="245"/>
      <c r="AD21" s="241"/>
      <c r="AE21" s="246"/>
      <c r="AF21" s="239"/>
      <c r="AG21" s="245"/>
      <c r="AH21" s="241"/>
      <c r="AI21" s="246"/>
      <c r="AJ21" s="239"/>
      <c r="AK21" s="245"/>
      <c r="AL21" s="241"/>
      <c r="AM21" s="238"/>
      <c r="AN21" s="239"/>
      <c r="AO21" s="245"/>
      <c r="AP21" s="241"/>
      <c r="AQ21" s="856"/>
      <c r="AR21" s="264"/>
      <c r="AS21" s="351"/>
      <c r="AT21" s="104"/>
    </row>
    <row r="22" spans="1:46" ht="28.5" customHeight="1">
      <c r="A22" s="344" t="s">
        <v>203</v>
      </c>
      <c r="B22" s="315" t="s">
        <v>272</v>
      </c>
      <c r="C22" s="866"/>
      <c r="D22" s="856"/>
      <c r="E22" s="856"/>
      <c r="F22" s="856"/>
      <c r="G22" s="856"/>
      <c r="H22" s="856"/>
      <c r="I22" s="856"/>
      <c r="J22" s="856"/>
      <c r="K22" s="860"/>
      <c r="L22" s="862"/>
      <c r="M22" s="864"/>
      <c r="N22" s="858"/>
      <c r="O22" s="377"/>
      <c r="P22" s="378"/>
      <c r="Q22" s="379"/>
      <c r="R22" s="380"/>
      <c r="S22" s="238"/>
      <c r="T22" s="239"/>
      <c r="U22" s="245"/>
      <c r="V22" s="241"/>
      <c r="W22" s="238"/>
      <c r="X22" s="239"/>
      <c r="Y22" s="245"/>
      <c r="Z22" s="241"/>
      <c r="AA22" s="238"/>
      <c r="AB22" s="239"/>
      <c r="AC22" s="245"/>
      <c r="AD22" s="241"/>
      <c r="AE22" s="246"/>
      <c r="AF22" s="239"/>
      <c r="AG22" s="245"/>
      <c r="AH22" s="241"/>
      <c r="AI22" s="246"/>
      <c r="AJ22" s="239"/>
      <c r="AK22" s="245"/>
      <c r="AL22" s="241"/>
      <c r="AM22" s="238"/>
      <c r="AN22" s="239"/>
      <c r="AO22" s="245"/>
      <c r="AP22" s="241"/>
      <c r="AQ22" s="856"/>
      <c r="AR22" s="264"/>
      <c r="AS22" s="351"/>
      <c r="AT22" s="104"/>
    </row>
    <row r="23" spans="1:46" ht="46.5" customHeight="1" thickBot="1">
      <c r="A23" s="352" t="s">
        <v>204</v>
      </c>
      <c r="B23" s="365" t="s">
        <v>273</v>
      </c>
      <c r="C23" s="867"/>
      <c r="D23" s="857"/>
      <c r="E23" s="857"/>
      <c r="F23" s="857"/>
      <c r="G23" s="857"/>
      <c r="H23" s="857"/>
      <c r="I23" s="857"/>
      <c r="J23" s="857"/>
      <c r="K23" s="861"/>
      <c r="L23" s="863"/>
      <c r="M23" s="865"/>
      <c r="N23" s="859"/>
      <c r="O23" s="353"/>
      <c r="P23" s="354"/>
      <c r="Q23" s="355"/>
      <c r="R23" s="356"/>
      <c r="S23" s="357"/>
      <c r="T23" s="358"/>
      <c r="U23" s="359"/>
      <c r="V23" s="360"/>
      <c r="W23" s="357"/>
      <c r="X23" s="358"/>
      <c r="Y23" s="359"/>
      <c r="Z23" s="360"/>
      <c r="AA23" s="357"/>
      <c r="AB23" s="358"/>
      <c r="AC23" s="359"/>
      <c r="AD23" s="360"/>
      <c r="AE23" s="361"/>
      <c r="AF23" s="358"/>
      <c r="AG23" s="359"/>
      <c r="AH23" s="360"/>
      <c r="AI23" s="361"/>
      <c r="AJ23" s="358"/>
      <c r="AK23" s="359"/>
      <c r="AL23" s="360"/>
      <c r="AM23" s="357"/>
      <c r="AN23" s="358"/>
      <c r="AO23" s="359"/>
      <c r="AP23" s="360"/>
      <c r="AQ23" s="857"/>
      <c r="AR23" s="362"/>
      <c r="AS23" s="363"/>
      <c r="AT23" s="104"/>
    </row>
    <row r="24" spans="1:46" ht="21.75" customHeight="1" thickBot="1">
      <c r="A24" s="265" t="s">
        <v>146</v>
      </c>
      <c r="B24" s="868" t="s">
        <v>147</v>
      </c>
      <c r="C24" s="869"/>
      <c r="D24" s="869"/>
      <c r="E24" s="869"/>
      <c r="F24" s="869"/>
      <c r="G24" s="869"/>
      <c r="H24" s="869"/>
      <c r="I24" s="869"/>
      <c r="J24" s="869"/>
      <c r="K24" s="869"/>
      <c r="L24" s="869"/>
      <c r="M24" s="869"/>
      <c r="N24" s="869"/>
      <c r="O24" s="869"/>
      <c r="P24" s="869"/>
      <c r="Q24" s="869"/>
      <c r="R24" s="869"/>
      <c r="S24" s="869"/>
      <c r="T24" s="869"/>
      <c r="U24" s="869"/>
      <c r="V24" s="869"/>
      <c r="W24" s="869"/>
      <c r="X24" s="869"/>
      <c r="Y24" s="869"/>
      <c r="Z24" s="869"/>
      <c r="AA24" s="869"/>
      <c r="AB24" s="869"/>
      <c r="AC24" s="869"/>
      <c r="AD24" s="869"/>
      <c r="AE24" s="869"/>
      <c r="AF24" s="869"/>
      <c r="AG24" s="869"/>
      <c r="AH24" s="869"/>
      <c r="AI24" s="869"/>
      <c r="AJ24" s="869"/>
      <c r="AK24" s="869"/>
      <c r="AL24" s="869"/>
      <c r="AM24" s="869"/>
      <c r="AN24" s="869"/>
      <c r="AO24" s="869"/>
      <c r="AP24" s="869"/>
      <c r="AQ24" s="869"/>
      <c r="AR24" s="869"/>
      <c r="AS24" s="870"/>
      <c r="AT24" s="125"/>
    </row>
    <row r="25" spans="1:46" ht="47.25" customHeight="1" thickBot="1">
      <c r="A25" s="795" t="s">
        <v>190</v>
      </c>
      <c r="B25" s="850"/>
      <c r="C25" s="229"/>
      <c r="D25" s="216">
        <f>D26+D32</f>
        <v>25</v>
      </c>
      <c r="E25" s="216">
        <f>E26+E27</f>
        <v>600</v>
      </c>
      <c r="F25" s="216"/>
      <c r="G25" s="230"/>
      <c r="H25" s="216"/>
      <c r="I25" s="230"/>
      <c r="J25" s="216"/>
      <c r="K25" s="790">
        <f>K26+K32</f>
        <v>0</v>
      </c>
      <c r="L25" s="851"/>
      <c r="M25" s="852"/>
      <c r="N25" s="216">
        <f t="shared" ref="N25:O25" si="7">N26+N32</f>
        <v>0</v>
      </c>
      <c r="O25" s="790">
        <f t="shared" si="7"/>
        <v>16</v>
      </c>
      <c r="P25" s="851"/>
      <c r="Q25" s="852"/>
      <c r="R25" s="231">
        <f t="shared" ref="R25:S25" si="8">R26+R32</f>
        <v>20</v>
      </c>
      <c r="S25" s="790">
        <f t="shared" si="8"/>
        <v>4</v>
      </c>
      <c r="T25" s="851"/>
      <c r="U25" s="852"/>
      <c r="V25" s="231">
        <f t="shared" ref="V25:W25" si="9">V26+V32</f>
        <v>5</v>
      </c>
      <c r="W25" s="790">
        <f t="shared" si="9"/>
        <v>0</v>
      </c>
      <c r="X25" s="851"/>
      <c r="Y25" s="852"/>
      <c r="Z25" s="216">
        <f t="shared" ref="Z25:AA25" si="10">Z26+Z32</f>
        <v>0</v>
      </c>
      <c r="AA25" s="790">
        <f t="shared" si="10"/>
        <v>0</v>
      </c>
      <c r="AB25" s="851"/>
      <c r="AC25" s="852"/>
      <c r="AD25" s="216">
        <f t="shared" ref="AD25:AE25" si="11">AD26+AD32</f>
        <v>0</v>
      </c>
      <c r="AE25" s="790">
        <f t="shared" si="11"/>
        <v>0</v>
      </c>
      <c r="AF25" s="851"/>
      <c r="AG25" s="852"/>
      <c r="AH25" s="216">
        <f t="shared" ref="AH25:AI25" si="12">AH26+AH32</f>
        <v>0</v>
      </c>
      <c r="AI25" s="790">
        <f t="shared" si="12"/>
        <v>0</v>
      </c>
      <c r="AJ25" s="851"/>
      <c r="AK25" s="852"/>
      <c r="AL25" s="216">
        <f t="shared" ref="AL25:AM25" si="13">AL26+AL32</f>
        <v>0</v>
      </c>
      <c r="AM25" s="790">
        <f t="shared" si="13"/>
        <v>0</v>
      </c>
      <c r="AN25" s="851"/>
      <c r="AO25" s="852"/>
      <c r="AP25" s="216">
        <f>AP26+AP32</f>
        <v>0</v>
      </c>
      <c r="AQ25" s="211"/>
      <c r="AR25" s="80"/>
      <c r="AS25" s="209"/>
      <c r="AT25" s="131"/>
    </row>
    <row r="26" spans="1:46" ht="40.5" customHeight="1" thickBot="1">
      <c r="A26" s="232"/>
      <c r="B26" s="233" t="s">
        <v>191</v>
      </c>
      <c r="C26" s="229"/>
      <c r="D26" s="234">
        <f t="shared" ref="D26:E26" si="14">SUM(D28:D31)</f>
        <v>20</v>
      </c>
      <c r="E26" s="234">
        <f t="shared" si="14"/>
        <v>600</v>
      </c>
      <c r="F26" s="234"/>
      <c r="G26" s="234"/>
      <c r="H26" s="234"/>
      <c r="I26" s="234"/>
      <c r="J26" s="234"/>
      <c r="K26" s="790">
        <f>SUM(K28:M31)</f>
        <v>0</v>
      </c>
      <c r="L26" s="851"/>
      <c r="M26" s="852"/>
      <c r="N26" s="234">
        <f>SUM(N28:N31)</f>
        <v>0</v>
      </c>
      <c r="O26" s="790">
        <f>SUM(O28:Q31)</f>
        <v>16</v>
      </c>
      <c r="P26" s="851"/>
      <c r="Q26" s="852"/>
      <c r="R26" s="234">
        <f>SUM(R28:R31)</f>
        <v>20</v>
      </c>
      <c r="S26" s="790">
        <f>SUM(S28:U31)</f>
        <v>0</v>
      </c>
      <c r="T26" s="851"/>
      <c r="U26" s="852"/>
      <c r="V26" s="234">
        <f>SUM(V28:V31)</f>
        <v>0</v>
      </c>
      <c r="W26" s="790">
        <f>SUM(W28:Y31)</f>
        <v>0</v>
      </c>
      <c r="X26" s="851"/>
      <c r="Y26" s="852"/>
      <c r="Z26" s="234">
        <f>SUM(Z28:Z31)</f>
        <v>0</v>
      </c>
      <c r="AA26" s="790">
        <f>SUM(AA28:AC31)</f>
        <v>0</v>
      </c>
      <c r="AB26" s="851"/>
      <c r="AC26" s="852"/>
      <c r="AD26" s="234">
        <f>SUM(AD28:AD31)</f>
        <v>0</v>
      </c>
      <c r="AE26" s="790">
        <f>SUM(AE28:AG31)</f>
        <v>0</v>
      </c>
      <c r="AF26" s="851"/>
      <c r="AG26" s="852"/>
      <c r="AH26" s="234">
        <f>SUM(AH28:AH31)</f>
        <v>0</v>
      </c>
      <c r="AI26" s="790">
        <f>SUM(AI28:AK31)</f>
        <v>0</v>
      </c>
      <c r="AJ26" s="851"/>
      <c r="AK26" s="852"/>
      <c r="AL26" s="234">
        <f>SUM(AL28:AL31)</f>
        <v>0</v>
      </c>
      <c r="AM26" s="790">
        <f>SUM(AM28:AO31)</f>
        <v>0</v>
      </c>
      <c r="AN26" s="851"/>
      <c r="AO26" s="852"/>
      <c r="AP26" s="234">
        <f>SUM(AP28:AP31)</f>
        <v>0</v>
      </c>
      <c r="AQ26" s="211"/>
      <c r="AR26" s="80"/>
      <c r="AS26" s="209"/>
      <c r="AT26" s="131"/>
    </row>
    <row r="27" spans="1:46" ht="1.5" customHeight="1" thickBot="1">
      <c r="A27" s="132"/>
      <c r="B27" s="266"/>
      <c r="C27" s="267"/>
      <c r="D27" s="159"/>
      <c r="E27" s="106"/>
      <c r="F27" s="108"/>
      <c r="G27" s="109"/>
      <c r="H27" s="109"/>
      <c r="I27" s="109"/>
      <c r="J27" s="110"/>
      <c r="K27" s="113"/>
      <c r="L27" s="109"/>
      <c r="M27" s="110"/>
      <c r="N27" s="111"/>
      <c r="O27" s="108"/>
      <c r="P27" s="109"/>
      <c r="Q27" s="112"/>
      <c r="R27" s="163"/>
      <c r="S27" s="108"/>
      <c r="T27" s="109"/>
      <c r="U27" s="112"/>
      <c r="V27" s="163"/>
      <c r="W27" s="108"/>
      <c r="X27" s="109"/>
      <c r="Y27" s="112"/>
      <c r="Z27" s="111"/>
      <c r="AA27" s="108"/>
      <c r="AB27" s="109"/>
      <c r="AC27" s="112"/>
      <c r="AD27" s="111"/>
      <c r="AE27" s="113"/>
      <c r="AF27" s="109"/>
      <c r="AG27" s="112"/>
      <c r="AH27" s="111"/>
      <c r="AI27" s="113"/>
      <c r="AJ27" s="109"/>
      <c r="AK27" s="112"/>
      <c r="AL27" s="111"/>
      <c r="AM27" s="108"/>
      <c r="AN27" s="109"/>
      <c r="AO27" s="112"/>
      <c r="AP27" s="111"/>
      <c r="AQ27" s="268"/>
      <c r="AR27" s="269"/>
      <c r="AS27" s="270"/>
      <c r="AT27" s="131"/>
    </row>
    <row r="28" spans="1:46" ht="33.75" customHeight="1">
      <c r="A28" s="127" t="s">
        <v>205</v>
      </c>
      <c r="B28" s="366" t="s">
        <v>275</v>
      </c>
      <c r="C28" s="128" t="s">
        <v>149</v>
      </c>
      <c r="D28" s="117">
        <v>5</v>
      </c>
      <c r="E28" s="129">
        <f t="shared" ref="E28:E31" si="15">D28*30</f>
        <v>150</v>
      </c>
      <c r="F28" s="102">
        <f t="shared" ref="F28:F31" si="16">G28+H28+I28</f>
        <v>64</v>
      </c>
      <c r="G28" s="117">
        <v>32</v>
      </c>
      <c r="H28" s="117"/>
      <c r="I28" s="117">
        <v>32</v>
      </c>
      <c r="J28" s="130">
        <f t="shared" ref="J28:J31" si="17">E28-F28</f>
        <v>86</v>
      </c>
      <c r="K28" s="96"/>
      <c r="L28" s="97"/>
      <c r="M28" s="98"/>
      <c r="N28" s="99"/>
      <c r="O28" s="96">
        <v>2</v>
      </c>
      <c r="P28" s="97"/>
      <c r="Q28" s="98">
        <v>2</v>
      </c>
      <c r="R28" s="99">
        <v>5</v>
      </c>
      <c r="S28" s="96"/>
      <c r="T28" s="97"/>
      <c r="U28" s="98"/>
      <c r="V28" s="99"/>
      <c r="W28" s="96"/>
      <c r="X28" s="97"/>
      <c r="Y28" s="98"/>
      <c r="Z28" s="99"/>
      <c r="AA28" s="96"/>
      <c r="AB28" s="97"/>
      <c r="AC28" s="98"/>
      <c r="AD28" s="99"/>
      <c r="AE28" s="100"/>
      <c r="AF28" s="97"/>
      <c r="AG28" s="98"/>
      <c r="AH28" s="99"/>
      <c r="AI28" s="100"/>
      <c r="AJ28" s="97"/>
      <c r="AK28" s="98"/>
      <c r="AL28" s="99"/>
      <c r="AM28" s="96"/>
      <c r="AN28" s="97"/>
      <c r="AO28" s="98"/>
      <c r="AP28" s="99"/>
      <c r="AQ28" s="117">
        <v>2</v>
      </c>
      <c r="AR28" s="102"/>
      <c r="AS28" s="117"/>
      <c r="AT28" s="131"/>
    </row>
    <row r="29" spans="1:46" ht="21.75" customHeight="1">
      <c r="A29" s="132" t="s">
        <v>206</v>
      </c>
      <c r="B29" s="367" t="s">
        <v>278</v>
      </c>
      <c r="C29" s="133" t="s">
        <v>151</v>
      </c>
      <c r="D29" s="106">
        <v>5</v>
      </c>
      <c r="E29" s="107">
        <f t="shared" si="15"/>
        <v>150</v>
      </c>
      <c r="F29" s="114">
        <f t="shared" si="16"/>
        <v>64</v>
      </c>
      <c r="G29" s="106">
        <v>32</v>
      </c>
      <c r="H29" s="106">
        <v>16</v>
      </c>
      <c r="I29" s="106">
        <v>16</v>
      </c>
      <c r="J29" s="134">
        <f t="shared" si="17"/>
        <v>86</v>
      </c>
      <c r="K29" s="108"/>
      <c r="L29" s="109"/>
      <c r="M29" s="112"/>
      <c r="N29" s="111"/>
      <c r="O29" s="108">
        <v>2</v>
      </c>
      <c r="P29" s="109">
        <v>1</v>
      </c>
      <c r="Q29" s="112">
        <v>1</v>
      </c>
      <c r="R29" s="111">
        <v>5</v>
      </c>
      <c r="S29" s="100"/>
      <c r="T29" s="96"/>
      <c r="U29" s="130"/>
      <c r="V29" s="99"/>
      <c r="W29" s="96"/>
      <c r="X29" s="96"/>
      <c r="Y29" s="129"/>
      <c r="Z29" s="99"/>
      <c r="AA29" s="96"/>
      <c r="AB29" s="96"/>
      <c r="AC29" s="129"/>
      <c r="AD29" s="99"/>
      <c r="AE29" s="113"/>
      <c r="AF29" s="109"/>
      <c r="AG29" s="112"/>
      <c r="AH29" s="111"/>
      <c r="AI29" s="113"/>
      <c r="AJ29" s="109"/>
      <c r="AK29" s="112"/>
      <c r="AL29" s="111"/>
      <c r="AM29" s="96"/>
      <c r="AN29" s="96"/>
      <c r="AO29" s="129"/>
      <c r="AP29" s="99"/>
      <c r="AQ29" s="117">
        <v>2</v>
      </c>
      <c r="AR29" s="135"/>
      <c r="AS29" s="136"/>
      <c r="AT29" s="131"/>
    </row>
    <row r="30" spans="1:46" ht="51.75" customHeight="1">
      <c r="A30" s="137" t="s">
        <v>207</v>
      </c>
      <c r="B30" s="382" t="s">
        <v>279</v>
      </c>
      <c r="C30" s="475" t="s">
        <v>394</v>
      </c>
      <c r="D30" s="472">
        <v>5</v>
      </c>
      <c r="E30" s="140">
        <f t="shared" si="15"/>
        <v>150</v>
      </c>
      <c r="F30" s="141">
        <f t="shared" si="16"/>
        <v>64</v>
      </c>
      <c r="G30" s="472">
        <v>32</v>
      </c>
      <c r="H30" s="472"/>
      <c r="I30" s="472">
        <v>32</v>
      </c>
      <c r="J30" s="142">
        <f t="shared" si="17"/>
        <v>86</v>
      </c>
      <c r="K30" s="143"/>
      <c r="L30" s="470"/>
      <c r="M30" s="145"/>
      <c r="N30" s="471"/>
      <c r="O30" s="143">
        <v>2</v>
      </c>
      <c r="P30" s="470"/>
      <c r="Q30" s="145">
        <v>2</v>
      </c>
      <c r="R30" s="471">
        <v>5</v>
      </c>
      <c r="S30" s="143"/>
      <c r="T30" s="470"/>
      <c r="U30" s="145"/>
      <c r="V30" s="471"/>
      <c r="W30" s="143"/>
      <c r="X30" s="470"/>
      <c r="Y30" s="145"/>
      <c r="Z30" s="471"/>
      <c r="AA30" s="143"/>
      <c r="AB30" s="470"/>
      <c r="AC30" s="145"/>
      <c r="AD30" s="471"/>
      <c r="AE30" s="469"/>
      <c r="AF30" s="470"/>
      <c r="AG30" s="145"/>
      <c r="AH30" s="471"/>
      <c r="AI30" s="469"/>
      <c r="AJ30" s="470"/>
      <c r="AK30" s="145"/>
      <c r="AL30" s="471"/>
      <c r="AM30" s="143"/>
      <c r="AN30" s="470"/>
      <c r="AO30" s="145"/>
      <c r="AP30" s="471"/>
      <c r="AQ30" s="117">
        <v>2</v>
      </c>
      <c r="AR30" s="141"/>
      <c r="AS30" s="472"/>
      <c r="AT30" s="131"/>
    </row>
    <row r="31" spans="1:46" ht="92.25" customHeight="1" thickBot="1">
      <c r="A31" s="137" t="s">
        <v>207</v>
      </c>
      <c r="B31" s="381" t="s">
        <v>289</v>
      </c>
      <c r="C31" s="138" t="s">
        <v>208</v>
      </c>
      <c r="D31" s="472">
        <v>5</v>
      </c>
      <c r="E31" s="140">
        <f t="shared" si="15"/>
        <v>150</v>
      </c>
      <c r="F31" s="141">
        <f t="shared" si="16"/>
        <v>64</v>
      </c>
      <c r="G31" s="472">
        <v>32</v>
      </c>
      <c r="H31" s="472">
        <v>16</v>
      </c>
      <c r="I31" s="472">
        <v>16</v>
      </c>
      <c r="J31" s="142">
        <f t="shared" si="17"/>
        <v>86</v>
      </c>
      <c r="K31" s="143"/>
      <c r="L31" s="470"/>
      <c r="M31" s="145"/>
      <c r="N31" s="471"/>
      <c r="O31" s="143">
        <v>2</v>
      </c>
      <c r="P31" s="470">
        <v>1</v>
      </c>
      <c r="Q31" s="145">
        <v>1</v>
      </c>
      <c r="R31" s="471">
        <v>5</v>
      </c>
      <c r="S31" s="143"/>
      <c r="T31" s="470"/>
      <c r="U31" s="145"/>
      <c r="V31" s="471"/>
      <c r="W31" s="143"/>
      <c r="X31" s="470"/>
      <c r="Y31" s="145"/>
      <c r="Z31" s="471"/>
      <c r="AA31" s="143"/>
      <c r="AB31" s="470"/>
      <c r="AC31" s="145"/>
      <c r="AD31" s="471"/>
      <c r="AE31" s="469"/>
      <c r="AF31" s="470"/>
      <c r="AG31" s="145"/>
      <c r="AH31" s="471"/>
      <c r="AI31" s="469"/>
      <c r="AJ31" s="470"/>
      <c r="AK31" s="145"/>
      <c r="AL31" s="471"/>
      <c r="AM31" s="143"/>
      <c r="AN31" s="470"/>
      <c r="AO31" s="145"/>
      <c r="AP31" s="471"/>
      <c r="AQ31" s="468">
        <v>2</v>
      </c>
      <c r="AR31" s="141"/>
      <c r="AS31" s="472"/>
      <c r="AT31" s="131"/>
    </row>
    <row r="32" spans="1:46" ht="29.25" customHeight="1" thickBot="1">
      <c r="A32" s="272"/>
      <c r="B32" s="509" t="s">
        <v>192</v>
      </c>
      <c r="C32" s="273"/>
      <c r="D32" s="122">
        <v>5</v>
      </c>
      <c r="E32" s="88">
        <f>E33*1</f>
        <v>150</v>
      </c>
      <c r="F32" s="274"/>
      <c r="G32" s="275"/>
      <c r="H32" s="276"/>
      <c r="I32" s="276"/>
      <c r="J32" s="193"/>
      <c r="K32" s="588">
        <f>SUM(K34:M35)</f>
        <v>0</v>
      </c>
      <c r="L32" s="879"/>
      <c r="M32" s="880"/>
      <c r="N32" s="88">
        <f>SUM(N34)</f>
        <v>0</v>
      </c>
      <c r="O32" s="588">
        <f>SUM(O33:Q35)</f>
        <v>0</v>
      </c>
      <c r="P32" s="879"/>
      <c r="Q32" s="880"/>
      <c r="R32" s="149">
        <f>SUM(R33)</f>
        <v>0</v>
      </c>
      <c r="S32" s="588">
        <f>SUM(S33:U35)</f>
        <v>4</v>
      </c>
      <c r="T32" s="879"/>
      <c r="U32" s="880"/>
      <c r="V32" s="149">
        <f>SUM(V33)</f>
        <v>5</v>
      </c>
      <c r="W32" s="588">
        <f>SUM(W34:Y35)</f>
        <v>0</v>
      </c>
      <c r="X32" s="879"/>
      <c r="Y32" s="880"/>
      <c r="Z32" s="88">
        <f>SUM(Z34)</f>
        <v>0</v>
      </c>
      <c r="AA32" s="588">
        <f>SUM(AA34:AC35)</f>
        <v>0</v>
      </c>
      <c r="AB32" s="879"/>
      <c r="AC32" s="880"/>
      <c r="AD32" s="88">
        <f>SUM(AD34)</f>
        <v>0</v>
      </c>
      <c r="AE32" s="588">
        <f>SUM(AE34:AG35)</f>
        <v>0</v>
      </c>
      <c r="AF32" s="879"/>
      <c r="AG32" s="880"/>
      <c r="AH32" s="88">
        <f>SUM(AH34)</f>
        <v>0</v>
      </c>
      <c r="AI32" s="588">
        <f>SUM(AI34:AK35)</f>
        <v>0</v>
      </c>
      <c r="AJ32" s="879"/>
      <c r="AK32" s="880"/>
      <c r="AL32" s="88">
        <f>SUM(AL34)</f>
        <v>0</v>
      </c>
      <c r="AM32" s="588">
        <f>SUM(AM34:AO35)</f>
        <v>0</v>
      </c>
      <c r="AN32" s="879"/>
      <c r="AO32" s="880"/>
      <c r="AP32" s="88">
        <f>SUM(AP34)</f>
        <v>0</v>
      </c>
      <c r="AQ32" s="277"/>
      <c r="AR32" s="278"/>
      <c r="AS32" s="279"/>
      <c r="AT32" s="131"/>
    </row>
    <row r="33" spans="1:46" ht="0.75" customHeight="1">
      <c r="A33" s="280"/>
      <c r="B33" s="281"/>
      <c r="C33" s="282"/>
      <c r="D33" s="878">
        <v>5</v>
      </c>
      <c r="E33" s="700">
        <f>D33*30</f>
        <v>150</v>
      </c>
      <c r="F33" s="721">
        <f>SUM(G33:I35)</f>
        <v>64</v>
      </c>
      <c r="G33" s="719">
        <v>32</v>
      </c>
      <c r="H33" s="871">
        <v>32</v>
      </c>
      <c r="I33" s="719"/>
      <c r="J33" s="696">
        <f>E33-F33</f>
        <v>86</v>
      </c>
      <c r="K33" s="876"/>
      <c r="L33" s="871"/>
      <c r="M33" s="873"/>
      <c r="N33" s="698"/>
      <c r="O33" s="876"/>
      <c r="P33" s="871"/>
      <c r="Q33" s="873"/>
      <c r="R33" s="726"/>
      <c r="S33" s="876">
        <v>2</v>
      </c>
      <c r="T33" s="871">
        <v>2</v>
      </c>
      <c r="U33" s="873"/>
      <c r="V33" s="726">
        <v>5</v>
      </c>
      <c r="W33" s="876"/>
      <c r="X33" s="871"/>
      <c r="Y33" s="873"/>
      <c r="Z33" s="698"/>
      <c r="AA33" s="876"/>
      <c r="AB33" s="871"/>
      <c r="AC33" s="873"/>
      <c r="AD33" s="698"/>
      <c r="AE33" s="876"/>
      <c r="AF33" s="871"/>
      <c r="AG33" s="873"/>
      <c r="AH33" s="698"/>
      <c r="AI33" s="876"/>
      <c r="AJ33" s="871"/>
      <c r="AK33" s="873"/>
      <c r="AL33" s="698"/>
      <c r="AM33" s="876"/>
      <c r="AN33" s="871"/>
      <c r="AO33" s="873"/>
      <c r="AP33" s="698"/>
      <c r="AQ33" s="700">
        <v>3</v>
      </c>
      <c r="AR33" s="882"/>
      <c r="AS33" s="882"/>
      <c r="AT33" s="131"/>
    </row>
    <row r="34" spans="1:46" s="527" customFormat="1" ht="89.45" customHeight="1">
      <c r="A34" s="283" t="s">
        <v>209</v>
      </c>
      <c r="B34" s="533" t="s">
        <v>430</v>
      </c>
      <c r="C34" s="415" t="s">
        <v>392</v>
      </c>
      <c r="D34" s="805"/>
      <c r="E34" s="730"/>
      <c r="F34" s="734"/>
      <c r="G34" s="782"/>
      <c r="H34" s="872"/>
      <c r="I34" s="782"/>
      <c r="J34" s="783"/>
      <c r="K34" s="877"/>
      <c r="L34" s="872"/>
      <c r="M34" s="874"/>
      <c r="N34" s="875"/>
      <c r="O34" s="877"/>
      <c r="P34" s="872"/>
      <c r="Q34" s="874"/>
      <c r="R34" s="815"/>
      <c r="S34" s="877"/>
      <c r="T34" s="872"/>
      <c r="U34" s="874"/>
      <c r="V34" s="815"/>
      <c r="W34" s="877"/>
      <c r="X34" s="872"/>
      <c r="Y34" s="874"/>
      <c r="Z34" s="875"/>
      <c r="AA34" s="877"/>
      <c r="AB34" s="872"/>
      <c r="AC34" s="874"/>
      <c r="AD34" s="875"/>
      <c r="AE34" s="877"/>
      <c r="AF34" s="872"/>
      <c r="AG34" s="874"/>
      <c r="AH34" s="875"/>
      <c r="AI34" s="877"/>
      <c r="AJ34" s="872"/>
      <c r="AK34" s="874"/>
      <c r="AL34" s="875"/>
      <c r="AM34" s="877"/>
      <c r="AN34" s="872"/>
      <c r="AO34" s="874"/>
      <c r="AP34" s="875"/>
      <c r="AQ34" s="730"/>
      <c r="AR34" s="883"/>
      <c r="AS34" s="883"/>
      <c r="AT34" s="455"/>
    </row>
    <row r="35" spans="1:46" s="541" customFormat="1" ht="125.45" customHeight="1">
      <c r="A35" s="538" t="s">
        <v>210</v>
      </c>
      <c r="B35" s="539" t="s">
        <v>431</v>
      </c>
      <c r="C35" s="540" t="s">
        <v>393</v>
      </c>
      <c r="D35" s="805"/>
      <c r="E35" s="730"/>
      <c r="F35" s="734"/>
      <c r="G35" s="782"/>
      <c r="H35" s="872"/>
      <c r="I35" s="782"/>
      <c r="J35" s="783"/>
      <c r="K35" s="877"/>
      <c r="L35" s="872"/>
      <c r="M35" s="874"/>
      <c r="N35" s="875"/>
      <c r="O35" s="877"/>
      <c r="P35" s="872"/>
      <c r="Q35" s="874"/>
      <c r="R35" s="815"/>
      <c r="S35" s="877"/>
      <c r="T35" s="872"/>
      <c r="U35" s="874"/>
      <c r="V35" s="815"/>
      <c r="W35" s="877"/>
      <c r="X35" s="872"/>
      <c r="Y35" s="874"/>
      <c r="Z35" s="875"/>
      <c r="AA35" s="877"/>
      <c r="AB35" s="872"/>
      <c r="AC35" s="874"/>
      <c r="AD35" s="875"/>
      <c r="AE35" s="877"/>
      <c r="AF35" s="872"/>
      <c r="AG35" s="874"/>
      <c r="AH35" s="875"/>
      <c r="AI35" s="877"/>
      <c r="AJ35" s="872"/>
      <c r="AK35" s="874"/>
      <c r="AL35" s="875"/>
      <c r="AM35" s="877"/>
      <c r="AN35" s="872"/>
      <c r="AO35" s="874"/>
      <c r="AP35" s="875"/>
      <c r="AQ35" s="730"/>
      <c r="AR35" s="883"/>
      <c r="AS35" s="883"/>
      <c r="AT35" s="455"/>
    </row>
    <row r="36" spans="1:46" s="549" customFormat="1" ht="23.25" customHeight="1">
      <c r="A36" s="547" t="s">
        <v>154</v>
      </c>
      <c r="B36" s="881" t="s">
        <v>155</v>
      </c>
      <c r="C36" s="881"/>
      <c r="D36" s="881"/>
      <c r="E36" s="881"/>
      <c r="F36" s="881"/>
      <c r="G36" s="881"/>
      <c r="H36" s="881"/>
      <c r="I36" s="881"/>
      <c r="J36" s="881"/>
      <c r="K36" s="881"/>
      <c r="L36" s="881"/>
      <c r="M36" s="881"/>
      <c r="N36" s="881"/>
      <c r="O36" s="881"/>
      <c r="P36" s="881"/>
      <c r="Q36" s="881"/>
      <c r="R36" s="881"/>
      <c r="S36" s="881"/>
      <c r="T36" s="881"/>
      <c r="U36" s="881"/>
      <c r="V36" s="881"/>
      <c r="W36" s="881"/>
      <c r="X36" s="881"/>
      <c r="Y36" s="881"/>
      <c r="Z36" s="881"/>
      <c r="AA36" s="881"/>
      <c r="AB36" s="881"/>
      <c r="AC36" s="881"/>
      <c r="AD36" s="881"/>
      <c r="AE36" s="881"/>
      <c r="AF36" s="881"/>
      <c r="AG36" s="881"/>
      <c r="AH36" s="881"/>
      <c r="AI36" s="881"/>
      <c r="AJ36" s="881"/>
      <c r="AK36" s="881"/>
      <c r="AL36" s="881"/>
      <c r="AM36" s="881"/>
      <c r="AN36" s="881"/>
      <c r="AO36" s="881"/>
      <c r="AP36" s="881"/>
      <c r="AQ36" s="881"/>
      <c r="AR36" s="881"/>
      <c r="AS36" s="881"/>
      <c r="AT36" s="548"/>
    </row>
    <row r="37" spans="1:46" s="546" customFormat="1" ht="19.5" customHeight="1" thickBot="1">
      <c r="A37" s="884" t="s">
        <v>190</v>
      </c>
      <c r="B37" s="885"/>
      <c r="C37" s="542"/>
      <c r="D37" s="551">
        <f>D38+D54</f>
        <v>115</v>
      </c>
      <c r="E37" s="151">
        <f>E38+E54</f>
        <v>3150</v>
      </c>
      <c r="F37" s="151"/>
      <c r="G37" s="543"/>
      <c r="H37" s="151"/>
      <c r="I37" s="543"/>
      <c r="J37" s="151"/>
      <c r="K37" s="886">
        <f>K38+K54</f>
        <v>4</v>
      </c>
      <c r="L37" s="887"/>
      <c r="M37" s="888"/>
      <c r="N37" s="151">
        <f>N38+N54</f>
        <v>5</v>
      </c>
      <c r="O37" s="886">
        <f>O38+O54</f>
        <v>0</v>
      </c>
      <c r="P37" s="887"/>
      <c r="Q37" s="888"/>
      <c r="R37" s="537">
        <f>R38+R54</f>
        <v>0</v>
      </c>
      <c r="S37" s="886">
        <f>S38+S54</f>
        <v>8</v>
      </c>
      <c r="T37" s="887"/>
      <c r="U37" s="888"/>
      <c r="V37" s="151">
        <f>V38+V54</f>
        <v>15</v>
      </c>
      <c r="W37" s="886">
        <f>W38+W54</f>
        <v>11</v>
      </c>
      <c r="X37" s="887"/>
      <c r="Y37" s="888"/>
      <c r="Z37" s="537">
        <f>Z38+Z54</f>
        <v>20</v>
      </c>
      <c r="AA37" s="886">
        <f>AA38+AA54</f>
        <v>19</v>
      </c>
      <c r="AB37" s="887"/>
      <c r="AC37" s="888"/>
      <c r="AD37" s="151">
        <f>AD38+AD54</f>
        <v>25</v>
      </c>
      <c r="AE37" s="886">
        <f>AE38+AE54</f>
        <v>15</v>
      </c>
      <c r="AF37" s="887"/>
      <c r="AG37" s="888"/>
      <c r="AH37" s="151">
        <f>AH38+AH54</f>
        <v>20</v>
      </c>
      <c r="AI37" s="886">
        <f>AI38+AI54</f>
        <v>21</v>
      </c>
      <c r="AJ37" s="887"/>
      <c r="AK37" s="888"/>
      <c r="AL37" s="151">
        <f>AL38+AL54</f>
        <v>30</v>
      </c>
      <c r="AM37" s="886">
        <f>AM38+AM54</f>
        <v>0</v>
      </c>
      <c r="AN37" s="887"/>
      <c r="AO37" s="888"/>
      <c r="AP37" s="151">
        <f>AP38+AP54</f>
        <v>0</v>
      </c>
      <c r="AQ37" s="544"/>
      <c r="AR37" s="545"/>
      <c r="AS37" s="544"/>
      <c r="AT37" s="455"/>
    </row>
    <row r="38" spans="1:46" ht="50.25" customHeight="1" thickBot="1">
      <c r="A38" s="272"/>
      <c r="B38" s="284" t="s">
        <v>191</v>
      </c>
      <c r="C38" s="273"/>
      <c r="D38" s="122">
        <f>SUM(D39:D53)</f>
        <v>75</v>
      </c>
      <c r="E38" s="122">
        <f>SUM(E39:E53)</f>
        <v>2250</v>
      </c>
      <c r="F38" s="122"/>
      <c r="G38" s="122"/>
      <c r="H38" s="122"/>
      <c r="I38" s="122"/>
      <c r="J38" s="122"/>
      <c r="K38" s="588">
        <f>SUM(K39:M53)</f>
        <v>4</v>
      </c>
      <c r="L38" s="879"/>
      <c r="M38" s="880"/>
      <c r="N38" s="88">
        <f>SUM(N39:N53)</f>
        <v>5</v>
      </c>
      <c r="O38" s="588">
        <f>SUM(O39:Q53)</f>
        <v>0</v>
      </c>
      <c r="P38" s="879"/>
      <c r="Q38" s="880"/>
      <c r="R38" s="149">
        <f>SUM(R39:R53)</f>
        <v>0</v>
      </c>
      <c r="S38" s="588">
        <f>SUM(S39:U53)</f>
        <v>8</v>
      </c>
      <c r="T38" s="879"/>
      <c r="U38" s="880"/>
      <c r="V38" s="88">
        <f>SUM(V39:V53)</f>
        <v>10</v>
      </c>
      <c r="W38" s="588">
        <f>SUM(W39:Y53)</f>
        <v>11</v>
      </c>
      <c r="X38" s="879"/>
      <c r="Y38" s="880"/>
      <c r="Z38" s="88">
        <f>SUM(Z39:Z53)</f>
        <v>15</v>
      </c>
      <c r="AA38" s="588">
        <f>SUM(AA39:AC53)</f>
        <v>15</v>
      </c>
      <c r="AB38" s="879"/>
      <c r="AC38" s="880"/>
      <c r="AD38" s="88">
        <f>SUM(AD39:AD53)</f>
        <v>20</v>
      </c>
      <c r="AE38" s="588">
        <f>SUM(AE39:AG53)</f>
        <v>8</v>
      </c>
      <c r="AF38" s="879"/>
      <c r="AG38" s="880"/>
      <c r="AH38" s="88">
        <f>SUM(AH39:AH53)</f>
        <v>10</v>
      </c>
      <c r="AI38" s="588">
        <f>SUM(AI39:AK53)</f>
        <v>12</v>
      </c>
      <c r="AJ38" s="879"/>
      <c r="AK38" s="880"/>
      <c r="AL38" s="88">
        <f>SUM(AL39:AL53)</f>
        <v>15</v>
      </c>
      <c r="AM38" s="588">
        <f>SUM(AM39:AO53)</f>
        <v>0</v>
      </c>
      <c r="AN38" s="879"/>
      <c r="AO38" s="880"/>
      <c r="AP38" s="88">
        <f>SUM(AP39:AP53)</f>
        <v>0</v>
      </c>
      <c r="AQ38" s="86"/>
      <c r="AR38" s="89"/>
      <c r="AS38" s="86"/>
      <c r="AT38" s="131"/>
    </row>
    <row r="39" spans="1:46" s="523" customFormat="1" ht="51" customHeight="1">
      <c r="A39" s="155" t="s">
        <v>211</v>
      </c>
      <c r="B39" s="535" t="s">
        <v>432</v>
      </c>
      <c r="C39" s="417" t="s">
        <v>393</v>
      </c>
      <c r="D39" s="102">
        <v>5</v>
      </c>
      <c r="E39" s="117">
        <f t="shared" ref="E39:E41" si="18">D39*30</f>
        <v>150</v>
      </c>
      <c r="F39" s="117">
        <f t="shared" ref="F39:F41" si="19">G39+H39+I39</f>
        <v>64</v>
      </c>
      <c r="G39" s="129">
        <v>32</v>
      </c>
      <c r="H39" s="117">
        <v>16</v>
      </c>
      <c r="I39" s="129">
        <v>16</v>
      </c>
      <c r="J39" s="117">
        <f t="shared" ref="J39:J41" si="20">E39-F39</f>
        <v>86</v>
      </c>
      <c r="K39" s="522">
        <v>2</v>
      </c>
      <c r="L39" s="520">
        <v>1</v>
      </c>
      <c r="M39" s="420">
        <v>1</v>
      </c>
      <c r="N39" s="285">
        <v>5</v>
      </c>
      <c r="O39" s="96"/>
      <c r="P39" s="97"/>
      <c r="Q39" s="98"/>
      <c r="R39" s="157"/>
      <c r="S39" s="96"/>
      <c r="T39" s="97"/>
      <c r="U39" s="98"/>
      <c r="V39" s="99"/>
      <c r="W39" s="96"/>
      <c r="X39" s="97"/>
      <c r="Y39" s="98"/>
      <c r="Z39" s="99"/>
      <c r="AA39" s="96"/>
      <c r="AB39" s="97"/>
      <c r="AC39" s="98"/>
      <c r="AD39" s="99"/>
      <c r="AE39" s="100"/>
      <c r="AF39" s="97"/>
      <c r="AG39" s="98"/>
      <c r="AH39" s="99"/>
      <c r="AI39" s="100"/>
      <c r="AJ39" s="97"/>
      <c r="AK39" s="98"/>
      <c r="AL39" s="99"/>
      <c r="AM39" s="96"/>
      <c r="AN39" s="97"/>
      <c r="AO39" s="98"/>
      <c r="AP39" s="99"/>
      <c r="AQ39" s="117">
        <v>1</v>
      </c>
      <c r="AR39" s="102"/>
      <c r="AS39" s="117"/>
      <c r="AT39" s="131"/>
    </row>
    <row r="40" spans="1:46" s="527" customFormat="1" ht="90" customHeight="1">
      <c r="A40" s="531" t="s">
        <v>212</v>
      </c>
      <c r="B40" s="535" t="s">
        <v>428</v>
      </c>
      <c r="C40" s="532" t="s">
        <v>429</v>
      </c>
      <c r="D40" s="286">
        <v>5</v>
      </c>
      <c r="E40" s="106">
        <f t="shared" si="18"/>
        <v>150</v>
      </c>
      <c r="F40" s="106">
        <f t="shared" si="19"/>
        <v>48</v>
      </c>
      <c r="G40" s="519">
        <v>32</v>
      </c>
      <c r="H40" s="519">
        <v>16</v>
      </c>
      <c r="I40" s="519"/>
      <c r="J40" s="106">
        <f t="shared" si="20"/>
        <v>102</v>
      </c>
      <c r="K40" s="113"/>
      <c r="L40" s="109"/>
      <c r="M40" s="110"/>
      <c r="N40" s="111"/>
      <c r="O40" s="108"/>
      <c r="P40" s="109"/>
      <c r="Q40" s="112"/>
      <c r="R40" s="287"/>
      <c r="S40" s="518"/>
      <c r="T40" s="424"/>
      <c r="U40" s="425"/>
      <c r="V40" s="287"/>
      <c r="W40" s="108">
        <v>2</v>
      </c>
      <c r="X40" s="109">
        <v>1</v>
      </c>
      <c r="Y40" s="112"/>
      <c r="Z40" s="111">
        <v>5</v>
      </c>
      <c r="AA40" s="108"/>
      <c r="AB40" s="109"/>
      <c r="AC40" s="112"/>
      <c r="AD40" s="111"/>
      <c r="AE40" s="113"/>
      <c r="AF40" s="109"/>
      <c r="AG40" s="112"/>
      <c r="AH40" s="111"/>
      <c r="AI40" s="113"/>
      <c r="AJ40" s="109"/>
      <c r="AK40" s="112"/>
      <c r="AL40" s="111"/>
      <c r="AM40" s="108"/>
      <c r="AN40" s="109"/>
      <c r="AO40" s="112"/>
      <c r="AP40" s="111"/>
      <c r="AQ40" s="453">
        <v>4</v>
      </c>
      <c r="AR40" s="454"/>
      <c r="AS40" s="106"/>
      <c r="AT40" s="455"/>
    </row>
    <row r="41" spans="1:46" s="523" customFormat="1" ht="66" customHeight="1">
      <c r="A41" s="283" t="s">
        <v>213</v>
      </c>
      <c r="B41" s="479" t="s">
        <v>433</v>
      </c>
      <c r="C41" s="422" t="s">
        <v>394</v>
      </c>
      <c r="D41" s="159">
        <v>5</v>
      </c>
      <c r="E41" s="106">
        <f t="shared" si="18"/>
        <v>150</v>
      </c>
      <c r="F41" s="106">
        <f t="shared" si="19"/>
        <v>64</v>
      </c>
      <c r="G41" s="519">
        <f>16*S41</f>
        <v>32</v>
      </c>
      <c r="H41" s="519">
        <f>16*T41</f>
        <v>32</v>
      </c>
      <c r="I41" s="519"/>
      <c r="J41" s="106">
        <f t="shared" si="20"/>
        <v>86</v>
      </c>
      <c r="K41" s="113"/>
      <c r="L41" s="109"/>
      <c r="M41" s="110"/>
      <c r="N41" s="111"/>
      <c r="O41" s="108"/>
      <c r="P41" s="109"/>
      <c r="Q41" s="112"/>
      <c r="R41" s="163"/>
      <c r="S41" s="518">
        <v>2</v>
      </c>
      <c r="T41" s="424">
        <v>2</v>
      </c>
      <c r="U41" s="425"/>
      <c r="V41" s="111">
        <v>5</v>
      </c>
      <c r="W41" s="108"/>
      <c r="X41" s="109"/>
      <c r="Y41" s="112"/>
      <c r="Z41" s="111"/>
      <c r="AA41" s="108"/>
      <c r="AB41" s="109"/>
      <c r="AC41" s="112"/>
      <c r="AD41" s="111"/>
      <c r="AE41" s="113"/>
      <c r="AF41" s="109"/>
      <c r="AG41" s="112"/>
      <c r="AH41" s="111"/>
      <c r="AI41" s="113"/>
      <c r="AJ41" s="109"/>
      <c r="AK41" s="112"/>
      <c r="AL41" s="111"/>
      <c r="AM41" s="108"/>
      <c r="AN41" s="109"/>
      <c r="AO41" s="112"/>
      <c r="AP41" s="111"/>
      <c r="AQ41" s="117">
        <v>3</v>
      </c>
      <c r="AR41" s="114"/>
      <c r="AS41" s="106"/>
      <c r="AT41" s="131"/>
    </row>
    <row r="42" spans="1:46" s="477" customFormat="1" ht="89.45" customHeight="1">
      <c r="A42" s="483" t="s">
        <v>214</v>
      </c>
      <c r="B42" s="428" t="s">
        <v>458</v>
      </c>
      <c r="C42" s="475" t="s">
        <v>394</v>
      </c>
      <c r="D42" s="484">
        <f t="shared" ref="D42" si="21">AH42</f>
        <v>5</v>
      </c>
      <c r="E42" s="485">
        <f t="shared" ref="E42:E53" si="22">D42*30</f>
        <v>150</v>
      </c>
      <c r="F42" s="485">
        <f t="shared" ref="F42:F53" si="23">G42+H42+I42</f>
        <v>64</v>
      </c>
      <c r="G42" s="486">
        <f>AE42*16</f>
        <v>32</v>
      </c>
      <c r="H42" s="426">
        <f t="shared" ref="H42:I42" si="24">AF42*16</f>
        <v>16</v>
      </c>
      <c r="I42" s="426">
        <f t="shared" si="24"/>
        <v>16</v>
      </c>
      <c r="J42" s="487">
        <f t="shared" ref="J42:J53" si="25">E42-F42</f>
        <v>86</v>
      </c>
      <c r="K42" s="488"/>
      <c r="L42" s="424"/>
      <c r="M42" s="489"/>
      <c r="N42" s="490"/>
      <c r="O42" s="491"/>
      <c r="P42" s="424"/>
      <c r="Q42" s="425"/>
      <c r="R42" s="492"/>
      <c r="S42" s="423"/>
      <c r="T42" s="424"/>
      <c r="U42" s="425"/>
      <c r="V42" s="456"/>
      <c r="W42" s="423"/>
      <c r="X42" s="424"/>
      <c r="Y42" s="425"/>
      <c r="Z42" s="456"/>
      <c r="AA42" s="423"/>
      <c r="AB42" s="424"/>
      <c r="AC42" s="425"/>
      <c r="AD42" s="456"/>
      <c r="AE42" s="488">
        <v>2</v>
      </c>
      <c r="AF42" s="424">
        <v>1</v>
      </c>
      <c r="AG42" s="493">
        <v>1</v>
      </c>
      <c r="AH42" s="456">
        <v>5</v>
      </c>
      <c r="AI42" s="488"/>
      <c r="AJ42" s="424"/>
      <c r="AK42" s="425"/>
      <c r="AL42" s="456"/>
      <c r="AM42" s="423"/>
      <c r="AN42" s="426"/>
      <c r="AO42" s="425"/>
      <c r="AP42" s="494"/>
      <c r="AQ42" s="467">
        <v>6</v>
      </c>
      <c r="AR42" s="495"/>
      <c r="AS42" s="485">
        <v>6</v>
      </c>
    </row>
    <row r="43" spans="1:46" ht="48.75" customHeight="1">
      <c r="A43" s="283" t="s">
        <v>215</v>
      </c>
      <c r="B43" s="535" t="s">
        <v>478</v>
      </c>
      <c r="C43" s="422" t="s">
        <v>395</v>
      </c>
      <c r="D43" s="159">
        <v>5</v>
      </c>
      <c r="E43" s="106">
        <f t="shared" si="22"/>
        <v>150</v>
      </c>
      <c r="F43" s="106">
        <f>G43+H43+I43</f>
        <v>64</v>
      </c>
      <c r="G43" s="426">
        <f>16*W43</f>
        <v>32</v>
      </c>
      <c r="H43" s="426">
        <f>16*X43</f>
        <v>16</v>
      </c>
      <c r="I43" s="426">
        <f>16*Y43</f>
        <v>16</v>
      </c>
      <c r="J43" s="106">
        <f t="shared" si="25"/>
        <v>86</v>
      </c>
      <c r="K43" s="113"/>
      <c r="L43" s="109"/>
      <c r="M43" s="110"/>
      <c r="N43" s="111"/>
      <c r="O43" s="108"/>
      <c r="P43" s="109"/>
      <c r="Q43" s="112"/>
      <c r="R43" s="163"/>
      <c r="S43" s="108"/>
      <c r="T43" s="109"/>
      <c r="U43" s="112"/>
      <c r="V43" s="111"/>
      <c r="W43" s="108">
        <v>2</v>
      </c>
      <c r="X43" s="109">
        <v>1</v>
      </c>
      <c r="Y43" s="112">
        <v>1</v>
      </c>
      <c r="Z43" s="111">
        <v>5</v>
      </c>
      <c r="AA43" s="108"/>
      <c r="AB43" s="109"/>
      <c r="AC43" s="112"/>
      <c r="AD43" s="111"/>
      <c r="AE43" s="113"/>
      <c r="AF43" s="109"/>
      <c r="AG43" s="112"/>
      <c r="AH43" s="111"/>
      <c r="AI43" s="113"/>
      <c r="AJ43" s="109"/>
      <c r="AK43" s="112"/>
      <c r="AL43" s="111"/>
      <c r="AM43" s="108"/>
      <c r="AN43" s="109"/>
      <c r="AO43" s="112"/>
      <c r="AP43" s="111"/>
      <c r="AQ43" s="117">
        <v>4</v>
      </c>
      <c r="AR43" s="114"/>
      <c r="AS43" s="106">
        <v>4</v>
      </c>
      <c r="AT43" s="131"/>
    </row>
    <row r="44" spans="1:46" s="498" customFormat="1" ht="141.75" customHeight="1">
      <c r="A44" s="283" t="s">
        <v>216</v>
      </c>
      <c r="B44" s="439" t="s">
        <v>436</v>
      </c>
      <c r="C44" s="422" t="s">
        <v>396</v>
      </c>
      <c r="D44" s="159">
        <v>5</v>
      </c>
      <c r="E44" s="106">
        <f t="shared" ref="E44:E48" si="26">D44*30</f>
        <v>150</v>
      </c>
      <c r="F44" s="106">
        <f t="shared" ref="F44:F48" si="27">G44+H44+I44</f>
        <v>64</v>
      </c>
      <c r="G44" s="107">
        <v>32</v>
      </c>
      <c r="H44" s="106">
        <v>32</v>
      </c>
      <c r="I44" s="107"/>
      <c r="J44" s="106">
        <f t="shared" si="25"/>
        <v>86</v>
      </c>
      <c r="K44" s="113"/>
      <c r="L44" s="109"/>
      <c r="M44" s="110"/>
      <c r="N44" s="111"/>
      <c r="O44" s="108"/>
      <c r="P44" s="109"/>
      <c r="Q44" s="112"/>
      <c r="R44" s="163"/>
      <c r="S44" s="108">
        <v>2</v>
      </c>
      <c r="T44" s="109">
        <v>2</v>
      </c>
      <c r="U44" s="112"/>
      <c r="V44" s="111">
        <v>5</v>
      </c>
      <c r="W44" s="108"/>
      <c r="X44" s="109"/>
      <c r="Y44" s="112"/>
      <c r="Z44" s="111"/>
      <c r="AA44" s="108"/>
      <c r="AB44" s="109"/>
      <c r="AC44" s="112"/>
      <c r="AD44" s="111"/>
      <c r="AE44" s="113"/>
      <c r="AF44" s="109"/>
      <c r="AG44" s="112"/>
      <c r="AH44" s="111"/>
      <c r="AI44" s="113"/>
      <c r="AJ44" s="109"/>
      <c r="AK44" s="112"/>
      <c r="AL44" s="111"/>
      <c r="AM44" s="108"/>
      <c r="AN44" s="109"/>
      <c r="AO44" s="112"/>
      <c r="AP44" s="111"/>
      <c r="AQ44" s="117">
        <v>3</v>
      </c>
      <c r="AR44" s="114"/>
      <c r="AS44" s="106"/>
      <c r="AT44" s="131"/>
    </row>
    <row r="45" spans="1:46" s="498" customFormat="1" ht="64.900000000000006" customHeight="1">
      <c r="A45" s="283" t="s">
        <v>217</v>
      </c>
      <c r="B45" s="511" t="s">
        <v>437</v>
      </c>
      <c r="C45" s="517" t="s">
        <v>394</v>
      </c>
      <c r="D45" s="159">
        <v>5</v>
      </c>
      <c r="E45" s="106">
        <f t="shared" si="26"/>
        <v>150</v>
      </c>
      <c r="F45" s="106">
        <f t="shared" si="27"/>
        <v>48</v>
      </c>
      <c r="G45" s="107">
        <v>32</v>
      </c>
      <c r="H45" s="106"/>
      <c r="I45" s="107">
        <v>16</v>
      </c>
      <c r="J45" s="106" t="s">
        <v>5</v>
      </c>
      <c r="K45" s="113"/>
      <c r="L45" s="109"/>
      <c r="M45" s="110"/>
      <c r="N45" s="111"/>
      <c r="O45" s="108"/>
      <c r="P45" s="109"/>
      <c r="Q45" s="112"/>
      <c r="R45" s="163"/>
      <c r="S45" s="108"/>
      <c r="T45" s="109"/>
      <c r="U45" s="112"/>
      <c r="V45" s="111"/>
      <c r="W45" s="108"/>
      <c r="X45" s="109"/>
      <c r="Y45" s="112"/>
      <c r="Z45" s="288"/>
      <c r="AA45" s="108">
        <v>2</v>
      </c>
      <c r="AB45" s="109"/>
      <c r="AC45" s="437">
        <v>1</v>
      </c>
      <c r="AD45" s="111">
        <v>5</v>
      </c>
      <c r="AE45" s="113"/>
      <c r="AF45" s="109"/>
      <c r="AG45" s="112"/>
      <c r="AH45" s="111"/>
      <c r="AI45" s="113"/>
      <c r="AJ45" s="109"/>
      <c r="AK45" s="112"/>
      <c r="AL45" s="111"/>
      <c r="AM45" s="108"/>
      <c r="AN45" s="109"/>
      <c r="AO45" s="112"/>
      <c r="AP45" s="111"/>
      <c r="AQ45" s="117">
        <v>5</v>
      </c>
      <c r="AR45" s="114"/>
      <c r="AS45" s="106"/>
      <c r="AT45" s="131"/>
    </row>
    <row r="46" spans="1:46" s="498" customFormat="1" ht="64.150000000000006" customHeight="1">
      <c r="A46" s="283" t="s">
        <v>218</v>
      </c>
      <c r="B46" s="536" t="s">
        <v>438</v>
      </c>
      <c r="C46" s="415" t="s">
        <v>391</v>
      </c>
      <c r="D46" s="114">
        <v>5</v>
      </c>
      <c r="E46" s="106">
        <f t="shared" si="26"/>
        <v>150</v>
      </c>
      <c r="F46" s="106">
        <f t="shared" si="27"/>
        <v>64</v>
      </c>
      <c r="G46" s="107">
        <v>32</v>
      </c>
      <c r="H46" s="106">
        <v>16</v>
      </c>
      <c r="I46" s="107">
        <v>16</v>
      </c>
      <c r="J46" s="106">
        <f t="shared" si="25"/>
        <v>86</v>
      </c>
      <c r="K46" s="113"/>
      <c r="L46" s="109"/>
      <c r="M46" s="110"/>
      <c r="N46" s="111"/>
      <c r="O46" s="108"/>
      <c r="P46" s="109"/>
      <c r="Q46" s="112"/>
      <c r="R46" s="163"/>
      <c r="S46" s="108"/>
      <c r="T46" s="109"/>
      <c r="U46" s="112"/>
      <c r="V46" s="111"/>
      <c r="W46" s="108"/>
      <c r="X46" s="109"/>
      <c r="Y46" s="112"/>
      <c r="Z46" s="111"/>
      <c r="AA46" s="108">
        <v>2</v>
      </c>
      <c r="AB46" s="109">
        <v>1</v>
      </c>
      <c r="AC46" s="112">
        <v>1</v>
      </c>
      <c r="AD46" s="111">
        <v>5</v>
      </c>
      <c r="AE46" s="113"/>
      <c r="AF46" s="109"/>
      <c r="AG46" s="112"/>
      <c r="AH46" s="111"/>
      <c r="AI46" s="113"/>
      <c r="AJ46" s="109"/>
      <c r="AK46" s="112"/>
      <c r="AL46" s="111"/>
      <c r="AM46" s="108"/>
      <c r="AN46" s="109"/>
      <c r="AO46" s="112"/>
      <c r="AP46" s="111"/>
      <c r="AQ46" s="117">
        <v>5</v>
      </c>
      <c r="AR46" s="114"/>
      <c r="AS46" s="106"/>
      <c r="AT46" s="131"/>
    </row>
    <row r="47" spans="1:46" s="498" customFormat="1" ht="102.75" customHeight="1">
      <c r="A47" s="283" t="s">
        <v>219</v>
      </c>
      <c r="B47" s="427" t="s">
        <v>439</v>
      </c>
      <c r="C47" s="415" t="s">
        <v>394</v>
      </c>
      <c r="D47" s="286">
        <v>5</v>
      </c>
      <c r="E47" s="106">
        <f t="shared" si="26"/>
        <v>150</v>
      </c>
      <c r="F47" s="106">
        <f t="shared" si="27"/>
        <v>64</v>
      </c>
      <c r="G47" s="107">
        <v>32</v>
      </c>
      <c r="H47" s="106">
        <v>32</v>
      </c>
      <c r="I47" s="107"/>
      <c r="J47" s="106">
        <f t="shared" si="25"/>
        <v>86</v>
      </c>
      <c r="K47" s="113"/>
      <c r="L47" s="109"/>
      <c r="M47" s="110"/>
      <c r="N47" s="111"/>
      <c r="O47" s="108"/>
      <c r="P47" s="109"/>
      <c r="Q47" s="112"/>
      <c r="R47" s="163"/>
      <c r="S47" s="108"/>
      <c r="T47" s="109"/>
      <c r="U47" s="112"/>
      <c r="V47" s="111"/>
      <c r="W47" s="435">
        <v>2</v>
      </c>
      <c r="X47" s="436">
        <v>2</v>
      </c>
      <c r="Y47" s="437"/>
      <c r="Z47" s="438">
        <v>5</v>
      </c>
      <c r="AA47" s="435"/>
      <c r="AB47" s="436"/>
      <c r="AC47" s="437"/>
      <c r="AD47" s="438"/>
      <c r="AE47" s="113"/>
      <c r="AF47" s="109"/>
      <c r="AG47" s="112"/>
      <c r="AH47" s="111"/>
      <c r="AI47" s="113"/>
      <c r="AJ47" s="109"/>
      <c r="AK47" s="112"/>
      <c r="AL47" s="111"/>
      <c r="AM47" s="108"/>
      <c r="AN47" s="109"/>
      <c r="AO47" s="112"/>
      <c r="AP47" s="111"/>
      <c r="AQ47" s="117">
        <v>4</v>
      </c>
      <c r="AR47" s="114"/>
      <c r="AS47" s="106"/>
      <c r="AT47" s="131"/>
    </row>
    <row r="48" spans="1:46" s="498" customFormat="1" ht="151.15" customHeight="1">
      <c r="A48" s="283" t="s">
        <v>220</v>
      </c>
      <c r="B48" s="474" t="s">
        <v>440</v>
      </c>
      <c r="C48" s="475" t="s">
        <v>394</v>
      </c>
      <c r="D48" s="286">
        <v>5</v>
      </c>
      <c r="E48" s="106">
        <f t="shared" si="26"/>
        <v>150</v>
      </c>
      <c r="F48" s="106">
        <f t="shared" si="27"/>
        <v>64</v>
      </c>
      <c r="G48" s="107">
        <v>32</v>
      </c>
      <c r="H48" s="106">
        <v>16</v>
      </c>
      <c r="I48" s="107">
        <v>16</v>
      </c>
      <c r="J48" s="106">
        <f t="shared" si="25"/>
        <v>86</v>
      </c>
      <c r="K48" s="113"/>
      <c r="L48" s="109"/>
      <c r="M48" s="110"/>
      <c r="N48" s="111"/>
      <c r="O48" s="108"/>
      <c r="P48" s="109"/>
      <c r="Q48" s="112"/>
      <c r="R48" s="163"/>
      <c r="S48" s="108"/>
      <c r="T48" s="109"/>
      <c r="U48" s="112"/>
      <c r="V48" s="111"/>
      <c r="W48" s="433"/>
      <c r="X48" s="429"/>
      <c r="Y48" s="430"/>
      <c r="Z48" s="434"/>
      <c r="AA48" s="497">
        <v>2</v>
      </c>
      <c r="AB48" s="424">
        <v>1</v>
      </c>
      <c r="AC48" s="425">
        <v>1</v>
      </c>
      <c r="AD48" s="288">
        <v>5</v>
      </c>
      <c r="AE48" s="113"/>
      <c r="AF48" s="109"/>
      <c r="AG48" s="112"/>
      <c r="AH48" s="111"/>
      <c r="AI48" s="113"/>
      <c r="AJ48" s="109"/>
      <c r="AK48" s="112"/>
      <c r="AL48" s="111"/>
      <c r="AM48" s="108"/>
      <c r="AN48" s="109"/>
      <c r="AO48" s="112"/>
      <c r="AP48" s="111"/>
      <c r="AQ48" s="117">
        <v>5</v>
      </c>
      <c r="AR48" s="114"/>
      <c r="AS48" s="106">
        <v>5</v>
      </c>
      <c r="AT48" s="131"/>
    </row>
    <row r="49" spans="1:46" ht="48" customHeight="1">
      <c r="A49" s="283" t="s">
        <v>221</v>
      </c>
      <c r="B49" s="421" t="s">
        <v>441</v>
      </c>
      <c r="C49" s="422" t="s">
        <v>396</v>
      </c>
      <c r="D49" s="286">
        <v>5</v>
      </c>
      <c r="E49" s="106">
        <f t="shared" si="22"/>
        <v>150</v>
      </c>
      <c r="F49" s="106">
        <f t="shared" si="23"/>
        <v>64</v>
      </c>
      <c r="G49" s="107">
        <v>32</v>
      </c>
      <c r="H49" s="106">
        <v>16</v>
      </c>
      <c r="I49" s="107">
        <v>16</v>
      </c>
      <c r="J49" s="106">
        <f t="shared" si="25"/>
        <v>86</v>
      </c>
      <c r="K49" s="113"/>
      <c r="L49" s="109"/>
      <c r="M49" s="110"/>
      <c r="N49" s="111"/>
      <c r="O49" s="108"/>
      <c r="P49" s="109"/>
      <c r="Q49" s="112"/>
      <c r="R49" s="163"/>
      <c r="S49" s="108"/>
      <c r="T49" s="109"/>
      <c r="U49" s="112"/>
      <c r="V49" s="111"/>
      <c r="W49" s="108"/>
      <c r="X49" s="109"/>
      <c r="Y49" s="112"/>
      <c r="Z49" s="111"/>
      <c r="AA49" s="423">
        <v>2</v>
      </c>
      <c r="AB49" s="424">
        <v>1</v>
      </c>
      <c r="AC49" s="425">
        <v>1</v>
      </c>
      <c r="AD49" s="288">
        <v>5</v>
      </c>
      <c r="AE49" s="113"/>
      <c r="AF49" s="109"/>
      <c r="AG49" s="112"/>
      <c r="AH49" s="111"/>
      <c r="AI49" s="113"/>
      <c r="AJ49" s="109"/>
      <c r="AK49" s="112"/>
      <c r="AL49" s="111"/>
      <c r="AM49" s="108"/>
      <c r="AN49" s="109"/>
      <c r="AO49" s="112"/>
      <c r="AP49" s="111"/>
      <c r="AQ49" s="117">
        <v>5</v>
      </c>
      <c r="AR49" s="114"/>
      <c r="AS49" s="106"/>
      <c r="AT49" s="131"/>
    </row>
    <row r="50" spans="1:46" ht="85.9" customHeight="1">
      <c r="A50" s="283" t="s">
        <v>222</v>
      </c>
      <c r="B50" s="478" t="s">
        <v>442</v>
      </c>
      <c r="C50" s="410" t="s">
        <v>393</v>
      </c>
      <c r="D50" s="286">
        <v>5</v>
      </c>
      <c r="E50" s="106">
        <f t="shared" si="22"/>
        <v>150</v>
      </c>
      <c r="F50" s="106">
        <f t="shared" si="23"/>
        <v>64</v>
      </c>
      <c r="G50" s="107">
        <v>32</v>
      </c>
      <c r="H50" s="106">
        <v>16</v>
      </c>
      <c r="I50" s="107">
        <v>16</v>
      </c>
      <c r="J50" s="106">
        <f t="shared" si="25"/>
        <v>86</v>
      </c>
      <c r="K50" s="113"/>
      <c r="L50" s="109"/>
      <c r="M50" s="110"/>
      <c r="N50" s="111"/>
      <c r="O50" s="108"/>
      <c r="P50" s="109"/>
      <c r="Q50" s="112"/>
      <c r="R50" s="163"/>
      <c r="S50" s="108"/>
      <c r="T50" s="109"/>
      <c r="U50" s="112"/>
      <c r="V50" s="111"/>
      <c r="W50" s="108"/>
      <c r="X50" s="109"/>
      <c r="Y50" s="112"/>
      <c r="Z50" s="111"/>
      <c r="AA50" s="113"/>
      <c r="AB50" s="109"/>
      <c r="AC50" s="112"/>
      <c r="AD50" s="111"/>
      <c r="AE50" s="113">
        <v>2</v>
      </c>
      <c r="AF50" s="109">
        <v>1</v>
      </c>
      <c r="AG50" s="112">
        <v>1</v>
      </c>
      <c r="AH50" s="111">
        <v>5</v>
      </c>
      <c r="AI50" s="113"/>
      <c r="AJ50" s="109"/>
      <c r="AK50" s="112"/>
      <c r="AL50" s="111"/>
      <c r="AM50" s="108"/>
      <c r="AN50" s="109"/>
      <c r="AO50" s="112"/>
      <c r="AP50" s="111"/>
      <c r="AQ50" s="117">
        <v>6</v>
      </c>
      <c r="AR50" s="114"/>
      <c r="AS50" s="106"/>
      <c r="AT50" s="131"/>
    </row>
    <row r="51" spans="1:46" s="523" customFormat="1" ht="103.5" customHeight="1">
      <c r="A51" s="283" t="s">
        <v>223</v>
      </c>
      <c r="B51" s="480" t="s">
        <v>444</v>
      </c>
      <c r="C51" s="475" t="s">
        <v>396</v>
      </c>
      <c r="D51" s="286">
        <v>5</v>
      </c>
      <c r="E51" s="106">
        <f t="shared" si="22"/>
        <v>150</v>
      </c>
      <c r="F51" s="106">
        <f t="shared" si="23"/>
        <v>64</v>
      </c>
      <c r="G51" s="107">
        <v>32</v>
      </c>
      <c r="H51" s="106">
        <v>16</v>
      </c>
      <c r="I51" s="107">
        <v>16</v>
      </c>
      <c r="J51" s="106">
        <f t="shared" si="25"/>
        <v>86</v>
      </c>
      <c r="K51" s="113"/>
      <c r="L51" s="109"/>
      <c r="M51" s="110"/>
      <c r="N51" s="111"/>
      <c r="O51" s="108"/>
      <c r="P51" s="109"/>
      <c r="Q51" s="112"/>
      <c r="R51" s="163"/>
      <c r="S51" s="108"/>
      <c r="T51" s="109"/>
      <c r="U51" s="112"/>
      <c r="V51" s="111"/>
      <c r="W51" s="108"/>
      <c r="X51" s="109"/>
      <c r="Y51" s="112"/>
      <c r="Z51" s="111"/>
      <c r="AA51" s="108"/>
      <c r="AB51" s="109"/>
      <c r="AC51" s="112"/>
      <c r="AD51" s="111"/>
      <c r="AE51" s="113"/>
      <c r="AF51" s="109"/>
      <c r="AG51" s="112"/>
      <c r="AH51" s="111"/>
      <c r="AI51" s="113">
        <v>2</v>
      </c>
      <c r="AJ51" s="109">
        <v>1</v>
      </c>
      <c r="AK51" s="112">
        <v>1</v>
      </c>
      <c r="AL51" s="111">
        <v>5</v>
      </c>
      <c r="AM51" s="108"/>
      <c r="AN51" s="109"/>
      <c r="AO51" s="112"/>
      <c r="AP51" s="111"/>
      <c r="AQ51" s="106">
        <v>7</v>
      </c>
      <c r="AR51" s="114"/>
      <c r="AS51" s="106"/>
      <c r="AT51" s="131"/>
    </row>
    <row r="52" spans="1:46" s="523" customFormat="1" ht="63" customHeight="1">
      <c r="A52" s="283" t="s">
        <v>224</v>
      </c>
      <c r="B52" s="478" t="s">
        <v>471</v>
      </c>
      <c r="C52" s="422" t="s">
        <v>393</v>
      </c>
      <c r="D52" s="286">
        <v>5</v>
      </c>
      <c r="E52" s="106">
        <f t="shared" si="22"/>
        <v>150</v>
      </c>
      <c r="F52" s="106">
        <f t="shared" si="23"/>
        <v>64</v>
      </c>
      <c r="G52" s="107">
        <v>32</v>
      </c>
      <c r="H52" s="106">
        <v>16</v>
      </c>
      <c r="I52" s="107">
        <v>16</v>
      </c>
      <c r="J52" s="106">
        <f t="shared" si="25"/>
        <v>86</v>
      </c>
      <c r="K52" s="113"/>
      <c r="L52" s="109"/>
      <c r="M52" s="110"/>
      <c r="N52" s="111"/>
      <c r="O52" s="108"/>
      <c r="P52" s="109"/>
      <c r="Q52" s="112"/>
      <c r="R52" s="163"/>
      <c r="S52" s="108"/>
      <c r="T52" s="109"/>
      <c r="U52" s="112"/>
      <c r="V52" s="111"/>
      <c r="W52" s="108"/>
      <c r="X52" s="109"/>
      <c r="Y52" s="112"/>
      <c r="Z52" s="111"/>
      <c r="AA52" s="108"/>
      <c r="AB52" s="109"/>
      <c r="AC52" s="112"/>
      <c r="AD52" s="111"/>
      <c r="AE52" s="113"/>
      <c r="AF52" s="109"/>
      <c r="AG52" s="112"/>
      <c r="AH52" s="288"/>
      <c r="AI52" s="113">
        <v>2</v>
      </c>
      <c r="AJ52" s="109">
        <v>1</v>
      </c>
      <c r="AK52" s="112">
        <v>1</v>
      </c>
      <c r="AL52" s="111">
        <v>5</v>
      </c>
      <c r="AM52" s="108"/>
      <c r="AN52" s="109"/>
      <c r="AO52" s="112"/>
      <c r="AP52" s="111"/>
      <c r="AQ52" s="117">
        <v>7</v>
      </c>
      <c r="AR52" s="114"/>
      <c r="AS52" s="106"/>
      <c r="AT52" s="131"/>
    </row>
    <row r="53" spans="1:46" s="477" customFormat="1" ht="89.45" customHeight="1" thickBot="1">
      <c r="A53" s="483" t="s">
        <v>225</v>
      </c>
      <c r="B53" s="496" t="s">
        <v>459</v>
      </c>
      <c r="C53" s="475" t="s">
        <v>394</v>
      </c>
      <c r="D53" s="484">
        <f>AL53</f>
        <v>5</v>
      </c>
      <c r="E53" s="485">
        <f t="shared" si="22"/>
        <v>150</v>
      </c>
      <c r="F53" s="485">
        <f t="shared" si="23"/>
        <v>64</v>
      </c>
      <c r="G53" s="486">
        <f t="shared" ref="G53" si="28">AI53*16</f>
        <v>32</v>
      </c>
      <c r="H53" s="426">
        <f>AJ53*16</f>
        <v>16</v>
      </c>
      <c r="I53" s="426">
        <f t="shared" ref="I53" si="29">AK53*16</f>
        <v>16</v>
      </c>
      <c r="J53" s="487">
        <f t="shared" si="25"/>
        <v>86</v>
      </c>
      <c r="K53" s="488"/>
      <c r="L53" s="424"/>
      <c r="M53" s="489"/>
      <c r="N53" s="490"/>
      <c r="O53" s="491"/>
      <c r="P53" s="424"/>
      <c r="Q53" s="425"/>
      <c r="R53" s="492"/>
      <c r="S53" s="423"/>
      <c r="T53" s="424"/>
      <c r="U53" s="425"/>
      <c r="V53" s="456"/>
      <c r="W53" s="423"/>
      <c r="X53" s="424"/>
      <c r="Y53" s="425"/>
      <c r="Z53" s="456"/>
      <c r="AA53" s="423"/>
      <c r="AB53" s="424"/>
      <c r="AC53" s="425"/>
      <c r="AD53" s="456"/>
      <c r="AE53" s="488"/>
      <c r="AF53" s="424"/>
      <c r="AG53" s="493"/>
      <c r="AH53" s="456"/>
      <c r="AI53" s="488">
        <v>2</v>
      </c>
      <c r="AJ53" s="424">
        <v>1</v>
      </c>
      <c r="AK53" s="425">
        <v>1</v>
      </c>
      <c r="AL53" s="456">
        <v>5</v>
      </c>
      <c r="AM53" s="423"/>
      <c r="AN53" s="426"/>
      <c r="AO53" s="425"/>
      <c r="AP53" s="494"/>
      <c r="AQ53" s="467">
        <v>7</v>
      </c>
      <c r="AR53" s="495"/>
      <c r="AS53" s="485">
        <v>7</v>
      </c>
    </row>
    <row r="54" spans="1:46" ht="25.9" customHeight="1" thickBot="1">
      <c r="A54" s="289"/>
      <c r="B54" s="509" t="s">
        <v>192</v>
      </c>
      <c r="C54" s="290"/>
      <c r="D54" s="550">
        <f>D59+D59+D63+D65+D67+D69+D55+D57</f>
        <v>40</v>
      </c>
      <c r="E54" s="291">
        <f>SUM(E59:E70)</f>
        <v>900</v>
      </c>
      <c r="F54" s="291"/>
      <c r="G54" s="292"/>
      <c r="H54" s="291"/>
      <c r="I54" s="292"/>
      <c r="J54" s="291"/>
      <c r="K54" s="777">
        <f>SUM(K59:M70)</f>
        <v>0</v>
      </c>
      <c r="L54" s="589"/>
      <c r="M54" s="590"/>
      <c r="N54" s="291">
        <f>SUM(N59:N70)</f>
        <v>0</v>
      </c>
      <c r="O54" s="777">
        <f>SUM(O59:Q70)</f>
        <v>0</v>
      </c>
      <c r="P54" s="589"/>
      <c r="Q54" s="590"/>
      <c r="R54" s="293">
        <f>SUM(R59:R70)</f>
        <v>0</v>
      </c>
      <c r="S54" s="777">
        <f>SUM(S59:U70)</f>
        <v>0</v>
      </c>
      <c r="T54" s="589"/>
      <c r="U54" s="590"/>
      <c r="V54" s="293">
        <f>SUM(V55:V70)</f>
        <v>5</v>
      </c>
      <c r="W54" s="777">
        <f>SUM(W59:Y70)</f>
        <v>0</v>
      </c>
      <c r="X54" s="589"/>
      <c r="Y54" s="590"/>
      <c r="Z54" s="293">
        <f>SUM(Z57:Z70)</f>
        <v>5</v>
      </c>
      <c r="AA54" s="777">
        <f>SUM(AA59:AC70)</f>
        <v>4</v>
      </c>
      <c r="AB54" s="589"/>
      <c r="AC54" s="590"/>
      <c r="AD54" s="291">
        <f>SUM(AD59:AD70)</f>
        <v>5</v>
      </c>
      <c r="AE54" s="777">
        <f>SUM(AE59:AG70)</f>
        <v>7</v>
      </c>
      <c r="AF54" s="589"/>
      <c r="AG54" s="590"/>
      <c r="AH54" s="291">
        <f>SUM(AH59:AH70)</f>
        <v>10</v>
      </c>
      <c r="AI54" s="777">
        <f>SUM(AI59:AK70)</f>
        <v>9</v>
      </c>
      <c r="AJ54" s="589"/>
      <c r="AK54" s="590"/>
      <c r="AL54" s="291">
        <f>SUM(AL59:AL70)</f>
        <v>15</v>
      </c>
      <c r="AM54" s="777">
        <f>SUM(AM59:AO70)</f>
        <v>0</v>
      </c>
      <c r="AN54" s="589"/>
      <c r="AO54" s="590"/>
      <c r="AP54" s="291">
        <f>SUM(AP59:AP70)</f>
        <v>0</v>
      </c>
      <c r="AQ54" s="291"/>
      <c r="AR54" s="294"/>
      <c r="AS54" s="291"/>
      <c r="AT54" s="295"/>
    </row>
    <row r="55" spans="1:46" s="527" customFormat="1" ht="48" customHeight="1">
      <c r="A55" s="296" t="s">
        <v>226</v>
      </c>
      <c r="B55" s="533" t="s">
        <v>435</v>
      </c>
      <c r="C55" s="727" t="s">
        <v>394</v>
      </c>
      <c r="D55" s="729">
        <v>5</v>
      </c>
      <c r="E55" s="730">
        <f>D55*30</f>
        <v>150</v>
      </c>
      <c r="F55" s="730">
        <f>G55+H55+I55</f>
        <v>64</v>
      </c>
      <c r="G55" s="731">
        <v>32</v>
      </c>
      <c r="H55" s="730">
        <v>32</v>
      </c>
      <c r="I55" s="731"/>
      <c r="J55" s="730">
        <f>E55-F55</f>
        <v>86</v>
      </c>
      <c r="K55" s="734"/>
      <c r="L55" s="782"/>
      <c r="M55" s="783"/>
      <c r="N55" s="796"/>
      <c r="O55" s="734"/>
      <c r="P55" s="782"/>
      <c r="Q55" s="783"/>
      <c r="R55" s="797"/>
      <c r="S55" s="723">
        <v>2</v>
      </c>
      <c r="T55" s="724">
        <v>2</v>
      </c>
      <c r="U55" s="725"/>
      <c r="V55" s="726">
        <v>5</v>
      </c>
      <c r="W55" s="723"/>
      <c r="X55" s="724"/>
      <c r="Y55" s="725"/>
      <c r="Z55" s="726"/>
      <c r="AA55" s="723"/>
      <c r="AB55" s="724"/>
      <c r="AC55" s="725"/>
      <c r="AD55" s="726"/>
      <c r="AE55" s="721"/>
      <c r="AF55" s="719"/>
      <c r="AG55" s="696"/>
      <c r="AH55" s="698"/>
      <c r="AI55" s="721"/>
      <c r="AJ55" s="719"/>
      <c r="AK55" s="696"/>
      <c r="AL55" s="698"/>
      <c r="AM55" s="721"/>
      <c r="AN55" s="719"/>
      <c r="AO55" s="696"/>
      <c r="AP55" s="698"/>
      <c r="AQ55" s="700">
        <v>3</v>
      </c>
      <c r="AR55" s="700"/>
      <c r="AS55" s="700"/>
      <c r="AT55" s="455"/>
    </row>
    <row r="56" spans="1:46" s="527" customFormat="1" ht="44.45" customHeight="1" thickBot="1">
      <c r="A56" s="283" t="s">
        <v>227</v>
      </c>
      <c r="B56" s="534" t="s">
        <v>472</v>
      </c>
      <c r="C56" s="728"/>
      <c r="D56" s="683"/>
      <c r="E56" s="699"/>
      <c r="F56" s="699"/>
      <c r="G56" s="732"/>
      <c r="H56" s="699"/>
      <c r="I56" s="732"/>
      <c r="J56" s="699"/>
      <c r="K56" s="722"/>
      <c r="L56" s="720"/>
      <c r="M56" s="697"/>
      <c r="N56" s="699"/>
      <c r="O56" s="722"/>
      <c r="P56" s="720"/>
      <c r="Q56" s="697"/>
      <c r="R56" s="699"/>
      <c r="S56" s="691"/>
      <c r="T56" s="687"/>
      <c r="U56" s="689"/>
      <c r="V56" s="699"/>
      <c r="W56" s="691"/>
      <c r="X56" s="687"/>
      <c r="Y56" s="689"/>
      <c r="Z56" s="699"/>
      <c r="AA56" s="691"/>
      <c r="AB56" s="687"/>
      <c r="AC56" s="689"/>
      <c r="AD56" s="699"/>
      <c r="AE56" s="722"/>
      <c r="AF56" s="720"/>
      <c r="AG56" s="697"/>
      <c r="AH56" s="699"/>
      <c r="AI56" s="722"/>
      <c r="AJ56" s="720"/>
      <c r="AK56" s="697"/>
      <c r="AL56" s="699"/>
      <c r="AM56" s="722"/>
      <c r="AN56" s="720"/>
      <c r="AO56" s="697"/>
      <c r="AP56" s="699"/>
      <c r="AQ56" s="699"/>
      <c r="AR56" s="699"/>
      <c r="AS56" s="699"/>
      <c r="AT56" s="455"/>
    </row>
    <row r="57" spans="1:46" s="477" customFormat="1" ht="129" customHeight="1" thickBot="1">
      <c r="A57" s="476" t="s">
        <v>228</v>
      </c>
      <c r="B57" s="432" t="s">
        <v>462</v>
      </c>
      <c r="C57" s="475" t="s">
        <v>394</v>
      </c>
      <c r="D57" s="825">
        <v>5</v>
      </c>
      <c r="E57" s="703">
        <f t="shared" ref="E57" si="30">D57*30</f>
        <v>150</v>
      </c>
      <c r="F57" s="704">
        <f t="shared" ref="F57" si="31">G57+H57+I57</f>
        <v>48</v>
      </c>
      <c r="G57" s="705">
        <f>16*W57</f>
        <v>32</v>
      </c>
      <c r="H57" s="710"/>
      <c r="I57" s="710">
        <f>16*Y57</f>
        <v>16</v>
      </c>
      <c r="J57" s="823">
        <f t="shared" ref="J57" si="32">E57-F57</f>
        <v>102</v>
      </c>
      <c r="K57" s="690"/>
      <c r="L57" s="686"/>
      <c r="M57" s="678"/>
      <c r="N57" s="842"/>
      <c r="O57" s="690"/>
      <c r="P57" s="686"/>
      <c r="Q57" s="678"/>
      <c r="R57" s="844"/>
      <c r="S57" s="692"/>
      <c r="T57" s="686"/>
      <c r="U57" s="678"/>
      <c r="V57" s="846"/>
      <c r="W57" s="690">
        <v>2</v>
      </c>
      <c r="X57" s="686"/>
      <c r="Y57" s="688">
        <v>1</v>
      </c>
      <c r="Z57" s="682">
        <v>5</v>
      </c>
      <c r="AA57" s="690"/>
      <c r="AB57" s="686"/>
      <c r="AC57" s="688"/>
      <c r="AD57" s="682"/>
      <c r="AE57" s="690"/>
      <c r="AF57" s="686"/>
      <c r="AG57" s="688"/>
      <c r="AH57" s="682"/>
      <c r="AI57" s="690"/>
      <c r="AJ57" s="686"/>
      <c r="AK57" s="678"/>
      <c r="AL57" s="682"/>
      <c r="AM57" s="692"/>
      <c r="AN57" s="694"/>
      <c r="AO57" s="678"/>
      <c r="AP57" s="680"/>
      <c r="AQ57" s="682">
        <v>4</v>
      </c>
      <c r="AR57" s="682"/>
      <c r="AS57" s="684"/>
    </row>
    <row r="58" spans="1:46" s="477" customFormat="1" ht="132.6" customHeight="1" thickBot="1">
      <c r="A58" s="476" t="s">
        <v>229</v>
      </c>
      <c r="B58" s="432" t="s">
        <v>463</v>
      </c>
      <c r="C58" s="475" t="s">
        <v>394</v>
      </c>
      <c r="D58" s="683"/>
      <c r="E58" s="685"/>
      <c r="F58" s="685"/>
      <c r="G58" s="705"/>
      <c r="H58" s="710"/>
      <c r="I58" s="710"/>
      <c r="J58" s="824"/>
      <c r="K58" s="691"/>
      <c r="L58" s="687"/>
      <c r="M58" s="679"/>
      <c r="N58" s="843"/>
      <c r="O58" s="691"/>
      <c r="P58" s="687"/>
      <c r="Q58" s="679"/>
      <c r="R58" s="845"/>
      <c r="S58" s="693"/>
      <c r="T58" s="687"/>
      <c r="U58" s="679"/>
      <c r="V58" s="847"/>
      <c r="W58" s="691"/>
      <c r="X58" s="687"/>
      <c r="Y58" s="689"/>
      <c r="Z58" s="683"/>
      <c r="AA58" s="691"/>
      <c r="AB58" s="687"/>
      <c r="AC58" s="689"/>
      <c r="AD58" s="683"/>
      <c r="AE58" s="691"/>
      <c r="AF58" s="687"/>
      <c r="AG58" s="689"/>
      <c r="AH58" s="683"/>
      <c r="AI58" s="691"/>
      <c r="AJ58" s="687"/>
      <c r="AK58" s="679"/>
      <c r="AL58" s="683"/>
      <c r="AM58" s="693"/>
      <c r="AN58" s="695"/>
      <c r="AO58" s="679"/>
      <c r="AP58" s="681"/>
      <c r="AQ58" s="683"/>
      <c r="AR58" s="683"/>
      <c r="AS58" s="685"/>
    </row>
    <row r="59" spans="1:46" s="523" customFormat="1" ht="129.6" customHeight="1">
      <c r="A59" s="296" t="s">
        <v>230</v>
      </c>
      <c r="B59" s="428" t="s">
        <v>445</v>
      </c>
      <c r="C59" s="410" t="s">
        <v>393</v>
      </c>
      <c r="D59" s="808">
        <v>5</v>
      </c>
      <c r="E59" s="810">
        <f>D59*30</f>
        <v>150</v>
      </c>
      <c r="F59" s="700">
        <f>G59+H59+I59</f>
        <v>64</v>
      </c>
      <c r="G59" s="700">
        <v>32</v>
      </c>
      <c r="H59" s="700">
        <v>16</v>
      </c>
      <c r="I59" s="700">
        <v>16</v>
      </c>
      <c r="J59" s="700">
        <f>E59-F59</f>
        <v>86</v>
      </c>
      <c r="K59" s="721"/>
      <c r="L59" s="719"/>
      <c r="M59" s="696"/>
      <c r="N59" s="780"/>
      <c r="O59" s="721"/>
      <c r="P59" s="719"/>
      <c r="Q59" s="696"/>
      <c r="R59" s="778"/>
      <c r="S59" s="721"/>
      <c r="T59" s="719"/>
      <c r="U59" s="696"/>
      <c r="V59" s="780"/>
      <c r="W59" s="761"/>
      <c r="X59" s="763"/>
      <c r="Y59" s="821"/>
      <c r="Z59" s="726"/>
      <c r="AA59" s="761">
        <v>2</v>
      </c>
      <c r="AB59" s="763">
        <v>1</v>
      </c>
      <c r="AC59" s="764">
        <v>1</v>
      </c>
      <c r="AD59" s="765">
        <v>5</v>
      </c>
      <c r="AE59" s="721"/>
      <c r="AF59" s="719"/>
      <c r="AG59" s="696"/>
      <c r="AH59" s="698"/>
      <c r="AI59" s="721"/>
      <c r="AJ59" s="719"/>
      <c r="AK59" s="696"/>
      <c r="AL59" s="698"/>
      <c r="AM59" s="721"/>
      <c r="AN59" s="719"/>
      <c r="AO59" s="696"/>
      <c r="AP59" s="698"/>
      <c r="AQ59" s="700">
        <v>5</v>
      </c>
      <c r="AR59" s="700"/>
      <c r="AS59" s="700"/>
      <c r="AT59" s="131"/>
    </row>
    <row r="60" spans="1:46" s="523" customFormat="1" ht="86.45" customHeight="1" thickBot="1">
      <c r="A60" s="283" t="s">
        <v>231</v>
      </c>
      <c r="B60" s="428" t="s">
        <v>446</v>
      </c>
      <c r="C60" s="410" t="s">
        <v>393</v>
      </c>
      <c r="D60" s="809"/>
      <c r="E60" s="811"/>
      <c r="F60" s="801"/>
      <c r="G60" s="801"/>
      <c r="H60" s="801"/>
      <c r="I60" s="801"/>
      <c r="J60" s="801"/>
      <c r="K60" s="767"/>
      <c r="L60" s="768"/>
      <c r="M60" s="769"/>
      <c r="N60" s="781"/>
      <c r="O60" s="767"/>
      <c r="P60" s="768"/>
      <c r="Q60" s="769"/>
      <c r="R60" s="779"/>
      <c r="S60" s="767"/>
      <c r="T60" s="768"/>
      <c r="U60" s="769"/>
      <c r="V60" s="781"/>
      <c r="W60" s="762"/>
      <c r="X60" s="687"/>
      <c r="Y60" s="822"/>
      <c r="Z60" s="760"/>
      <c r="AA60" s="762"/>
      <c r="AB60" s="687"/>
      <c r="AC60" s="689"/>
      <c r="AD60" s="766"/>
      <c r="AE60" s="767"/>
      <c r="AF60" s="768"/>
      <c r="AG60" s="769"/>
      <c r="AH60" s="759"/>
      <c r="AI60" s="767"/>
      <c r="AJ60" s="768"/>
      <c r="AK60" s="769"/>
      <c r="AL60" s="759"/>
      <c r="AM60" s="767"/>
      <c r="AN60" s="768"/>
      <c r="AO60" s="769"/>
      <c r="AP60" s="759"/>
      <c r="AQ60" s="801"/>
      <c r="AR60" s="801"/>
      <c r="AS60" s="801"/>
      <c r="AT60" s="131"/>
    </row>
    <row r="61" spans="1:46" s="508" customFormat="1" ht="45" customHeight="1">
      <c r="A61" s="505" t="s">
        <v>232</v>
      </c>
      <c r="B61" s="511" t="s">
        <v>460</v>
      </c>
      <c r="C61" s="475" t="s">
        <v>394</v>
      </c>
      <c r="D61" s="889">
        <v>5</v>
      </c>
      <c r="E61" s="891">
        <f>D61*30</f>
        <v>150</v>
      </c>
      <c r="F61" s="891">
        <f>G61+H61+I61</f>
        <v>48</v>
      </c>
      <c r="G61" s="891">
        <v>32</v>
      </c>
      <c r="H61" s="891"/>
      <c r="I61" s="891">
        <v>16</v>
      </c>
      <c r="J61" s="891">
        <f>E61-F61</f>
        <v>102</v>
      </c>
      <c r="K61" s="893"/>
      <c r="L61" s="895"/>
      <c r="M61" s="897"/>
      <c r="N61" s="899"/>
      <c r="O61" s="893"/>
      <c r="P61" s="895"/>
      <c r="Q61" s="897"/>
      <c r="R61" s="901"/>
      <c r="S61" s="893"/>
      <c r="T61" s="895"/>
      <c r="U61" s="897"/>
      <c r="V61" s="899"/>
      <c r="W61" s="903"/>
      <c r="X61" s="905"/>
      <c r="Y61" s="907"/>
      <c r="Z61" s="889"/>
      <c r="AA61" s="893"/>
      <c r="AB61" s="895"/>
      <c r="AC61" s="897"/>
      <c r="AD61" s="891"/>
      <c r="AE61" s="903">
        <v>2</v>
      </c>
      <c r="AF61" s="905"/>
      <c r="AG61" s="907">
        <v>1</v>
      </c>
      <c r="AH61" s="889">
        <v>5</v>
      </c>
      <c r="AI61" s="893"/>
      <c r="AJ61" s="895"/>
      <c r="AK61" s="897"/>
      <c r="AL61" s="891"/>
      <c r="AM61" s="893"/>
      <c r="AN61" s="895"/>
      <c r="AO61" s="897"/>
      <c r="AP61" s="891"/>
      <c r="AQ61" s="891">
        <v>6</v>
      </c>
      <c r="AR61" s="891"/>
      <c r="AS61" s="891"/>
      <c r="AT61" s="507"/>
    </row>
    <row r="62" spans="1:46" s="508" customFormat="1" ht="48" customHeight="1" thickBot="1">
      <c r="A62" s="505" t="s">
        <v>233</v>
      </c>
      <c r="B62" s="506" t="s">
        <v>461</v>
      </c>
      <c r="C62" s="475" t="s">
        <v>394</v>
      </c>
      <c r="D62" s="890"/>
      <c r="E62" s="892"/>
      <c r="F62" s="892"/>
      <c r="G62" s="892"/>
      <c r="H62" s="892"/>
      <c r="I62" s="892"/>
      <c r="J62" s="892"/>
      <c r="K62" s="894"/>
      <c r="L62" s="896"/>
      <c r="M62" s="898"/>
      <c r="N62" s="900"/>
      <c r="O62" s="894"/>
      <c r="P62" s="896"/>
      <c r="Q62" s="898"/>
      <c r="R62" s="902"/>
      <c r="S62" s="894"/>
      <c r="T62" s="896"/>
      <c r="U62" s="898"/>
      <c r="V62" s="900"/>
      <c r="W62" s="904"/>
      <c r="X62" s="906"/>
      <c r="Y62" s="908"/>
      <c r="Z62" s="890"/>
      <c r="AA62" s="894"/>
      <c r="AB62" s="896"/>
      <c r="AC62" s="898"/>
      <c r="AD62" s="892"/>
      <c r="AE62" s="904"/>
      <c r="AF62" s="906"/>
      <c r="AG62" s="908"/>
      <c r="AH62" s="890"/>
      <c r="AI62" s="894"/>
      <c r="AJ62" s="896"/>
      <c r="AK62" s="898"/>
      <c r="AL62" s="892"/>
      <c r="AM62" s="894"/>
      <c r="AN62" s="896"/>
      <c r="AO62" s="898"/>
      <c r="AP62" s="892"/>
      <c r="AQ62" s="892"/>
      <c r="AR62" s="892"/>
      <c r="AS62" s="892"/>
      <c r="AT62" s="507"/>
    </row>
    <row r="63" spans="1:46" s="477" customFormat="1" ht="90.6" customHeight="1" thickBot="1">
      <c r="A63" s="476" t="s">
        <v>234</v>
      </c>
      <c r="B63" s="480" t="s">
        <v>464</v>
      </c>
      <c r="C63" s="410" t="s">
        <v>393</v>
      </c>
      <c r="D63" s="701">
        <f t="shared" ref="D63" si="33">AH63</f>
        <v>5</v>
      </c>
      <c r="E63" s="703">
        <f t="shared" ref="E63:E65" si="34">D63*30</f>
        <v>150</v>
      </c>
      <c r="F63" s="704">
        <f t="shared" ref="F63:F65" si="35">G63+H63+I63</f>
        <v>48</v>
      </c>
      <c r="G63" s="705">
        <f>AE63*16</f>
        <v>32</v>
      </c>
      <c r="H63" s="710">
        <f t="shared" ref="H63:H64" si="36">AF63*16</f>
        <v>16</v>
      </c>
      <c r="I63" s="710"/>
      <c r="J63" s="823">
        <f t="shared" ref="J63:J65" si="37">E63-F63</f>
        <v>102</v>
      </c>
      <c r="K63" s="690"/>
      <c r="L63" s="686"/>
      <c r="M63" s="678"/>
      <c r="N63" s="713"/>
      <c r="O63" s="690"/>
      <c r="P63" s="686"/>
      <c r="Q63" s="678"/>
      <c r="R63" s="715"/>
      <c r="S63" s="692"/>
      <c r="T63" s="686"/>
      <c r="U63" s="678"/>
      <c r="V63" s="717"/>
      <c r="W63" s="692"/>
      <c r="X63" s="686"/>
      <c r="Y63" s="678"/>
      <c r="Z63" s="717"/>
      <c r="AA63" s="692"/>
      <c r="AB63" s="686"/>
      <c r="AC63" s="678"/>
      <c r="AD63" s="682"/>
      <c r="AE63" s="690">
        <v>2</v>
      </c>
      <c r="AF63" s="686">
        <v>1</v>
      </c>
      <c r="AG63" s="688">
        <v>1</v>
      </c>
      <c r="AH63" s="682">
        <v>5</v>
      </c>
      <c r="AI63" s="690"/>
      <c r="AJ63" s="686"/>
      <c r="AK63" s="678"/>
      <c r="AL63" s="682"/>
      <c r="AM63" s="692"/>
      <c r="AN63" s="694"/>
      <c r="AO63" s="678"/>
      <c r="AP63" s="680"/>
      <c r="AQ63" s="682">
        <v>6</v>
      </c>
      <c r="AR63" s="682"/>
      <c r="AS63" s="684"/>
    </row>
    <row r="64" spans="1:46" s="477" customFormat="1" ht="67.150000000000006" customHeight="1" thickBot="1">
      <c r="A64" s="476" t="s">
        <v>235</v>
      </c>
      <c r="B64" s="480" t="s">
        <v>451</v>
      </c>
      <c r="C64" s="475" t="s">
        <v>396</v>
      </c>
      <c r="D64" s="702"/>
      <c r="E64" s="685">
        <f t="shared" si="34"/>
        <v>0</v>
      </c>
      <c r="F64" s="685">
        <f t="shared" si="35"/>
        <v>0</v>
      </c>
      <c r="G64" s="705">
        <f>AE64*16</f>
        <v>0</v>
      </c>
      <c r="H64" s="710">
        <f t="shared" si="36"/>
        <v>0</v>
      </c>
      <c r="I64" s="710"/>
      <c r="J64" s="824">
        <f t="shared" si="37"/>
        <v>0</v>
      </c>
      <c r="K64" s="691"/>
      <c r="L64" s="687"/>
      <c r="M64" s="679"/>
      <c r="N64" s="714"/>
      <c r="O64" s="691"/>
      <c r="P64" s="687"/>
      <c r="Q64" s="679"/>
      <c r="R64" s="716"/>
      <c r="S64" s="693"/>
      <c r="T64" s="687"/>
      <c r="U64" s="679"/>
      <c r="V64" s="718"/>
      <c r="W64" s="693"/>
      <c r="X64" s="687"/>
      <c r="Y64" s="679"/>
      <c r="Z64" s="718"/>
      <c r="AA64" s="693"/>
      <c r="AB64" s="687"/>
      <c r="AC64" s="679"/>
      <c r="AD64" s="683"/>
      <c r="AE64" s="691"/>
      <c r="AF64" s="687"/>
      <c r="AG64" s="689"/>
      <c r="AH64" s="683"/>
      <c r="AI64" s="691"/>
      <c r="AJ64" s="687"/>
      <c r="AK64" s="679"/>
      <c r="AL64" s="683"/>
      <c r="AM64" s="693"/>
      <c r="AN64" s="695"/>
      <c r="AO64" s="679"/>
      <c r="AP64" s="681"/>
      <c r="AQ64" s="683"/>
      <c r="AR64" s="683"/>
      <c r="AS64" s="685"/>
    </row>
    <row r="65" spans="1:53" s="477" customFormat="1" ht="49.15" customHeight="1" thickBot="1">
      <c r="A65" s="476" t="s">
        <v>236</v>
      </c>
      <c r="B65" s="432" t="s">
        <v>465</v>
      </c>
      <c r="C65" s="475" t="s">
        <v>394</v>
      </c>
      <c r="D65" s="825">
        <v>5</v>
      </c>
      <c r="E65" s="703">
        <f t="shared" si="34"/>
        <v>150</v>
      </c>
      <c r="F65" s="703">
        <f t="shared" si="35"/>
        <v>48</v>
      </c>
      <c r="G65" s="705">
        <f>AI65*16</f>
        <v>32</v>
      </c>
      <c r="H65" s="710"/>
      <c r="I65" s="710">
        <f t="shared" ref="I65" si="38">AK65*16</f>
        <v>16</v>
      </c>
      <c r="J65" s="823">
        <f t="shared" si="37"/>
        <v>102</v>
      </c>
      <c r="K65" s="690"/>
      <c r="L65" s="686"/>
      <c r="M65" s="678"/>
      <c r="N65" s="713"/>
      <c r="O65" s="690"/>
      <c r="P65" s="686"/>
      <c r="Q65" s="678"/>
      <c r="R65" s="715"/>
      <c r="S65" s="692"/>
      <c r="T65" s="686"/>
      <c r="U65" s="678"/>
      <c r="V65" s="717"/>
      <c r="W65" s="692"/>
      <c r="X65" s="686"/>
      <c r="Y65" s="678"/>
      <c r="Z65" s="717"/>
      <c r="AA65" s="692"/>
      <c r="AB65" s="686"/>
      <c r="AC65" s="678"/>
      <c r="AD65" s="682"/>
      <c r="AE65" s="690"/>
      <c r="AF65" s="686"/>
      <c r="AG65" s="688"/>
      <c r="AH65" s="682"/>
      <c r="AI65" s="690">
        <v>2</v>
      </c>
      <c r="AJ65" s="686"/>
      <c r="AK65" s="678">
        <v>1</v>
      </c>
      <c r="AL65" s="682">
        <v>5</v>
      </c>
      <c r="AM65" s="692"/>
      <c r="AN65" s="694"/>
      <c r="AO65" s="678"/>
      <c r="AP65" s="680"/>
      <c r="AQ65" s="682">
        <v>7</v>
      </c>
      <c r="AR65" s="682"/>
      <c r="AS65" s="684"/>
    </row>
    <row r="66" spans="1:53" s="477" customFormat="1" ht="44.45" customHeight="1" thickBot="1">
      <c r="A66" s="476" t="s">
        <v>237</v>
      </c>
      <c r="B66" s="432" t="s">
        <v>466</v>
      </c>
      <c r="C66" s="475" t="s">
        <v>394</v>
      </c>
      <c r="D66" s="682"/>
      <c r="E66" s="684"/>
      <c r="F66" s="826"/>
      <c r="G66" s="827"/>
      <c r="H66" s="828"/>
      <c r="I66" s="828"/>
      <c r="J66" s="829"/>
      <c r="K66" s="691"/>
      <c r="L66" s="687"/>
      <c r="M66" s="679"/>
      <c r="N66" s="714"/>
      <c r="O66" s="691"/>
      <c r="P66" s="687"/>
      <c r="Q66" s="679"/>
      <c r="R66" s="716"/>
      <c r="S66" s="693"/>
      <c r="T66" s="687"/>
      <c r="U66" s="679"/>
      <c r="V66" s="718"/>
      <c r="W66" s="693"/>
      <c r="X66" s="687"/>
      <c r="Y66" s="679"/>
      <c r="Z66" s="718"/>
      <c r="AA66" s="693"/>
      <c r="AB66" s="687"/>
      <c r="AC66" s="679"/>
      <c r="AD66" s="683"/>
      <c r="AE66" s="691"/>
      <c r="AF66" s="687"/>
      <c r="AG66" s="689"/>
      <c r="AH66" s="683"/>
      <c r="AI66" s="691"/>
      <c r="AJ66" s="687"/>
      <c r="AK66" s="679"/>
      <c r="AL66" s="683"/>
      <c r="AM66" s="693"/>
      <c r="AN66" s="695"/>
      <c r="AO66" s="679"/>
      <c r="AP66" s="681"/>
      <c r="AQ66" s="683"/>
      <c r="AR66" s="683"/>
      <c r="AS66" s="685"/>
    </row>
    <row r="67" spans="1:53" s="477" customFormat="1" ht="65.45" customHeight="1" thickBot="1">
      <c r="A67" s="476" t="s">
        <v>238</v>
      </c>
      <c r="B67" s="432" t="s">
        <v>467</v>
      </c>
      <c r="C67" s="475" t="s">
        <v>394</v>
      </c>
      <c r="D67" s="825">
        <v>5</v>
      </c>
      <c r="E67" s="703">
        <f t="shared" ref="E67" si="39">D67*30</f>
        <v>150</v>
      </c>
      <c r="F67" s="703">
        <f t="shared" ref="F67" si="40">G67+H67+I67</f>
        <v>48</v>
      </c>
      <c r="G67" s="705">
        <f>AI67*16</f>
        <v>32</v>
      </c>
      <c r="H67" s="710">
        <f>AJ67*16</f>
        <v>16</v>
      </c>
      <c r="I67" s="710"/>
      <c r="J67" s="823">
        <f t="shared" ref="J67" si="41">E67-F67</f>
        <v>102</v>
      </c>
      <c r="K67" s="690"/>
      <c r="L67" s="686"/>
      <c r="M67" s="678"/>
      <c r="N67" s="713"/>
      <c r="O67" s="690"/>
      <c r="P67" s="686"/>
      <c r="Q67" s="678"/>
      <c r="R67" s="715"/>
      <c r="S67" s="692"/>
      <c r="T67" s="686"/>
      <c r="U67" s="678"/>
      <c r="V67" s="717"/>
      <c r="W67" s="692"/>
      <c r="X67" s="686"/>
      <c r="Y67" s="678"/>
      <c r="Z67" s="717"/>
      <c r="AA67" s="692"/>
      <c r="AB67" s="686"/>
      <c r="AC67" s="678"/>
      <c r="AD67" s="682"/>
      <c r="AE67" s="690"/>
      <c r="AF67" s="686"/>
      <c r="AG67" s="688"/>
      <c r="AH67" s="682"/>
      <c r="AI67" s="690">
        <v>2</v>
      </c>
      <c r="AJ67" s="686">
        <v>1</v>
      </c>
      <c r="AK67" s="678"/>
      <c r="AL67" s="682">
        <v>5</v>
      </c>
      <c r="AM67" s="692"/>
      <c r="AN67" s="694"/>
      <c r="AO67" s="678"/>
      <c r="AP67" s="680"/>
      <c r="AQ67" s="682">
        <v>7</v>
      </c>
      <c r="AR67" s="682"/>
      <c r="AS67" s="684"/>
    </row>
    <row r="68" spans="1:53" s="477" customFormat="1" ht="51.6" customHeight="1" thickBot="1">
      <c r="A68" s="476" t="s">
        <v>239</v>
      </c>
      <c r="B68" s="432" t="s">
        <v>468</v>
      </c>
      <c r="C68" s="475" t="s">
        <v>394</v>
      </c>
      <c r="D68" s="682"/>
      <c r="E68" s="684"/>
      <c r="F68" s="826"/>
      <c r="G68" s="827"/>
      <c r="H68" s="828"/>
      <c r="I68" s="828"/>
      <c r="J68" s="829"/>
      <c r="K68" s="691"/>
      <c r="L68" s="687"/>
      <c r="M68" s="679"/>
      <c r="N68" s="714"/>
      <c r="O68" s="691"/>
      <c r="P68" s="687"/>
      <c r="Q68" s="679"/>
      <c r="R68" s="716"/>
      <c r="S68" s="693"/>
      <c r="T68" s="687"/>
      <c r="U68" s="679"/>
      <c r="V68" s="718"/>
      <c r="W68" s="693"/>
      <c r="X68" s="687"/>
      <c r="Y68" s="679"/>
      <c r="Z68" s="718"/>
      <c r="AA68" s="693"/>
      <c r="AB68" s="687"/>
      <c r="AC68" s="679"/>
      <c r="AD68" s="683"/>
      <c r="AE68" s="691"/>
      <c r="AF68" s="687"/>
      <c r="AG68" s="689"/>
      <c r="AH68" s="683"/>
      <c r="AI68" s="691"/>
      <c r="AJ68" s="687"/>
      <c r="AK68" s="679"/>
      <c r="AL68" s="683"/>
      <c r="AM68" s="693"/>
      <c r="AN68" s="695"/>
      <c r="AO68" s="679"/>
      <c r="AP68" s="681"/>
      <c r="AQ68" s="683"/>
      <c r="AR68" s="683"/>
      <c r="AS68" s="685"/>
    </row>
    <row r="69" spans="1:53" s="477" customFormat="1" ht="88.15" customHeight="1" thickBot="1">
      <c r="A69" s="476" t="s">
        <v>474</v>
      </c>
      <c r="B69" s="432" t="s">
        <v>469</v>
      </c>
      <c r="C69" s="475" t="s">
        <v>394</v>
      </c>
      <c r="D69" s="830">
        <v>5</v>
      </c>
      <c r="E69" s="832">
        <f t="shared" ref="E69" si="42">D69*30</f>
        <v>150</v>
      </c>
      <c r="F69" s="832">
        <f t="shared" ref="F69" si="43">G69+H69+I69</f>
        <v>48</v>
      </c>
      <c r="G69" s="834">
        <f>AI69*16</f>
        <v>32</v>
      </c>
      <c r="H69" s="836"/>
      <c r="I69" s="836">
        <f t="shared" ref="I69" si="44">AK69*16</f>
        <v>16</v>
      </c>
      <c r="J69" s="838">
        <f t="shared" ref="J69" si="45">E69-F69</f>
        <v>102</v>
      </c>
      <c r="K69" s="711"/>
      <c r="L69" s="686"/>
      <c r="M69" s="678"/>
      <c r="N69" s="713"/>
      <c r="O69" s="690"/>
      <c r="P69" s="686"/>
      <c r="Q69" s="678"/>
      <c r="R69" s="715"/>
      <c r="S69" s="692"/>
      <c r="T69" s="686"/>
      <c r="U69" s="678"/>
      <c r="V69" s="717"/>
      <c r="W69" s="692"/>
      <c r="X69" s="686"/>
      <c r="Y69" s="678"/>
      <c r="Z69" s="717"/>
      <c r="AA69" s="692"/>
      <c r="AB69" s="686"/>
      <c r="AC69" s="678"/>
      <c r="AD69" s="840"/>
      <c r="AE69" s="690"/>
      <c r="AF69" s="686"/>
      <c r="AG69" s="688"/>
      <c r="AH69" s="840"/>
      <c r="AI69" s="690">
        <v>2</v>
      </c>
      <c r="AJ69" s="686"/>
      <c r="AK69" s="678">
        <v>1</v>
      </c>
      <c r="AL69" s="840">
        <v>5</v>
      </c>
      <c r="AM69" s="692"/>
      <c r="AN69" s="694"/>
      <c r="AO69" s="678"/>
      <c r="AP69" s="680"/>
      <c r="AQ69" s="682">
        <v>7</v>
      </c>
      <c r="AR69" s="682"/>
      <c r="AS69" s="684"/>
    </row>
    <row r="70" spans="1:53" s="477" customFormat="1" ht="91.15" customHeight="1" thickBot="1">
      <c r="A70" s="476" t="s">
        <v>475</v>
      </c>
      <c r="B70" s="432" t="s">
        <v>470</v>
      </c>
      <c r="C70" s="475" t="s">
        <v>394</v>
      </c>
      <c r="D70" s="831"/>
      <c r="E70" s="833"/>
      <c r="F70" s="833"/>
      <c r="G70" s="835"/>
      <c r="H70" s="837"/>
      <c r="I70" s="837"/>
      <c r="J70" s="839"/>
      <c r="K70" s="712"/>
      <c r="L70" s="687"/>
      <c r="M70" s="679"/>
      <c r="N70" s="714"/>
      <c r="O70" s="691"/>
      <c r="P70" s="687"/>
      <c r="Q70" s="679"/>
      <c r="R70" s="716"/>
      <c r="S70" s="693"/>
      <c r="T70" s="687"/>
      <c r="U70" s="679"/>
      <c r="V70" s="718"/>
      <c r="W70" s="693"/>
      <c r="X70" s="687"/>
      <c r="Y70" s="679"/>
      <c r="Z70" s="718"/>
      <c r="AA70" s="693"/>
      <c r="AB70" s="687"/>
      <c r="AC70" s="679"/>
      <c r="AD70" s="841"/>
      <c r="AE70" s="691"/>
      <c r="AF70" s="687"/>
      <c r="AG70" s="689"/>
      <c r="AH70" s="841"/>
      <c r="AI70" s="691"/>
      <c r="AJ70" s="687"/>
      <c r="AK70" s="679"/>
      <c r="AL70" s="841"/>
      <c r="AM70" s="693"/>
      <c r="AN70" s="695"/>
      <c r="AO70" s="679"/>
      <c r="AP70" s="681"/>
      <c r="AQ70" s="683"/>
      <c r="AR70" s="683"/>
      <c r="AS70" s="685"/>
    </row>
    <row r="71" spans="1:53" ht="52.15" customHeight="1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58"/>
    </row>
    <row r="72" spans="1:53" s="442" customFormat="1" ht="20.25">
      <c r="A72" s="440"/>
      <c r="B72" s="481" t="s">
        <v>415</v>
      </c>
      <c r="D72" s="440"/>
      <c r="E72" s="440" t="s">
        <v>416</v>
      </c>
      <c r="F72" s="441"/>
      <c r="G72" s="441"/>
      <c r="I72" s="441"/>
      <c r="J72" s="441"/>
      <c r="K72" s="441"/>
      <c r="L72" s="441"/>
      <c r="N72" s="441"/>
      <c r="O72" s="443"/>
      <c r="P72" s="440"/>
      <c r="Q72" s="441"/>
      <c r="R72" s="441"/>
      <c r="S72" s="440"/>
      <c r="T72" s="441"/>
      <c r="U72" s="441"/>
      <c r="V72" s="441"/>
      <c r="Y72" s="440" t="s">
        <v>397</v>
      </c>
      <c r="AK72" s="444"/>
      <c r="AX72" s="482"/>
      <c r="AY72" s="482"/>
      <c r="AZ72" s="482"/>
      <c r="BA72" s="482"/>
    </row>
    <row r="73" spans="1:53" s="442" customFormat="1" ht="20.25">
      <c r="A73" s="440"/>
      <c r="B73" s="440" t="s">
        <v>417</v>
      </c>
      <c r="D73" s="440"/>
      <c r="E73" s="440" t="s">
        <v>406</v>
      </c>
      <c r="F73" s="441"/>
      <c r="G73" s="441"/>
      <c r="I73" s="441"/>
      <c r="J73" s="441"/>
      <c r="K73" s="441"/>
      <c r="L73" s="441"/>
      <c r="N73" s="441"/>
      <c r="O73" s="443"/>
      <c r="P73" s="440"/>
      <c r="Q73" s="441"/>
      <c r="R73" s="441"/>
      <c r="S73" s="440"/>
      <c r="T73" s="441"/>
      <c r="U73" s="441"/>
      <c r="V73" s="441"/>
      <c r="Y73" s="440" t="s">
        <v>399</v>
      </c>
      <c r="AK73" s="444"/>
      <c r="AX73" s="482"/>
      <c r="AY73" s="482"/>
      <c r="AZ73" s="482"/>
      <c r="BA73" s="482"/>
    </row>
    <row r="74" spans="1:53" s="442" customFormat="1" ht="20.25">
      <c r="A74" s="440"/>
      <c r="B74" s="440" t="s">
        <v>418</v>
      </c>
      <c r="D74" s="440"/>
      <c r="E74" s="440" t="s">
        <v>408</v>
      </c>
      <c r="F74" s="441"/>
      <c r="G74" s="441"/>
      <c r="I74" s="441"/>
      <c r="J74" s="441"/>
      <c r="K74" s="441"/>
      <c r="L74" s="441"/>
      <c r="N74" s="441"/>
      <c r="O74" s="443"/>
      <c r="P74" s="440"/>
      <c r="Q74" s="441"/>
      <c r="R74" s="441"/>
      <c r="S74" s="440"/>
      <c r="T74" s="441"/>
      <c r="U74" s="441"/>
      <c r="V74" s="441"/>
      <c r="Y74" s="440" t="s">
        <v>398</v>
      </c>
      <c r="AK74" s="444"/>
      <c r="AX74" s="482"/>
      <c r="AY74" s="482"/>
      <c r="AZ74" s="482"/>
      <c r="BA74" s="482"/>
    </row>
    <row r="75" spans="1:53" ht="29.45" customHeight="1">
      <c r="A75" s="756"/>
      <c r="B75" s="561"/>
      <c r="C75" s="562"/>
      <c r="D75" s="756"/>
      <c r="E75" s="561"/>
      <c r="F75" s="561"/>
      <c r="G75" s="561"/>
      <c r="H75" s="561"/>
      <c r="I75" s="561"/>
      <c r="J75" s="561"/>
      <c r="K75" s="561"/>
      <c r="L75" s="562"/>
      <c r="M75" s="225"/>
      <c r="N75" s="225"/>
      <c r="O75" s="225"/>
      <c r="P75" s="225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58"/>
    </row>
  </sheetData>
  <mergeCells count="524">
    <mergeCell ref="AM61:AM62"/>
    <mergeCell ref="AN61:AN62"/>
    <mergeCell ref="AO61:AO62"/>
    <mergeCell ref="AP61:AP62"/>
    <mergeCell ref="AQ61:AQ62"/>
    <mergeCell ref="AR61:AR62"/>
    <mergeCell ref="AS61:AS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M55:AM56"/>
    <mergeCell ref="AN55:AN56"/>
    <mergeCell ref="AO55:AO56"/>
    <mergeCell ref="AP55:AP56"/>
    <mergeCell ref="AQ55:AQ56"/>
    <mergeCell ref="AR55:AR56"/>
    <mergeCell ref="AS55:AS56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AD55:AD56"/>
    <mergeCell ref="AE55:AE56"/>
    <mergeCell ref="AF55:AF56"/>
    <mergeCell ref="AG55:AG56"/>
    <mergeCell ref="AH55:AH56"/>
    <mergeCell ref="AI55:AI56"/>
    <mergeCell ref="AJ55:AJ56"/>
    <mergeCell ref="AK55:AK56"/>
    <mergeCell ref="AL55:AL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A75:C75"/>
    <mergeCell ref="D75:L75"/>
    <mergeCell ref="AN69:AN70"/>
    <mergeCell ref="AO69:AO70"/>
    <mergeCell ref="AP69:AP70"/>
    <mergeCell ref="AQ69:AQ70"/>
    <mergeCell ref="AR69:AR70"/>
    <mergeCell ref="AS69:AS70"/>
    <mergeCell ref="AH69:AH70"/>
    <mergeCell ref="AI69:AI70"/>
    <mergeCell ref="AJ69:AJ70"/>
    <mergeCell ref="AK69:AK70"/>
    <mergeCell ref="AL69:AL70"/>
    <mergeCell ref="AM69:AM70"/>
    <mergeCell ref="AB69:AB70"/>
    <mergeCell ref="AC69:AC70"/>
    <mergeCell ref="AD69:AD70"/>
    <mergeCell ref="AE69:AE70"/>
    <mergeCell ref="AF69:AF70"/>
    <mergeCell ref="AG69:AG70"/>
    <mergeCell ref="V69:V70"/>
    <mergeCell ref="W69:W70"/>
    <mergeCell ref="X69:X70"/>
    <mergeCell ref="Y69:Y70"/>
    <mergeCell ref="Z69:Z70"/>
    <mergeCell ref="AA69:AA70"/>
    <mergeCell ref="P69:P70"/>
    <mergeCell ref="Q69:Q70"/>
    <mergeCell ref="R69:R70"/>
    <mergeCell ref="S69:S70"/>
    <mergeCell ref="T69:T70"/>
    <mergeCell ref="U69:U70"/>
    <mergeCell ref="J69:J70"/>
    <mergeCell ref="K69:K70"/>
    <mergeCell ref="L69:L70"/>
    <mergeCell ref="M69:M70"/>
    <mergeCell ref="N69:N70"/>
    <mergeCell ref="O69:O70"/>
    <mergeCell ref="D69:D70"/>
    <mergeCell ref="E69:E70"/>
    <mergeCell ref="F69:F70"/>
    <mergeCell ref="G69:G70"/>
    <mergeCell ref="H69:H70"/>
    <mergeCell ref="I69:I70"/>
    <mergeCell ref="AN67:AN68"/>
    <mergeCell ref="AO67:AO68"/>
    <mergeCell ref="AP67:AP68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AQ67:AQ68"/>
    <mergeCell ref="AR67:AR68"/>
    <mergeCell ref="AS67:AS68"/>
    <mergeCell ref="AH67:AH68"/>
    <mergeCell ref="AI67:AI68"/>
    <mergeCell ref="AJ67:AJ68"/>
    <mergeCell ref="AK67:AK68"/>
    <mergeCell ref="AL67:AL68"/>
    <mergeCell ref="AM67:AM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D67:D68"/>
    <mergeCell ref="E67:E68"/>
    <mergeCell ref="F67:F68"/>
    <mergeCell ref="G67:G68"/>
    <mergeCell ref="H67:H68"/>
    <mergeCell ref="I67:I68"/>
    <mergeCell ref="AN65:AN66"/>
    <mergeCell ref="AO65:AO66"/>
    <mergeCell ref="AP65:AP66"/>
    <mergeCell ref="AB65:AB66"/>
    <mergeCell ref="AC65:AC66"/>
    <mergeCell ref="AD65:AD66"/>
    <mergeCell ref="AE65:AE66"/>
    <mergeCell ref="AF65:AF66"/>
    <mergeCell ref="AG65:AG66"/>
    <mergeCell ref="V65:V66"/>
    <mergeCell ref="W65:W66"/>
    <mergeCell ref="X65:X66"/>
    <mergeCell ref="Y65:Y66"/>
    <mergeCell ref="Z65:Z66"/>
    <mergeCell ref="AA65:AA66"/>
    <mergeCell ref="P65:P66"/>
    <mergeCell ref="Q65:Q66"/>
    <mergeCell ref="R65:R66"/>
    <mergeCell ref="AQ65:AQ66"/>
    <mergeCell ref="AR65:AR66"/>
    <mergeCell ref="AS65:AS66"/>
    <mergeCell ref="AH65:AH66"/>
    <mergeCell ref="AI65:AI66"/>
    <mergeCell ref="AJ65:AJ66"/>
    <mergeCell ref="AK65:AK66"/>
    <mergeCell ref="AL65:AL66"/>
    <mergeCell ref="AM65:AM66"/>
    <mergeCell ref="S65:S66"/>
    <mergeCell ref="T65:T66"/>
    <mergeCell ref="U65:U66"/>
    <mergeCell ref="J65:J66"/>
    <mergeCell ref="K65:K66"/>
    <mergeCell ref="L65:L66"/>
    <mergeCell ref="M65:M66"/>
    <mergeCell ref="N65:N66"/>
    <mergeCell ref="O65:O66"/>
    <mergeCell ref="D65:D66"/>
    <mergeCell ref="E65:E66"/>
    <mergeCell ref="F65:F66"/>
    <mergeCell ref="G65:G66"/>
    <mergeCell ref="H65:H66"/>
    <mergeCell ref="I65:I66"/>
    <mergeCell ref="AN63:AN64"/>
    <mergeCell ref="AO63:AO64"/>
    <mergeCell ref="AP63:AP64"/>
    <mergeCell ref="AB63:AB64"/>
    <mergeCell ref="AC63:AC64"/>
    <mergeCell ref="AD63:AD64"/>
    <mergeCell ref="AE63:AE64"/>
    <mergeCell ref="AF63:AF64"/>
    <mergeCell ref="AG63:AG64"/>
    <mergeCell ref="V63:V64"/>
    <mergeCell ref="W63:W64"/>
    <mergeCell ref="X63:X64"/>
    <mergeCell ref="Y63:Y64"/>
    <mergeCell ref="Z63:Z64"/>
    <mergeCell ref="AA63:AA64"/>
    <mergeCell ref="P63:P64"/>
    <mergeCell ref="Q63:Q64"/>
    <mergeCell ref="R63:R64"/>
    <mergeCell ref="AQ63:AQ64"/>
    <mergeCell ref="AR63:AR64"/>
    <mergeCell ref="AS63:AS64"/>
    <mergeCell ref="AH63:AH64"/>
    <mergeCell ref="AI63:AI64"/>
    <mergeCell ref="AJ63:AJ64"/>
    <mergeCell ref="AK63:AK64"/>
    <mergeCell ref="AL63:AL64"/>
    <mergeCell ref="AM63:AM64"/>
    <mergeCell ref="S63:S64"/>
    <mergeCell ref="T63:T64"/>
    <mergeCell ref="U63:U64"/>
    <mergeCell ref="J63:J64"/>
    <mergeCell ref="K63:K64"/>
    <mergeCell ref="L63:L64"/>
    <mergeCell ref="M63:M64"/>
    <mergeCell ref="N63:N64"/>
    <mergeCell ref="O63:O64"/>
    <mergeCell ref="D63:D64"/>
    <mergeCell ref="E63:E64"/>
    <mergeCell ref="F63:F64"/>
    <mergeCell ref="G63:G64"/>
    <mergeCell ref="H63:H64"/>
    <mergeCell ref="I63:I64"/>
    <mergeCell ref="AS59:AS60"/>
    <mergeCell ref="AH59:AH60"/>
    <mergeCell ref="AI59:AI60"/>
    <mergeCell ref="AJ59:AJ60"/>
    <mergeCell ref="AK59:AK60"/>
    <mergeCell ref="AL59:AL60"/>
    <mergeCell ref="AM59:AM60"/>
    <mergeCell ref="AN59:AN60"/>
    <mergeCell ref="AO59:AO60"/>
    <mergeCell ref="AP59:AP60"/>
    <mergeCell ref="U59:U60"/>
    <mergeCell ref="J59:J60"/>
    <mergeCell ref="K59:K60"/>
    <mergeCell ref="L59:L60"/>
    <mergeCell ref="M59:M60"/>
    <mergeCell ref="N59:N60"/>
    <mergeCell ref="O59:O60"/>
    <mergeCell ref="AQ59:AQ60"/>
    <mergeCell ref="AR59:AR60"/>
    <mergeCell ref="X59:X60"/>
    <mergeCell ref="Y59:Y60"/>
    <mergeCell ref="Z59:Z60"/>
    <mergeCell ref="AA59:AA60"/>
    <mergeCell ref="P59:P60"/>
    <mergeCell ref="Q59:Q60"/>
    <mergeCell ref="R59:R60"/>
    <mergeCell ref="AB59:AB60"/>
    <mergeCell ref="AC59:AC60"/>
    <mergeCell ref="AD59:AD60"/>
    <mergeCell ref="AE59:AE60"/>
    <mergeCell ref="AF59:AF60"/>
    <mergeCell ref="AG59:AG60"/>
    <mergeCell ref="V59:V60"/>
    <mergeCell ref="W59:W60"/>
    <mergeCell ref="D59:D60"/>
    <mergeCell ref="E59:E60"/>
    <mergeCell ref="F59:F60"/>
    <mergeCell ref="G59:G60"/>
    <mergeCell ref="H59:H60"/>
    <mergeCell ref="I59:I60"/>
    <mergeCell ref="AI38:AK38"/>
    <mergeCell ref="AM38:AO38"/>
    <mergeCell ref="K54:M54"/>
    <mergeCell ref="O54:Q54"/>
    <mergeCell ref="S54:U54"/>
    <mergeCell ref="W54:Y54"/>
    <mergeCell ref="AA54:AC54"/>
    <mergeCell ref="AE54:AG54"/>
    <mergeCell ref="AI54:AK54"/>
    <mergeCell ref="AM54:AO54"/>
    <mergeCell ref="K38:M38"/>
    <mergeCell ref="O38:Q38"/>
    <mergeCell ref="S38:U38"/>
    <mergeCell ref="W38:Y38"/>
    <mergeCell ref="AA38:AC38"/>
    <mergeCell ref="AE38:AG38"/>
    <mergeCell ref="S59:S60"/>
    <mergeCell ref="T59:T60"/>
    <mergeCell ref="A37:B37"/>
    <mergeCell ref="K37:M37"/>
    <mergeCell ref="O37:Q37"/>
    <mergeCell ref="S37:U37"/>
    <mergeCell ref="W37:Y37"/>
    <mergeCell ref="AA37:AC37"/>
    <mergeCell ref="AE37:AG37"/>
    <mergeCell ref="AI37:AK37"/>
    <mergeCell ref="AM37:AO37"/>
    <mergeCell ref="X33:X35"/>
    <mergeCell ref="Y33:Y35"/>
    <mergeCell ref="Z33:Z35"/>
    <mergeCell ref="AA33:AA35"/>
    <mergeCell ref="B36:AS36"/>
    <mergeCell ref="AP33:AP35"/>
    <mergeCell ref="AQ33:AQ35"/>
    <mergeCell ref="AR33:AR35"/>
    <mergeCell ref="AS33:AS35"/>
    <mergeCell ref="AH33:AH35"/>
    <mergeCell ref="AI33:AI35"/>
    <mergeCell ref="AJ33:AJ35"/>
    <mergeCell ref="AK33:AK35"/>
    <mergeCell ref="AL33:AL35"/>
    <mergeCell ref="AM33:AM35"/>
    <mergeCell ref="S33:S35"/>
    <mergeCell ref="T33:T35"/>
    <mergeCell ref="U33:U35"/>
    <mergeCell ref="AN33:AN35"/>
    <mergeCell ref="AO33:AO35"/>
    <mergeCell ref="J33:J35"/>
    <mergeCell ref="K33:K35"/>
    <mergeCell ref="L33:L35"/>
    <mergeCell ref="M33:M35"/>
    <mergeCell ref="N33:N35"/>
    <mergeCell ref="O33:O35"/>
    <mergeCell ref="AM26:AO26"/>
    <mergeCell ref="K32:M32"/>
    <mergeCell ref="O32:Q32"/>
    <mergeCell ref="S32:U32"/>
    <mergeCell ref="W32:Y32"/>
    <mergeCell ref="AA32:AC32"/>
    <mergeCell ref="AE32:AG32"/>
    <mergeCell ref="AI32:AK32"/>
    <mergeCell ref="AM32:AO32"/>
    <mergeCell ref="K26:M26"/>
    <mergeCell ref="O26:Q26"/>
    <mergeCell ref="S26:U26"/>
    <mergeCell ref="W26:Y26"/>
    <mergeCell ref="AA26:AC26"/>
    <mergeCell ref="AE26:AG26"/>
    <mergeCell ref="AI26:AK26"/>
    <mergeCell ref="AF33:AF35"/>
    <mergeCell ref="AG33:AG35"/>
    <mergeCell ref="V33:V35"/>
    <mergeCell ref="W33:W35"/>
    <mergeCell ref="C20:C23"/>
    <mergeCell ref="B24:AS24"/>
    <mergeCell ref="AE25:AG25"/>
    <mergeCell ref="AI25:AK25"/>
    <mergeCell ref="AM25:AO25"/>
    <mergeCell ref="AB33:AB35"/>
    <mergeCell ref="AC33:AC35"/>
    <mergeCell ref="AD33:AD35"/>
    <mergeCell ref="AE33:AE35"/>
    <mergeCell ref="A25:B25"/>
    <mergeCell ref="K25:M25"/>
    <mergeCell ref="O25:Q25"/>
    <mergeCell ref="S25:U25"/>
    <mergeCell ref="W25:Y25"/>
    <mergeCell ref="AA25:AC25"/>
    <mergeCell ref="D33:D35"/>
    <mergeCell ref="E33:E35"/>
    <mergeCell ref="F33:F35"/>
    <mergeCell ref="G33:G35"/>
    <mergeCell ref="H33:H35"/>
    <mergeCell ref="I33:I35"/>
    <mergeCell ref="P33:P35"/>
    <mergeCell ref="Q33:Q35"/>
    <mergeCell ref="R33:R35"/>
    <mergeCell ref="AI14:AK14"/>
    <mergeCell ref="AM14:AO14"/>
    <mergeCell ref="D15:D23"/>
    <mergeCell ref="N15:N23"/>
    <mergeCell ref="AQ15:AQ23"/>
    <mergeCell ref="E16:E23"/>
    <mergeCell ref="F16:F23"/>
    <mergeCell ref="G16:G23"/>
    <mergeCell ref="H16:H23"/>
    <mergeCell ref="I16:I23"/>
    <mergeCell ref="K14:M14"/>
    <mergeCell ref="O14:Q14"/>
    <mergeCell ref="S14:U14"/>
    <mergeCell ref="W14:Y14"/>
    <mergeCell ref="AA14:AC14"/>
    <mergeCell ref="AE14:AG14"/>
    <mergeCell ref="J16:J23"/>
    <mergeCell ref="K16:K23"/>
    <mergeCell ref="L16:L23"/>
    <mergeCell ref="M16:M23"/>
    <mergeCell ref="B12:AS12"/>
    <mergeCell ref="A13:B13"/>
    <mergeCell ref="K13:M13"/>
    <mergeCell ref="O13:Q13"/>
    <mergeCell ref="S13:U13"/>
    <mergeCell ref="W13:Y13"/>
    <mergeCell ref="AA13:AC13"/>
    <mergeCell ref="AE13:AG13"/>
    <mergeCell ref="AI13:AK13"/>
    <mergeCell ref="AM13:AO13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T10:T11"/>
    <mergeCell ref="U10:U11"/>
    <mergeCell ref="AI9:AL9"/>
    <mergeCell ref="AM9:AP9"/>
    <mergeCell ref="G10:G11"/>
    <mergeCell ref="H10:H11"/>
    <mergeCell ref="I10:I11"/>
    <mergeCell ref="K10:K11"/>
    <mergeCell ref="L10:L11"/>
    <mergeCell ref="M10:M11"/>
    <mergeCell ref="N10:N11"/>
    <mergeCell ref="O10:O11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C1:AT2"/>
    <mergeCell ref="A8:A11"/>
    <mergeCell ref="B8:B11"/>
    <mergeCell ref="C8:C11"/>
    <mergeCell ref="D8:E10"/>
    <mergeCell ref="F8:J8"/>
    <mergeCell ref="K8:R8"/>
    <mergeCell ref="S8:Z8"/>
    <mergeCell ref="AA8:AH8"/>
    <mergeCell ref="AI8:AP8"/>
    <mergeCell ref="AQ8:AS9"/>
    <mergeCell ref="F9:F11"/>
    <mergeCell ref="G9:I9"/>
    <mergeCell ref="J9:J11"/>
    <mergeCell ref="K9:N9"/>
    <mergeCell ref="O9:R9"/>
    <mergeCell ref="S9:V9"/>
    <mergeCell ref="W9:Z9"/>
    <mergeCell ref="AA9:AD9"/>
    <mergeCell ref="AE9:AH9"/>
    <mergeCell ref="P10:P11"/>
    <mergeCell ref="Q10:Q11"/>
    <mergeCell ref="R10:R11"/>
    <mergeCell ref="S10:S11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R57:AR58"/>
    <mergeCell ref="AS57:AS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</mergeCells>
  <printOptions horizontalCentered="1" verticalCentered="1"/>
  <pageMargins left="0" right="0" top="0" bottom="0" header="0" footer="0"/>
  <pageSetup paperSize="9" scale="41" orientation="landscape" r:id="rId1"/>
  <headerFooter>
    <oddFooter>&amp;R&amp;P</oddFooter>
  </headerFooter>
  <rowBreaks count="3" manualBreakCount="3">
    <brk id="23" max="44" man="1"/>
    <brk id="43" max="44" man="1"/>
    <brk id="58" max="44" man="1"/>
  </rowBreaks>
  <colBreaks count="1" manualBreakCount="1">
    <brk id="4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966"/>
  <sheetViews>
    <sheetView topLeftCell="A10" workbookViewId="0">
      <selection activeCell="L50" sqref="L50"/>
    </sheetView>
  </sheetViews>
  <sheetFormatPr defaultColWidth="14.42578125" defaultRowHeight="15" customHeight="1"/>
  <cols>
    <col min="1" max="1" width="36.85546875" customWidth="1"/>
    <col min="2" max="2" width="10.7109375" customWidth="1"/>
  </cols>
  <sheetData>
    <row r="1" spans="1:26" ht="25.5" customHeight="1">
      <c r="A1" s="921" t="s">
        <v>240</v>
      </c>
      <c r="B1" s="922"/>
      <c r="C1" s="922"/>
      <c r="D1" s="922"/>
      <c r="E1" s="922"/>
      <c r="F1" s="922"/>
      <c r="G1" s="922"/>
      <c r="H1" s="922"/>
      <c r="I1" s="922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3.5" thickBot="1">
      <c r="A2" s="298"/>
      <c r="B2" s="298"/>
      <c r="C2" s="298"/>
      <c r="D2" s="298"/>
      <c r="E2" s="298"/>
      <c r="F2" s="298"/>
      <c r="G2" s="298"/>
      <c r="H2" s="298"/>
      <c r="I2" s="298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27" thickTop="1" thickBot="1">
      <c r="A3" s="299" t="s">
        <v>241</v>
      </c>
      <c r="B3" s="300" t="s">
        <v>242</v>
      </c>
      <c r="C3" s="301" t="s">
        <v>243</v>
      </c>
      <c r="D3" s="301" t="s">
        <v>244</v>
      </c>
      <c r="E3" s="301" t="s">
        <v>245</v>
      </c>
      <c r="F3" s="301" t="s">
        <v>246</v>
      </c>
      <c r="G3" s="301" t="s">
        <v>247</v>
      </c>
      <c r="H3" s="301" t="s">
        <v>248</v>
      </c>
      <c r="I3" s="301" t="s">
        <v>249</v>
      </c>
      <c r="J3" s="297"/>
      <c r="K3" s="297"/>
      <c r="L3" s="940"/>
      <c r="M3" s="927" t="s">
        <v>293</v>
      </c>
      <c r="N3" s="928"/>
      <c r="O3" s="927" t="s">
        <v>294</v>
      </c>
      <c r="P3" s="928"/>
      <c r="Q3" s="297"/>
      <c r="R3" s="297"/>
      <c r="S3" s="297"/>
      <c r="T3" s="297"/>
      <c r="U3" s="297"/>
      <c r="V3" s="297"/>
      <c r="W3" s="297"/>
      <c r="X3" s="297"/>
      <c r="Y3" s="297"/>
      <c r="Z3" s="297"/>
    </row>
    <row r="4" spans="1:26" ht="39.75" thickTop="1" thickBot="1">
      <c r="A4" s="923" t="s">
        <v>250</v>
      </c>
      <c r="B4" s="924" t="s">
        <v>138</v>
      </c>
      <c r="C4" s="302" t="s">
        <v>251</v>
      </c>
      <c r="D4" s="303" t="s">
        <v>252</v>
      </c>
      <c r="E4" s="304"/>
      <c r="F4" s="305"/>
      <c r="G4" s="305"/>
      <c r="H4" s="305"/>
      <c r="I4" s="305"/>
      <c r="J4" s="297"/>
      <c r="K4" s="297"/>
      <c r="L4" s="941"/>
      <c r="M4" s="394" t="s">
        <v>242</v>
      </c>
      <c r="N4" s="395" t="s">
        <v>295</v>
      </c>
      <c r="O4" s="394" t="s">
        <v>242</v>
      </c>
      <c r="P4" s="395" t="s">
        <v>295</v>
      </c>
      <c r="Q4" s="297"/>
      <c r="R4" s="297"/>
      <c r="S4" s="297"/>
      <c r="T4" s="297"/>
      <c r="U4" s="297"/>
      <c r="V4" s="297"/>
      <c r="W4" s="297"/>
      <c r="X4" s="297"/>
      <c r="Y4" s="297"/>
      <c r="Z4" s="297"/>
    </row>
    <row r="5" spans="1:26" ht="26.25" thickBot="1">
      <c r="A5" s="559"/>
      <c r="B5" s="925"/>
      <c r="C5" s="306" t="s">
        <v>253</v>
      </c>
      <c r="D5" s="306" t="s">
        <v>253</v>
      </c>
      <c r="E5" s="307"/>
      <c r="F5" s="305"/>
      <c r="G5" s="305"/>
      <c r="H5" s="305"/>
      <c r="I5" s="305"/>
      <c r="J5" s="297"/>
      <c r="K5" s="297"/>
      <c r="L5" s="929" t="s">
        <v>296</v>
      </c>
      <c r="M5" s="932" t="s">
        <v>297</v>
      </c>
      <c r="N5" s="396" t="s">
        <v>298</v>
      </c>
      <c r="O5" s="397" t="s">
        <v>297</v>
      </c>
      <c r="P5" s="398"/>
      <c r="Q5" s="297"/>
      <c r="R5" s="297"/>
      <c r="S5" s="297"/>
      <c r="T5" s="297"/>
      <c r="U5" s="297"/>
      <c r="V5" s="297"/>
      <c r="W5" s="297"/>
      <c r="X5" s="297"/>
      <c r="Y5" s="297"/>
      <c r="Z5" s="297"/>
    </row>
    <row r="6" spans="1:26" ht="39" thickBot="1">
      <c r="A6" s="923" t="s">
        <v>254</v>
      </c>
      <c r="B6" s="924" t="s">
        <v>141</v>
      </c>
      <c r="C6" s="303" t="s">
        <v>252</v>
      </c>
      <c r="D6" s="302" t="s">
        <v>251</v>
      </c>
      <c r="E6" s="305"/>
      <c r="F6" s="305"/>
      <c r="G6" s="305"/>
      <c r="H6" s="304" t="s">
        <v>5</v>
      </c>
      <c r="I6" s="305"/>
      <c r="J6" s="297"/>
      <c r="K6" s="297"/>
      <c r="L6" s="930"/>
      <c r="M6" s="933"/>
      <c r="N6" s="399" t="s">
        <v>299</v>
      </c>
      <c r="O6" s="397"/>
      <c r="P6" s="398"/>
      <c r="Q6" s="297"/>
      <c r="R6" s="297"/>
      <c r="S6" s="297"/>
      <c r="T6" s="297"/>
      <c r="U6" s="297"/>
      <c r="V6" s="297"/>
      <c r="W6" s="297"/>
      <c r="X6" s="297"/>
      <c r="Y6" s="297"/>
      <c r="Z6" s="297"/>
    </row>
    <row r="7" spans="1:26" ht="26.25" thickBot="1">
      <c r="A7" s="559"/>
      <c r="B7" s="925"/>
      <c r="C7" s="308" t="s">
        <v>255</v>
      </c>
      <c r="D7" s="308" t="s">
        <v>255</v>
      </c>
      <c r="E7" s="305"/>
      <c r="F7" s="305"/>
      <c r="G7" s="305"/>
      <c r="H7" s="305"/>
      <c r="I7" s="305"/>
      <c r="J7" s="297"/>
      <c r="K7" s="297"/>
      <c r="L7" s="931"/>
      <c r="M7" s="397" t="s">
        <v>300</v>
      </c>
      <c r="N7" s="399" t="s">
        <v>301</v>
      </c>
      <c r="O7" s="397" t="s">
        <v>300</v>
      </c>
      <c r="P7" s="399" t="s">
        <v>301</v>
      </c>
      <c r="Q7" s="297"/>
      <c r="R7" s="297"/>
      <c r="S7" s="297"/>
      <c r="T7" s="297"/>
      <c r="U7" s="297"/>
      <c r="V7" s="297"/>
      <c r="W7" s="297"/>
      <c r="X7" s="297"/>
      <c r="Y7" s="297"/>
      <c r="Z7" s="297"/>
    </row>
    <row r="8" spans="1:26" ht="39" thickBot="1">
      <c r="A8" s="923" t="s">
        <v>256</v>
      </c>
      <c r="B8" s="924" t="s">
        <v>143</v>
      </c>
      <c r="C8" s="305"/>
      <c r="D8" s="305"/>
      <c r="E8" s="303" t="s">
        <v>252</v>
      </c>
      <c r="F8" s="302" t="s">
        <v>251</v>
      </c>
      <c r="G8" s="305"/>
      <c r="H8" s="305"/>
      <c r="I8" s="309"/>
      <c r="J8" s="297"/>
      <c r="K8" s="297"/>
      <c r="L8" s="934" t="s">
        <v>302</v>
      </c>
      <c r="M8" s="936" t="s">
        <v>303</v>
      </c>
      <c r="N8" s="938" t="s">
        <v>310</v>
      </c>
      <c r="O8" s="400" t="s">
        <v>304</v>
      </c>
      <c r="P8" s="401" t="s">
        <v>305</v>
      </c>
      <c r="Q8" s="297"/>
      <c r="R8" s="297"/>
      <c r="S8" s="297"/>
      <c r="T8" s="297"/>
      <c r="U8" s="297"/>
      <c r="V8" s="297"/>
      <c r="W8" s="297"/>
      <c r="X8" s="297"/>
      <c r="Y8" s="297"/>
      <c r="Z8" s="297"/>
    </row>
    <row r="9" spans="1:26" ht="13.5" thickBot="1">
      <c r="A9" s="559"/>
      <c r="B9" s="925"/>
      <c r="C9" s="305"/>
      <c r="D9" s="305"/>
      <c r="E9" s="308" t="s">
        <v>257</v>
      </c>
      <c r="F9" s="308" t="s">
        <v>257</v>
      </c>
      <c r="G9" s="307"/>
      <c r="H9" s="307"/>
      <c r="I9" s="309"/>
      <c r="J9" s="297"/>
      <c r="K9" s="297"/>
      <c r="L9" s="935"/>
      <c r="M9" s="937"/>
      <c r="N9" s="939"/>
      <c r="O9" s="400" t="s">
        <v>306</v>
      </c>
      <c r="P9" s="401" t="s">
        <v>307</v>
      </c>
      <c r="Q9" s="297"/>
      <c r="R9" s="297"/>
      <c r="S9" s="297"/>
      <c r="T9" s="297"/>
      <c r="U9" s="297"/>
      <c r="V9" s="297"/>
      <c r="W9" s="297"/>
      <c r="X9" s="297"/>
      <c r="Y9" s="297"/>
      <c r="Z9" s="297"/>
    </row>
    <row r="10" spans="1:26" ht="39" thickBot="1">
      <c r="A10" s="923" t="s">
        <v>258</v>
      </c>
      <c r="B10" s="924" t="s">
        <v>143</v>
      </c>
      <c r="C10" s="302" t="s">
        <v>251</v>
      </c>
      <c r="D10" s="303" t="s">
        <v>252</v>
      </c>
      <c r="E10" s="304"/>
      <c r="F10" s="304"/>
      <c r="G10" s="309"/>
      <c r="H10" s="309"/>
      <c r="I10" s="309"/>
      <c r="J10" s="297"/>
      <c r="K10" s="297"/>
      <c r="L10" s="402" t="s">
        <v>308</v>
      </c>
      <c r="M10" s="403" t="s">
        <v>300</v>
      </c>
      <c r="N10" s="404" t="s">
        <v>309</v>
      </c>
      <c r="O10" s="403" t="s">
        <v>300</v>
      </c>
      <c r="P10" s="404" t="s">
        <v>309</v>
      </c>
      <c r="Q10" s="297"/>
      <c r="R10" s="297"/>
      <c r="S10" s="297"/>
      <c r="T10" s="297"/>
      <c r="U10" s="297"/>
      <c r="V10" s="297"/>
      <c r="W10" s="297"/>
      <c r="X10" s="297"/>
      <c r="Y10" s="297"/>
      <c r="Z10" s="297"/>
    </row>
    <row r="11" spans="1:26" ht="12.75">
      <c r="A11" s="559"/>
      <c r="B11" s="925"/>
      <c r="C11" s="306" t="s">
        <v>259</v>
      </c>
      <c r="D11" s="306" t="s">
        <v>259</v>
      </c>
      <c r="E11" s="308"/>
      <c r="F11" s="308"/>
      <c r="G11" s="309"/>
      <c r="H11" s="309"/>
      <c r="I11" s="309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</row>
    <row r="12" spans="1:26" ht="38.25">
      <c r="A12" s="923" t="s">
        <v>260</v>
      </c>
      <c r="B12" s="924" t="s">
        <v>143</v>
      </c>
      <c r="C12" s="302" t="s">
        <v>251</v>
      </c>
      <c r="D12" s="303" t="s">
        <v>252</v>
      </c>
      <c r="E12" s="304"/>
      <c r="F12" s="304"/>
      <c r="G12" s="309"/>
      <c r="H12" s="309"/>
      <c r="I12" s="309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</row>
    <row r="13" spans="1:26" ht="12.75">
      <c r="A13" s="559"/>
      <c r="B13" s="925"/>
      <c r="C13" s="308" t="s">
        <v>261</v>
      </c>
      <c r="D13" s="308" t="s">
        <v>261</v>
      </c>
      <c r="E13" s="308"/>
      <c r="F13" s="308"/>
      <c r="G13" s="309"/>
      <c r="H13" s="309"/>
      <c r="I13" s="309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</row>
    <row r="14" spans="1:26" ht="38.25">
      <c r="A14" s="923" t="s">
        <v>262</v>
      </c>
      <c r="B14" s="926"/>
      <c r="C14" s="303" t="s">
        <v>252</v>
      </c>
      <c r="D14" s="302" t="s">
        <v>251</v>
      </c>
      <c r="E14" s="304"/>
      <c r="F14" s="309"/>
      <c r="G14" s="309"/>
      <c r="H14" s="309"/>
      <c r="I14" s="309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</row>
    <row r="15" spans="1:26" ht="30" customHeight="1">
      <c r="A15" s="559"/>
      <c r="B15" s="925"/>
      <c r="C15" s="308" t="s">
        <v>261</v>
      </c>
      <c r="D15" s="308" t="s">
        <v>261</v>
      </c>
      <c r="E15" s="309"/>
      <c r="F15" s="309"/>
      <c r="G15" s="309"/>
      <c r="H15" s="309"/>
      <c r="I15" s="310" t="s">
        <v>5</v>
      </c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</row>
    <row r="16" spans="1:26" ht="12.75">
      <c r="A16" s="297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</row>
    <row r="17" spans="1:26" ht="12.75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2.75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</row>
    <row r="19" spans="1:26" ht="12.75">
      <c r="A19" s="297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</row>
    <row r="20" spans="1:26" ht="12.75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</row>
    <row r="21" spans="1:26" ht="13.5" thickBot="1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</row>
    <row r="22" spans="1:26" ht="12.75">
      <c r="A22" s="917" t="s">
        <v>311</v>
      </c>
      <c r="B22" s="917" t="s">
        <v>242</v>
      </c>
      <c r="C22" s="405" t="s">
        <v>312</v>
      </c>
      <c r="D22" s="917" t="s">
        <v>314</v>
      </c>
      <c r="E22" s="917" t="s">
        <v>315</v>
      </c>
      <c r="F22" s="917" t="s">
        <v>316</v>
      </c>
      <c r="G22" s="917" t="s">
        <v>317</v>
      </c>
      <c r="H22" s="917" t="s">
        <v>318</v>
      </c>
      <c r="I22" s="917" t="s">
        <v>319</v>
      </c>
      <c r="J22" s="917" t="s">
        <v>320</v>
      </c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26" ht="13.5" thickBot="1">
      <c r="A23" s="918"/>
      <c r="B23" s="918"/>
      <c r="C23" s="406" t="s">
        <v>313</v>
      </c>
      <c r="D23" s="918"/>
      <c r="E23" s="918"/>
      <c r="F23" s="918"/>
      <c r="G23" s="918"/>
      <c r="H23" s="918"/>
      <c r="I23" s="918"/>
      <c r="J23" s="918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</row>
    <row r="24" spans="1:26" ht="25.5">
      <c r="A24" s="919" t="s">
        <v>321</v>
      </c>
      <c r="B24" s="909" t="s">
        <v>157</v>
      </c>
      <c r="C24" s="407" t="s">
        <v>322</v>
      </c>
      <c r="D24" s="407" t="s">
        <v>324</v>
      </c>
      <c r="E24" s="909" t="s">
        <v>325</v>
      </c>
      <c r="F24" s="909"/>
      <c r="G24" s="909"/>
      <c r="H24" s="909"/>
      <c r="I24" s="909"/>
      <c r="J24" s="909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</row>
    <row r="25" spans="1:26" ht="13.5" thickBot="1">
      <c r="A25" s="920"/>
      <c r="B25" s="910"/>
      <c r="C25" s="408" t="s">
        <v>323</v>
      </c>
      <c r="D25" s="408" t="s">
        <v>309</v>
      </c>
      <c r="E25" s="910"/>
      <c r="F25" s="910"/>
      <c r="G25" s="910"/>
      <c r="H25" s="910"/>
      <c r="I25" s="910"/>
      <c r="J25" s="910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</row>
    <row r="26" spans="1:26" ht="12.75">
      <c r="A26" s="911" t="s">
        <v>326</v>
      </c>
      <c r="B26" s="909" t="s">
        <v>157</v>
      </c>
      <c r="C26" s="407" t="s">
        <v>322</v>
      </c>
      <c r="D26" s="407" t="s">
        <v>327</v>
      </c>
      <c r="E26" s="407" t="s">
        <v>328</v>
      </c>
      <c r="F26" s="909"/>
      <c r="G26" s="909"/>
      <c r="H26" s="909"/>
      <c r="I26" s="909"/>
      <c r="J26" s="909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</row>
    <row r="27" spans="1:26" ht="13.5" thickBot="1">
      <c r="A27" s="912"/>
      <c r="B27" s="910"/>
      <c r="C27" s="408" t="s">
        <v>323</v>
      </c>
      <c r="D27" s="408" t="s">
        <v>309</v>
      </c>
      <c r="E27" s="408" t="s">
        <v>329</v>
      </c>
      <c r="F27" s="910"/>
      <c r="G27" s="910"/>
      <c r="H27" s="910"/>
      <c r="I27" s="910"/>
      <c r="J27" s="910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</row>
    <row r="28" spans="1:26" ht="12.75">
      <c r="A28" s="911" t="s">
        <v>326</v>
      </c>
      <c r="B28" s="909" t="s">
        <v>330</v>
      </c>
      <c r="C28" s="407" t="s">
        <v>322</v>
      </c>
      <c r="D28" s="909" t="s">
        <v>305</v>
      </c>
      <c r="E28" s="909"/>
      <c r="F28" s="909"/>
      <c r="G28" s="909"/>
      <c r="H28" s="909"/>
      <c r="I28" s="909"/>
      <c r="J28" s="909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</row>
    <row r="29" spans="1:26" ht="13.5" thickBot="1">
      <c r="A29" s="912"/>
      <c r="B29" s="910"/>
      <c r="C29" s="408" t="s">
        <v>323</v>
      </c>
      <c r="D29" s="910"/>
      <c r="E29" s="910"/>
      <c r="F29" s="910"/>
      <c r="G29" s="910"/>
      <c r="H29" s="910"/>
      <c r="I29" s="910"/>
      <c r="J29" s="910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</row>
    <row r="30" spans="1:26" ht="25.5">
      <c r="A30" s="911" t="s">
        <v>331</v>
      </c>
      <c r="B30" s="909" t="s">
        <v>332</v>
      </c>
      <c r="C30" s="407" t="s">
        <v>322</v>
      </c>
      <c r="D30" s="407" t="s">
        <v>334</v>
      </c>
      <c r="E30" s="407" t="s">
        <v>335</v>
      </c>
      <c r="F30" s="909" t="s">
        <v>309</v>
      </c>
      <c r="G30" s="909"/>
      <c r="H30" s="909"/>
      <c r="I30" s="909"/>
      <c r="J30" s="909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</row>
    <row r="31" spans="1:26" ht="13.5" thickBot="1">
      <c r="A31" s="912"/>
      <c r="B31" s="910"/>
      <c r="C31" s="408" t="s">
        <v>333</v>
      </c>
      <c r="D31" s="408" t="s">
        <v>305</v>
      </c>
      <c r="E31" s="408" t="s">
        <v>336</v>
      </c>
      <c r="F31" s="910"/>
      <c r="G31" s="910"/>
      <c r="H31" s="910"/>
      <c r="I31" s="910"/>
      <c r="J31" s="910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</row>
    <row r="32" spans="1:26" ht="12.75">
      <c r="A32" s="911" t="s">
        <v>337</v>
      </c>
      <c r="B32" s="909" t="s">
        <v>297</v>
      </c>
      <c r="C32" s="407" t="s">
        <v>322</v>
      </c>
      <c r="D32" s="909" t="s">
        <v>338</v>
      </c>
      <c r="E32" s="909"/>
      <c r="F32" s="909"/>
      <c r="G32" s="909"/>
      <c r="H32" s="909"/>
      <c r="I32" s="909"/>
      <c r="J32" s="909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</row>
    <row r="33" spans="1:26" ht="13.5" thickBot="1">
      <c r="A33" s="912"/>
      <c r="B33" s="910"/>
      <c r="C33" s="408" t="s">
        <v>333</v>
      </c>
      <c r="D33" s="910"/>
      <c r="E33" s="910"/>
      <c r="F33" s="910"/>
      <c r="G33" s="910"/>
      <c r="H33" s="910"/>
      <c r="I33" s="910"/>
      <c r="J33" s="910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</row>
    <row r="34" spans="1:26" ht="24.75" customHeight="1">
      <c r="A34" s="911" t="s">
        <v>339</v>
      </c>
      <c r="B34" s="909" t="s">
        <v>162</v>
      </c>
      <c r="C34" s="407" t="s">
        <v>322</v>
      </c>
      <c r="D34" s="909"/>
      <c r="E34" s="909"/>
      <c r="F34" s="909"/>
      <c r="G34" s="909"/>
      <c r="H34" s="915" t="s">
        <v>252</v>
      </c>
      <c r="I34" s="915" t="s">
        <v>251</v>
      </c>
      <c r="J34" s="915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</row>
    <row r="35" spans="1:26" ht="13.5" thickBot="1">
      <c r="A35" s="912"/>
      <c r="B35" s="910"/>
      <c r="C35" s="408" t="s">
        <v>333</v>
      </c>
      <c r="D35" s="910"/>
      <c r="E35" s="910"/>
      <c r="F35" s="910"/>
      <c r="G35" s="910"/>
      <c r="H35" s="916"/>
      <c r="I35" s="916"/>
      <c r="J35" s="916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</row>
    <row r="36" spans="1:26" ht="24.75" customHeight="1">
      <c r="A36" s="911" t="s">
        <v>340</v>
      </c>
      <c r="B36" s="909" t="s">
        <v>164</v>
      </c>
      <c r="C36" s="407" t="s">
        <v>322</v>
      </c>
      <c r="D36" s="909"/>
      <c r="E36" s="909"/>
      <c r="F36" s="909"/>
      <c r="G36" s="909"/>
      <c r="H36" s="915" t="s">
        <v>251</v>
      </c>
      <c r="I36" s="915" t="s">
        <v>252</v>
      </c>
      <c r="J36" s="915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</row>
    <row r="37" spans="1:26" ht="13.5" thickBot="1">
      <c r="A37" s="912"/>
      <c r="B37" s="910"/>
      <c r="C37" s="408" t="s">
        <v>341</v>
      </c>
      <c r="D37" s="910"/>
      <c r="E37" s="910"/>
      <c r="F37" s="910"/>
      <c r="G37" s="910"/>
      <c r="H37" s="916"/>
      <c r="I37" s="916"/>
      <c r="J37" s="916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</row>
    <row r="38" spans="1:26" ht="12.75">
      <c r="A38" s="911" t="s">
        <v>342</v>
      </c>
      <c r="B38" s="909" t="s">
        <v>343</v>
      </c>
      <c r="C38" s="407" t="s">
        <v>322</v>
      </c>
      <c r="D38" s="909"/>
      <c r="E38" s="909"/>
      <c r="F38" s="407" t="s">
        <v>344</v>
      </c>
      <c r="G38" s="407" t="s">
        <v>346</v>
      </c>
      <c r="H38" s="909"/>
      <c r="I38" s="909"/>
      <c r="J38" s="909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</row>
    <row r="39" spans="1:26" ht="13.5" thickBot="1">
      <c r="A39" s="912"/>
      <c r="B39" s="910"/>
      <c r="C39" s="408" t="s">
        <v>333</v>
      </c>
      <c r="D39" s="910"/>
      <c r="E39" s="910"/>
      <c r="F39" s="408" t="s">
        <v>345</v>
      </c>
      <c r="G39" s="408" t="s">
        <v>347</v>
      </c>
      <c r="H39" s="910"/>
      <c r="I39" s="910"/>
      <c r="J39" s="910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</row>
    <row r="40" spans="1:26" ht="12.75">
      <c r="A40" s="911" t="s">
        <v>348</v>
      </c>
      <c r="B40" s="909" t="s">
        <v>349</v>
      </c>
      <c r="C40" s="407" t="s">
        <v>322</v>
      </c>
      <c r="D40" s="909"/>
      <c r="E40" s="909"/>
      <c r="F40" s="407" t="s">
        <v>351</v>
      </c>
      <c r="G40" s="909" t="s">
        <v>353</v>
      </c>
      <c r="H40" s="909"/>
      <c r="I40" s="909"/>
      <c r="J40" s="909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</row>
    <row r="41" spans="1:26" ht="13.5" thickBot="1">
      <c r="A41" s="912"/>
      <c r="B41" s="910"/>
      <c r="C41" s="408" t="s">
        <v>350</v>
      </c>
      <c r="D41" s="910"/>
      <c r="E41" s="910"/>
      <c r="F41" s="408" t="s">
        <v>352</v>
      </c>
      <c r="G41" s="910"/>
      <c r="H41" s="910"/>
      <c r="I41" s="910"/>
      <c r="J41" s="910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</row>
    <row r="42" spans="1:26" ht="12.75">
      <c r="A42" s="911" t="s">
        <v>354</v>
      </c>
      <c r="B42" s="909" t="s">
        <v>355</v>
      </c>
      <c r="C42" s="407" t="s">
        <v>322</v>
      </c>
      <c r="D42" s="909"/>
      <c r="E42" s="909"/>
      <c r="F42" s="407" t="s">
        <v>353</v>
      </c>
      <c r="G42" s="909"/>
      <c r="H42" s="909"/>
      <c r="I42" s="909"/>
      <c r="J42" s="909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</row>
    <row r="43" spans="1:26" ht="12.75">
      <c r="A43" s="913"/>
      <c r="B43" s="914"/>
      <c r="C43" s="407" t="s">
        <v>350</v>
      </c>
      <c r="D43" s="914"/>
      <c r="E43" s="914"/>
      <c r="F43" s="407" t="s">
        <v>351</v>
      </c>
      <c r="G43" s="914"/>
      <c r="H43" s="914"/>
      <c r="I43" s="914"/>
      <c r="J43" s="914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</row>
    <row r="44" spans="1:26" ht="13.5" thickBot="1">
      <c r="A44" s="912"/>
      <c r="B44" s="910"/>
      <c r="C44" s="409"/>
      <c r="D44" s="910"/>
      <c r="E44" s="910"/>
      <c r="F44" s="408" t="s">
        <v>352</v>
      </c>
      <c r="G44" s="910"/>
      <c r="H44" s="910"/>
      <c r="I44" s="910"/>
      <c r="J44" s="910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</row>
    <row r="45" spans="1:26" ht="12.75">
      <c r="A45" s="911" t="s">
        <v>356</v>
      </c>
      <c r="B45" s="909" t="s">
        <v>355</v>
      </c>
      <c r="C45" s="407" t="s">
        <v>322</v>
      </c>
      <c r="D45" s="909"/>
      <c r="E45" s="909"/>
      <c r="F45" s="909" t="s">
        <v>357</v>
      </c>
      <c r="G45" s="909" t="s">
        <v>344</v>
      </c>
      <c r="H45" s="909"/>
      <c r="I45" s="909"/>
      <c r="J45" s="909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</row>
    <row r="46" spans="1:26" ht="13.5" thickBot="1">
      <c r="A46" s="912"/>
      <c r="B46" s="910"/>
      <c r="C46" s="408" t="s">
        <v>333</v>
      </c>
      <c r="D46" s="910"/>
      <c r="E46" s="910"/>
      <c r="F46" s="910"/>
      <c r="G46" s="910"/>
      <c r="H46" s="910"/>
      <c r="I46" s="910"/>
      <c r="J46" s="910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</row>
    <row r="47" spans="1:26" ht="12.75">
      <c r="A47" s="911" t="s">
        <v>358</v>
      </c>
      <c r="B47" s="909" t="s">
        <v>355</v>
      </c>
      <c r="C47" s="407" t="s">
        <v>322</v>
      </c>
      <c r="D47" s="909"/>
      <c r="E47" s="909" t="s">
        <v>329</v>
      </c>
      <c r="F47" s="909"/>
      <c r="G47" s="909"/>
      <c r="H47" s="909"/>
      <c r="I47" s="909"/>
      <c r="J47" s="909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</row>
    <row r="48" spans="1:26" ht="13.5" thickBot="1">
      <c r="A48" s="912"/>
      <c r="B48" s="910"/>
      <c r="C48" s="408" t="s">
        <v>333</v>
      </c>
      <c r="D48" s="910"/>
      <c r="E48" s="910"/>
      <c r="F48" s="910"/>
      <c r="G48" s="910"/>
      <c r="H48" s="910"/>
      <c r="I48" s="910"/>
      <c r="J48" s="910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</row>
    <row r="49" spans="1:26" ht="12.75">
      <c r="A49" s="911" t="s">
        <v>359</v>
      </c>
      <c r="B49" s="909" t="s">
        <v>355</v>
      </c>
      <c r="C49" s="407" t="s">
        <v>322</v>
      </c>
      <c r="D49" s="909"/>
      <c r="E49" s="909"/>
      <c r="F49" s="909"/>
      <c r="G49" s="909"/>
      <c r="H49" s="909" t="s">
        <v>360</v>
      </c>
      <c r="I49" s="909"/>
      <c r="J49" s="909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</row>
    <row r="50" spans="1:26" ht="13.5" thickBot="1">
      <c r="A50" s="912"/>
      <c r="B50" s="910"/>
      <c r="C50" s="408" t="s">
        <v>350</v>
      </c>
      <c r="D50" s="910"/>
      <c r="E50" s="910"/>
      <c r="F50" s="910"/>
      <c r="G50" s="910"/>
      <c r="H50" s="910"/>
      <c r="I50" s="910"/>
      <c r="J50" s="910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</row>
    <row r="51" spans="1:26" ht="12.75">
      <c r="A51" s="911" t="s">
        <v>361</v>
      </c>
      <c r="B51" s="909" t="s">
        <v>355</v>
      </c>
      <c r="C51" s="407" t="s">
        <v>322</v>
      </c>
      <c r="D51" s="909"/>
      <c r="E51" s="909"/>
      <c r="F51" s="909"/>
      <c r="G51" s="909" t="s">
        <v>362</v>
      </c>
      <c r="H51" s="909"/>
      <c r="I51" s="909"/>
      <c r="J51" s="909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</row>
    <row r="52" spans="1:26" ht="13.5" thickBot="1">
      <c r="A52" s="912"/>
      <c r="B52" s="910"/>
      <c r="C52" s="408" t="s">
        <v>350</v>
      </c>
      <c r="D52" s="910"/>
      <c r="E52" s="910"/>
      <c r="F52" s="910"/>
      <c r="G52" s="910"/>
      <c r="H52" s="910"/>
      <c r="I52" s="910"/>
      <c r="J52" s="910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</row>
    <row r="53" spans="1:26" ht="12.75">
      <c r="A53" s="911" t="s">
        <v>363</v>
      </c>
      <c r="B53" s="909" t="s">
        <v>364</v>
      </c>
      <c r="C53" s="407" t="s">
        <v>322</v>
      </c>
      <c r="D53" s="909"/>
      <c r="E53" s="909" t="s">
        <v>344</v>
      </c>
      <c r="F53" s="909" t="s">
        <v>365</v>
      </c>
      <c r="G53" s="909"/>
      <c r="H53" s="909"/>
      <c r="I53" s="909"/>
      <c r="J53" s="909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</row>
    <row r="54" spans="1:26" ht="13.5" thickBot="1">
      <c r="A54" s="912"/>
      <c r="B54" s="910"/>
      <c r="C54" s="408" t="s">
        <v>341</v>
      </c>
      <c r="D54" s="910"/>
      <c r="E54" s="910"/>
      <c r="F54" s="910"/>
      <c r="G54" s="910"/>
      <c r="H54" s="910"/>
      <c r="I54" s="910"/>
      <c r="J54" s="910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</row>
    <row r="55" spans="1:26" ht="12.75">
      <c r="A55" s="911" t="s">
        <v>366</v>
      </c>
      <c r="B55" s="909" t="s">
        <v>364</v>
      </c>
      <c r="C55" s="407" t="s">
        <v>322</v>
      </c>
      <c r="D55" s="909"/>
      <c r="E55" s="909"/>
      <c r="F55" s="909" t="s">
        <v>367</v>
      </c>
      <c r="G55" s="909" t="s">
        <v>351</v>
      </c>
      <c r="H55" s="909"/>
      <c r="I55" s="909"/>
      <c r="J55" s="909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</row>
    <row r="56" spans="1:26" ht="13.5" thickBot="1">
      <c r="A56" s="912"/>
      <c r="B56" s="910"/>
      <c r="C56" s="408" t="s">
        <v>341</v>
      </c>
      <c r="D56" s="910"/>
      <c r="E56" s="910"/>
      <c r="F56" s="910"/>
      <c r="G56" s="910"/>
      <c r="H56" s="910"/>
      <c r="I56" s="910"/>
      <c r="J56" s="910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</row>
    <row r="57" spans="1:26" ht="12.75">
      <c r="A57" s="911" t="s">
        <v>368</v>
      </c>
      <c r="B57" s="909" t="s">
        <v>364</v>
      </c>
      <c r="C57" s="407" t="s">
        <v>322</v>
      </c>
      <c r="D57" s="909"/>
      <c r="E57" s="909"/>
      <c r="F57" s="909" t="s">
        <v>367</v>
      </c>
      <c r="G57" s="909" t="s">
        <v>369</v>
      </c>
      <c r="H57" s="909"/>
      <c r="I57" s="909"/>
      <c r="J57" s="909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</row>
    <row r="58" spans="1:26" ht="13.5" thickBot="1">
      <c r="A58" s="912"/>
      <c r="B58" s="910"/>
      <c r="C58" s="408" t="s">
        <v>333</v>
      </c>
      <c r="D58" s="910"/>
      <c r="E58" s="910"/>
      <c r="F58" s="910"/>
      <c r="G58" s="910"/>
      <c r="H58" s="910"/>
      <c r="I58" s="910"/>
      <c r="J58" s="910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</row>
    <row r="59" spans="1:26" ht="12.75">
      <c r="A59" s="911" t="s">
        <v>370</v>
      </c>
      <c r="B59" s="909" t="s">
        <v>364</v>
      </c>
      <c r="C59" s="407" t="s">
        <v>322</v>
      </c>
      <c r="D59" s="909"/>
      <c r="E59" s="909"/>
      <c r="F59" s="909"/>
      <c r="G59" s="909"/>
      <c r="H59" s="909" t="s">
        <v>371</v>
      </c>
      <c r="I59" s="909"/>
      <c r="J59" s="909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</row>
    <row r="60" spans="1:26" ht="13.5" thickBot="1">
      <c r="A60" s="912"/>
      <c r="B60" s="910"/>
      <c r="C60" s="408" t="s">
        <v>350</v>
      </c>
      <c r="D60" s="910"/>
      <c r="E60" s="910"/>
      <c r="F60" s="910"/>
      <c r="G60" s="910"/>
      <c r="H60" s="910"/>
      <c r="I60" s="910"/>
      <c r="J60" s="910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</row>
    <row r="61" spans="1:26" ht="12.75">
      <c r="A61" s="911" t="s">
        <v>372</v>
      </c>
      <c r="B61" s="909" t="s">
        <v>364</v>
      </c>
      <c r="C61" s="407" t="s">
        <v>322</v>
      </c>
      <c r="D61" s="909"/>
      <c r="E61" s="909"/>
      <c r="F61" s="909"/>
      <c r="G61" s="909"/>
      <c r="H61" s="909" t="s">
        <v>374</v>
      </c>
      <c r="I61" s="909"/>
      <c r="J61" s="909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</row>
    <row r="62" spans="1:26" ht="13.5" thickBot="1">
      <c r="A62" s="912"/>
      <c r="B62" s="910"/>
      <c r="C62" s="408" t="s">
        <v>373</v>
      </c>
      <c r="D62" s="910"/>
      <c r="E62" s="910"/>
      <c r="F62" s="910"/>
      <c r="G62" s="910"/>
      <c r="H62" s="910"/>
      <c r="I62" s="910"/>
      <c r="J62" s="910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</row>
    <row r="63" spans="1:26" ht="12.75">
      <c r="A63" s="911" t="s">
        <v>375</v>
      </c>
      <c r="B63" s="909" t="s">
        <v>376</v>
      </c>
      <c r="C63" s="407" t="s">
        <v>322</v>
      </c>
      <c r="D63" s="909"/>
      <c r="E63" s="909"/>
      <c r="F63" s="909" t="s">
        <v>377</v>
      </c>
      <c r="G63" s="909" t="s">
        <v>378</v>
      </c>
      <c r="H63" s="909"/>
      <c r="I63" s="909"/>
      <c r="J63" s="909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</row>
    <row r="64" spans="1:26" ht="13.5" thickBot="1">
      <c r="A64" s="912"/>
      <c r="B64" s="910"/>
      <c r="C64" s="408" t="s">
        <v>350</v>
      </c>
      <c r="D64" s="910"/>
      <c r="E64" s="910"/>
      <c r="F64" s="910"/>
      <c r="G64" s="910"/>
      <c r="H64" s="910"/>
      <c r="I64" s="910"/>
      <c r="J64" s="910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</row>
    <row r="65" spans="1:26" ht="12.75">
      <c r="A65" s="911" t="s">
        <v>379</v>
      </c>
      <c r="B65" s="909" t="s">
        <v>376</v>
      </c>
      <c r="C65" s="407" t="s">
        <v>322</v>
      </c>
      <c r="D65" s="909"/>
      <c r="E65" s="909"/>
      <c r="F65" s="909" t="s">
        <v>344</v>
      </c>
      <c r="G65" s="909"/>
      <c r="H65" s="909"/>
      <c r="I65" s="909"/>
      <c r="J65" s="909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</row>
    <row r="66" spans="1:26" ht="13.5" thickBot="1">
      <c r="A66" s="912"/>
      <c r="B66" s="910"/>
      <c r="C66" s="408" t="s">
        <v>341</v>
      </c>
      <c r="D66" s="910"/>
      <c r="E66" s="910"/>
      <c r="F66" s="910"/>
      <c r="G66" s="910"/>
      <c r="H66" s="910"/>
      <c r="I66" s="910"/>
      <c r="J66" s="910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</row>
    <row r="67" spans="1:26" ht="12.75">
      <c r="A67" s="911" t="s">
        <v>380</v>
      </c>
      <c r="B67" s="909" t="s">
        <v>376</v>
      </c>
      <c r="C67" s="407" t="s">
        <v>322</v>
      </c>
      <c r="D67" s="909"/>
      <c r="E67" s="909"/>
      <c r="F67" s="909"/>
      <c r="G67" s="909"/>
      <c r="H67" s="909" t="s">
        <v>351</v>
      </c>
      <c r="I67" s="909" t="s">
        <v>381</v>
      </c>
      <c r="J67" s="909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</row>
    <row r="68" spans="1:26" ht="13.5" thickBot="1">
      <c r="A68" s="912"/>
      <c r="B68" s="910"/>
      <c r="C68" s="408" t="s">
        <v>350</v>
      </c>
      <c r="D68" s="910"/>
      <c r="E68" s="910"/>
      <c r="F68" s="910"/>
      <c r="G68" s="910"/>
      <c r="H68" s="910"/>
      <c r="I68" s="910"/>
      <c r="J68" s="910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</row>
    <row r="69" spans="1:26" ht="12.75">
      <c r="A69" s="911" t="s">
        <v>382</v>
      </c>
      <c r="B69" s="909" t="s">
        <v>383</v>
      </c>
      <c r="C69" s="407" t="s">
        <v>322</v>
      </c>
      <c r="D69" s="909"/>
      <c r="E69" s="909"/>
      <c r="F69" s="909"/>
      <c r="G69" s="909"/>
      <c r="H69" s="909" t="s">
        <v>381</v>
      </c>
      <c r="I69" s="909"/>
      <c r="J69" s="909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</row>
    <row r="70" spans="1:26" ht="13.5" thickBot="1">
      <c r="A70" s="912"/>
      <c r="B70" s="910"/>
      <c r="C70" s="408" t="s">
        <v>333</v>
      </c>
      <c r="D70" s="910"/>
      <c r="E70" s="910"/>
      <c r="F70" s="910"/>
      <c r="G70" s="910"/>
      <c r="H70" s="910"/>
      <c r="I70" s="910"/>
      <c r="J70" s="910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</row>
    <row r="71" spans="1:26" ht="12.75">
      <c r="A71" s="911" t="s">
        <v>384</v>
      </c>
      <c r="B71" s="909" t="s">
        <v>385</v>
      </c>
      <c r="C71" s="407" t="s">
        <v>322</v>
      </c>
      <c r="D71" s="909"/>
      <c r="E71" s="909"/>
      <c r="F71" s="909"/>
      <c r="G71" s="909"/>
      <c r="H71" s="909" t="s">
        <v>386</v>
      </c>
      <c r="I71" s="909"/>
      <c r="J71" s="909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</row>
    <row r="72" spans="1:26" ht="13.5" thickBot="1">
      <c r="A72" s="912"/>
      <c r="B72" s="910"/>
      <c r="C72" s="408" t="s">
        <v>341</v>
      </c>
      <c r="D72" s="910"/>
      <c r="E72" s="910"/>
      <c r="F72" s="910"/>
      <c r="G72" s="910"/>
      <c r="H72" s="910"/>
      <c r="I72" s="910"/>
      <c r="J72" s="910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</row>
    <row r="73" spans="1:26" ht="12.75">
      <c r="A73" s="911" t="s">
        <v>387</v>
      </c>
      <c r="B73" s="909" t="s">
        <v>388</v>
      </c>
      <c r="C73" s="407" t="s">
        <v>322</v>
      </c>
      <c r="D73" s="909"/>
      <c r="E73" s="909"/>
      <c r="F73" s="909"/>
      <c r="G73" s="909"/>
      <c r="H73" s="909"/>
      <c r="I73" s="909"/>
      <c r="J73" s="909" t="s">
        <v>386</v>
      </c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</row>
    <row r="74" spans="1:26" ht="13.5" thickBot="1">
      <c r="A74" s="912"/>
      <c r="B74" s="910"/>
      <c r="C74" s="408" t="s">
        <v>341</v>
      </c>
      <c r="D74" s="910"/>
      <c r="E74" s="910"/>
      <c r="F74" s="910"/>
      <c r="G74" s="910"/>
      <c r="H74" s="910"/>
      <c r="I74" s="910"/>
      <c r="J74" s="910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</row>
    <row r="75" spans="1:26" ht="12.75">
      <c r="A75" s="911" t="s">
        <v>389</v>
      </c>
      <c r="B75" s="909" t="s">
        <v>390</v>
      </c>
      <c r="C75" s="407" t="s">
        <v>322</v>
      </c>
      <c r="D75" s="909"/>
      <c r="E75" s="909"/>
      <c r="F75" s="909"/>
      <c r="G75" s="909"/>
      <c r="H75" s="909"/>
      <c r="I75" s="909"/>
      <c r="J75" s="909" t="s">
        <v>386</v>
      </c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</row>
    <row r="76" spans="1:26" ht="13.5" thickBot="1">
      <c r="A76" s="912"/>
      <c r="B76" s="910"/>
      <c r="C76" s="408" t="s">
        <v>341</v>
      </c>
      <c r="D76" s="910"/>
      <c r="E76" s="910"/>
      <c r="F76" s="910"/>
      <c r="G76" s="910"/>
      <c r="H76" s="910"/>
      <c r="I76" s="910"/>
      <c r="J76" s="910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</row>
    <row r="77" spans="1:26" ht="12.75">
      <c r="A77" s="297"/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</row>
    <row r="78" spans="1:26" ht="12.75">
      <c r="A78" s="297"/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</row>
    <row r="79" spans="1:26" ht="12.75">
      <c r="A79" s="297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</row>
    <row r="80" spans="1:26" ht="12.75">
      <c r="A80" s="297"/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</row>
    <row r="81" spans="1:26" ht="12.75">
      <c r="A81" s="297"/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</row>
    <row r="82" spans="1:26" ht="12.75">
      <c r="A82" s="297"/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</row>
    <row r="83" spans="1:26" ht="12.75">
      <c r="A83" s="297"/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</row>
    <row r="84" spans="1:26" ht="12.75">
      <c r="A84" s="297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</row>
    <row r="85" spans="1:26" ht="12.75">
      <c r="A85" s="297"/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</row>
    <row r="86" spans="1:26" ht="12.75">
      <c r="A86" s="297"/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</row>
    <row r="87" spans="1:26" ht="12.75">
      <c r="A87" s="297"/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</row>
    <row r="88" spans="1:26" ht="12.75">
      <c r="A88" s="297"/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</row>
    <row r="89" spans="1:26" ht="12.75">
      <c r="A89" s="297"/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</row>
    <row r="90" spans="1:26" ht="12.75">
      <c r="A90" s="297"/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</row>
    <row r="91" spans="1:26" ht="12.75">
      <c r="A91" s="297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</row>
    <row r="92" spans="1:26" ht="12.75">
      <c r="A92" s="297"/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</row>
    <row r="93" spans="1:26" ht="12.75">
      <c r="A93" s="297"/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</row>
    <row r="94" spans="1:26" ht="12.75">
      <c r="A94" s="297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</row>
    <row r="95" spans="1:26" ht="12.75">
      <c r="A95" s="297"/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</row>
    <row r="96" spans="1:26" ht="12.75">
      <c r="A96" s="297"/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</row>
    <row r="97" spans="1:26" ht="12.75">
      <c r="A97" s="297"/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</row>
    <row r="98" spans="1:26" ht="12.75">
      <c r="A98" s="297"/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</row>
    <row r="99" spans="1:26" ht="12.75">
      <c r="A99" s="297"/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</row>
    <row r="100" spans="1:26" ht="12.75">
      <c r="A100" s="297"/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</row>
    <row r="101" spans="1:26" ht="12.75">
      <c r="A101" s="297"/>
      <c r="B101" s="297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</row>
    <row r="102" spans="1:26" ht="12.75">
      <c r="A102" s="297"/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</row>
    <row r="103" spans="1:26" ht="12.75">
      <c r="A103" s="297"/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</row>
    <row r="104" spans="1:26" ht="12.75">
      <c r="A104" s="297"/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</row>
    <row r="105" spans="1:26" ht="12.75">
      <c r="A105" s="297"/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</row>
    <row r="106" spans="1:26" ht="12.75">
      <c r="A106" s="297"/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</row>
    <row r="107" spans="1:26" ht="12.75">
      <c r="A107" s="297"/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</row>
    <row r="108" spans="1:26" ht="12.75">
      <c r="A108" s="297"/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</row>
    <row r="109" spans="1:26" ht="12.75">
      <c r="A109" s="297"/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</row>
    <row r="110" spans="1:26" ht="12.75">
      <c r="A110" s="297"/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</row>
    <row r="111" spans="1:26" ht="12.75">
      <c r="A111" s="297"/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</row>
    <row r="112" spans="1:26" ht="12.75">
      <c r="A112" s="297"/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</row>
    <row r="113" spans="1:26" ht="12.7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</row>
    <row r="114" spans="1:26" ht="12.75">
      <c r="A114" s="297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</row>
    <row r="115" spans="1:26" ht="12.75">
      <c r="A115" s="297"/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</row>
    <row r="116" spans="1:26" ht="12.75">
      <c r="A116" s="297"/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</row>
    <row r="117" spans="1:26" ht="12.75">
      <c r="A117" s="297"/>
      <c r="B117" s="297"/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</row>
    <row r="118" spans="1:26" ht="12.75">
      <c r="A118" s="297"/>
      <c r="B118" s="297"/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</row>
    <row r="119" spans="1:26" ht="12.75">
      <c r="A119" s="297"/>
      <c r="B119" s="297"/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</row>
    <row r="120" spans="1:26" ht="12.75">
      <c r="A120" s="297"/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</row>
    <row r="121" spans="1:26" ht="12.75">
      <c r="A121" s="297"/>
      <c r="B121" s="297"/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</row>
    <row r="122" spans="1:26" ht="12.75">
      <c r="A122" s="297"/>
      <c r="B122" s="297"/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</row>
    <row r="123" spans="1:26" ht="12.75">
      <c r="A123" s="297"/>
      <c r="B123" s="297"/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</row>
    <row r="124" spans="1:26" ht="12.75">
      <c r="A124" s="297"/>
      <c r="B124" s="297"/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</row>
    <row r="125" spans="1:26" ht="12.75">
      <c r="A125" s="297"/>
      <c r="B125" s="297"/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</row>
    <row r="126" spans="1:26" ht="12.75">
      <c r="A126" s="297"/>
      <c r="B126" s="297"/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</row>
    <row r="127" spans="1:26" ht="12.75">
      <c r="A127" s="297"/>
      <c r="B127" s="297"/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</row>
    <row r="128" spans="1:26" ht="12.75">
      <c r="A128" s="297"/>
      <c r="B128" s="297"/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</row>
    <row r="129" spans="1:26" ht="12.75">
      <c r="A129" s="297"/>
      <c r="B129" s="297"/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</row>
    <row r="130" spans="1:26" ht="12.75">
      <c r="A130" s="297"/>
      <c r="B130" s="297"/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</row>
    <row r="131" spans="1:26" ht="12.75">
      <c r="A131" s="297"/>
      <c r="B131" s="297"/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</row>
    <row r="132" spans="1:26" ht="12.75">
      <c r="A132" s="297"/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</row>
    <row r="133" spans="1:26" ht="12.75">
      <c r="A133" s="297"/>
      <c r="B133" s="297"/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</row>
    <row r="134" spans="1:26" ht="12.75">
      <c r="A134" s="297"/>
      <c r="B134" s="297"/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</row>
    <row r="135" spans="1:26" ht="12.75">
      <c r="A135" s="297"/>
      <c r="B135" s="297"/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</row>
    <row r="136" spans="1:26" ht="12.75">
      <c r="A136" s="297"/>
      <c r="B136" s="297"/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</row>
    <row r="137" spans="1:26" ht="12.75">
      <c r="A137" s="297"/>
      <c r="B137" s="297"/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</row>
    <row r="138" spans="1:26" ht="12.75">
      <c r="A138" s="297"/>
      <c r="B138" s="297"/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</row>
    <row r="139" spans="1:26" ht="12.75">
      <c r="A139" s="297"/>
      <c r="B139" s="297"/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</row>
    <row r="140" spans="1:26" ht="12.75">
      <c r="A140" s="297"/>
      <c r="B140" s="297"/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</row>
    <row r="141" spans="1:26" ht="12.75">
      <c r="A141" s="297"/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</row>
    <row r="142" spans="1:26" ht="12.75">
      <c r="A142" s="297"/>
      <c r="B142" s="297"/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</row>
    <row r="143" spans="1:26" ht="12.75">
      <c r="A143" s="297"/>
      <c r="B143" s="297"/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</row>
    <row r="144" spans="1:26" ht="12.75">
      <c r="A144" s="297"/>
      <c r="B144" s="297"/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</row>
    <row r="145" spans="1:26" ht="12.75">
      <c r="A145" s="297"/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</row>
    <row r="146" spans="1:26" ht="12.75">
      <c r="A146" s="297"/>
      <c r="B146" s="297"/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</row>
    <row r="147" spans="1:26" ht="12.75">
      <c r="A147" s="297"/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</row>
    <row r="148" spans="1:26" ht="12.75">
      <c r="A148" s="297"/>
      <c r="B148" s="297"/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</row>
    <row r="149" spans="1:26" ht="12.75">
      <c r="A149" s="297"/>
      <c r="B149" s="297"/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</row>
    <row r="150" spans="1:26" ht="12.75">
      <c r="A150" s="297"/>
      <c r="B150" s="297"/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</row>
    <row r="151" spans="1:26" ht="12.75">
      <c r="A151" s="297"/>
      <c r="B151" s="297"/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</row>
    <row r="152" spans="1:26" ht="12.75">
      <c r="A152" s="297"/>
      <c r="B152" s="297"/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</row>
    <row r="153" spans="1:26" ht="12.75">
      <c r="A153" s="297"/>
      <c r="B153" s="297"/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</row>
    <row r="154" spans="1:26" ht="12.75">
      <c r="A154" s="297"/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</row>
    <row r="155" spans="1:26" ht="12.75">
      <c r="A155" s="297"/>
      <c r="B155" s="297"/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</row>
    <row r="156" spans="1:26" ht="12.75">
      <c r="A156" s="297"/>
      <c r="B156" s="297"/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</row>
    <row r="157" spans="1:26" ht="12.75">
      <c r="A157" s="297"/>
      <c r="B157" s="297"/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</row>
    <row r="158" spans="1:26" ht="12.75">
      <c r="A158" s="297"/>
      <c r="B158" s="297"/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</row>
    <row r="159" spans="1:26" ht="12.75">
      <c r="A159" s="297"/>
      <c r="B159" s="297"/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</row>
    <row r="160" spans="1:26" ht="12.75">
      <c r="A160" s="297"/>
      <c r="B160" s="297"/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</row>
    <row r="161" spans="1:26" ht="12.75">
      <c r="A161" s="297"/>
      <c r="B161" s="297"/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</row>
    <row r="162" spans="1:26" ht="12.75">
      <c r="A162" s="297"/>
      <c r="B162" s="297"/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</row>
    <row r="163" spans="1:26" ht="12.75">
      <c r="A163" s="297"/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</row>
    <row r="164" spans="1:26" ht="12.75">
      <c r="A164" s="297"/>
      <c r="B164" s="297"/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</row>
    <row r="165" spans="1:26" ht="12.75">
      <c r="A165" s="297"/>
      <c r="B165" s="297"/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</row>
    <row r="166" spans="1:26" ht="12.75">
      <c r="A166" s="297"/>
      <c r="B166" s="297"/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</row>
    <row r="167" spans="1:26" ht="12.75">
      <c r="A167" s="297"/>
      <c r="B167" s="297"/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</row>
    <row r="168" spans="1:26" ht="12.75">
      <c r="A168" s="297"/>
      <c r="B168" s="297"/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</row>
    <row r="169" spans="1:26" ht="12.75">
      <c r="A169" s="297"/>
      <c r="B169" s="297"/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</row>
    <row r="170" spans="1:26" ht="12.75">
      <c r="A170" s="297"/>
      <c r="B170" s="297"/>
      <c r="C170" s="297"/>
      <c r="D170" s="297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  <c r="P170" s="297"/>
      <c r="Q170" s="297"/>
      <c r="R170" s="297"/>
      <c r="S170" s="297"/>
      <c r="T170" s="297"/>
      <c r="U170" s="297"/>
      <c r="V170" s="297"/>
      <c r="W170" s="297"/>
      <c r="X170" s="297"/>
      <c r="Y170" s="297"/>
      <c r="Z170" s="297"/>
    </row>
    <row r="171" spans="1:26" ht="12.75">
      <c r="A171" s="297"/>
      <c r="B171" s="297"/>
      <c r="C171" s="297"/>
      <c r="D171" s="297"/>
      <c r="E171" s="297"/>
      <c r="F171" s="297"/>
      <c r="G171" s="297"/>
      <c r="H171" s="297"/>
      <c r="I171" s="297"/>
      <c r="J171" s="297"/>
      <c r="K171" s="297"/>
      <c r="L171" s="297"/>
      <c r="M171" s="297"/>
      <c r="N171" s="297"/>
      <c r="O171" s="297"/>
      <c r="P171" s="297"/>
      <c r="Q171" s="297"/>
      <c r="R171" s="297"/>
      <c r="S171" s="297"/>
      <c r="T171" s="297"/>
      <c r="U171" s="297"/>
      <c r="V171" s="297"/>
      <c r="W171" s="297"/>
      <c r="X171" s="297"/>
      <c r="Y171" s="297"/>
      <c r="Z171" s="297"/>
    </row>
    <row r="172" spans="1:26" ht="12.75">
      <c r="A172" s="297"/>
      <c r="B172" s="297"/>
      <c r="C172" s="297"/>
      <c r="D172" s="297"/>
      <c r="E172" s="297"/>
      <c r="F172" s="297"/>
      <c r="G172" s="297"/>
      <c r="H172" s="297"/>
      <c r="I172" s="297"/>
      <c r="J172" s="297"/>
      <c r="K172" s="297"/>
      <c r="L172" s="297"/>
      <c r="M172" s="297"/>
      <c r="N172" s="297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</row>
    <row r="173" spans="1:26" ht="12.75">
      <c r="A173" s="297"/>
      <c r="B173" s="297"/>
      <c r="C173" s="297"/>
      <c r="D173" s="297"/>
      <c r="E173" s="297"/>
      <c r="F173" s="297"/>
      <c r="G173" s="297"/>
      <c r="H173" s="297"/>
      <c r="I173" s="297"/>
      <c r="J173" s="297"/>
      <c r="K173" s="297"/>
      <c r="L173" s="297"/>
      <c r="M173" s="297"/>
      <c r="N173" s="297"/>
      <c r="O173" s="297"/>
      <c r="P173" s="297"/>
      <c r="Q173" s="297"/>
      <c r="R173" s="297"/>
      <c r="S173" s="297"/>
      <c r="T173" s="297"/>
      <c r="U173" s="297"/>
      <c r="V173" s="297"/>
      <c r="W173" s="297"/>
      <c r="X173" s="297"/>
      <c r="Y173" s="297"/>
      <c r="Z173" s="297"/>
    </row>
    <row r="174" spans="1:26" ht="12.75">
      <c r="A174" s="297"/>
      <c r="B174" s="297"/>
      <c r="C174" s="297"/>
      <c r="D174" s="297"/>
      <c r="E174" s="297"/>
      <c r="F174" s="297"/>
      <c r="G174" s="297"/>
      <c r="H174" s="297"/>
      <c r="I174" s="297"/>
      <c r="J174" s="297"/>
      <c r="K174" s="297"/>
      <c r="L174" s="297"/>
      <c r="M174" s="297"/>
      <c r="N174" s="297"/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</row>
    <row r="175" spans="1:26" ht="12.75">
      <c r="A175" s="297"/>
      <c r="B175" s="297"/>
      <c r="C175" s="297"/>
      <c r="D175" s="297"/>
      <c r="E175" s="297"/>
      <c r="F175" s="297"/>
      <c r="G175" s="297"/>
      <c r="H175" s="297"/>
      <c r="I175" s="297"/>
      <c r="J175" s="297"/>
      <c r="K175" s="297"/>
      <c r="L175" s="297"/>
      <c r="M175" s="297"/>
      <c r="N175" s="297"/>
      <c r="O175" s="297"/>
      <c r="P175" s="297"/>
      <c r="Q175" s="297"/>
      <c r="R175" s="297"/>
      <c r="S175" s="297"/>
      <c r="T175" s="297"/>
      <c r="U175" s="297"/>
      <c r="V175" s="297"/>
      <c r="W175" s="297"/>
      <c r="X175" s="297"/>
      <c r="Y175" s="297"/>
      <c r="Z175" s="297"/>
    </row>
    <row r="176" spans="1:26" ht="12.75">
      <c r="A176" s="297"/>
      <c r="B176" s="297"/>
      <c r="C176" s="297"/>
      <c r="D176" s="297"/>
      <c r="E176" s="297"/>
      <c r="F176" s="297"/>
      <c r="G176" s="297"/>
      <c r="H176" s="297"/>
      <c r="I176" s="297"/>
      <c r="J176" s="297"/>
      <c r="K176" s="297"/>
      <c r="L176" s="297"/>
      <c r="M176" s="297"/>
      <c r="N176" s="297"/>
      <c r="O176" s="297"/>
      <c r="P176" s="297"/>
      <c r="Q176" s="297"/>
      <c r="R176" s="297"/>
      <c r="S176" s="297"/>
      <c r="T176" s="297"/>
      <c r="U176" s="297"/>
      <c r="V176" s="297"/>
      <c r="W176" s="297"/>
      <c r="X176" s="297"/>
      <c r="Y176" s="297"/>
      <c r="Z176" s="297"/>
    </row>
    <row r="177" spans="1:26" ht="12.75">
      <c r="A177" s="297"/>
      <c r="B177" s="297"/>
      <c r="C177" s="297"/>
      <c r="D177" s="297"/>
      <c r="E177" s="297"/>
      <c r="F177" s="297"/>
      <c r="G177" s="297"/>
      <c r="H177" s="297"/>
      <c r="I177" s="297"/>
      <c r="J177" s="297"/>
      <c r="K177" s="297"/>
      <c r="L177" s="297"/>
      <c r="M177" s="297"/>
      <c r="N177" s="297"/>
      <c r="O177" s="297"/>
      <c r="P177" s="297"/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</row>
    <row r="178" spans="1:26" ht="12.75">
      <c r="A178" s="297"/>
      <c r="B178" s="297"/>
      <c r="C178" s="297"/>
      <c r="D178" s="297"/>
      <c r="E178" s="297"/>
      <c r="F178" s="297"/>
      <c r="G178" s="297"/>
      <c r="H178" s="297"/>
      <c r="I178" s="297"/>
      <c r="J178" s="297"/>
      <c r="K178" s="297"/>
      <c r="L178" s="297"/>
      <c r="M178" s="297"/>
      <c r="N178" s="297"/>
      <c r="O178" s="297"/>
      <c r="P178" s="297"/>
      <c r="Q178" s="297"/>
      <c r="R178" s="297"/>
      <c r="S178" s="297"/>
      <c r="T178" s="297"/>
      <c r="U178" s="297"/>
      <c r="V178" s="297"/>
      <c r="W178" s="297"/>
      <c r="X178" s="297"/>
      <c r="Y178" s="297"/>
      <c r="Z178" s="297"/>
    </row>
    <row r="179" spans="1:26" ht="12.75">
      <c r="A179" s="297"/>
      <c r="B179" s="297"/>
      <c r="C179" s="297"/>
      <c r="D179" s="297"/>
      <c r="E179" s="297"/>
      <c r="F179" s="297"/>
      <c r="G179" s="297"/>
      <c r="H179" s="297"/>
      <c r="I179" s="297"/>
      <c r="J179" s="297"/>
      <c r="K179" s="297"/>
      <c r="L179" s="297"/>
      <c r="M179" s="297"/>
      <c r="N179" s="297"/>
      <c r="O179" s="297"/>
      <c r="P179" s="297"/>
      <c r="Q179" s="297"/>
      <c r="R179" s="297"/>
      <c r="S179" s="297"/>
      <c r="T179" s="297"/>
      <c r="U179" s="297"/>
      <c r="V179" s="297"/>
      <c r="W179" s="297"/>
      <c r="X179" s="297"/>
      <c r="Y179" s="297"/>
      <c r="Z179" s="297"/>
    </row>
    <row r="180" spans="1:26" ht="12.75">
      <c r="A180" s="297"/>
      <c r="B180" s="297"/>
      <c r="C180" s="297"/>
      <c r="D180" s="297"/>
      <c r="E180" s="297"/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297"/>
      <c r="W180" s="297"/>
      <c r="X180" s="297"/>
      <c r="Y180" s="297"/>
      <c r="Z180" s="297"/>
    </row>
    <row r="181" spans="1:26" ht="12.75">
      <c r="A181" s="297"/>
      <c r="B181" s="297"/>
      <c r="C181" s="297"/>
      <c r="D181" s="297"/>
      <c r="E181" s="297"/>
      <c r="F181" s="297"/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</row>
    <row r="182" spans="1:26" ht="12.75">
      <c r="A182" s="297"/>
      <c r="B182" s="297"/>
      <c r="C182" s="297"/>
      <c r="D182" s="297"/>
      <c r="E182" s="297"/>
      <c r="F182" s="297"/>
      <c r="G182" s="297"/>
      <c r="H182" s="297"/>
      <c r="I182" s="297"/>
      <c r="J182" s="297"/>
      <c r="K182" s="297"/>
      <c r="L182" s="297"/>
      <c r="M182" s="297"/>
      <c r="N182" s="297"/>
      <c r="O182" s="297"/>
      <c r="P182" s="297"/>
      <c r="Q182" s="297"/>
      <c r="R182" s="297"/>
      <c r="S182" s="297"/>
      <c r="T182" s="297"/>
      <c r="U182" s="297"/>
      <c r="V182" s="297"/>
      <c r="W182" s="297"/>
      <c r="X182" s="297"/>
      <c r="Y182" s="297"/>
      <c r="Z182" s="297"/>
    </row>
    <row r="183" spans="1:26" ht="12.75">
      <c r="A183" s="297"/>
      <c r="B183" s="297"/>
      <c r="C183" s="297"/>
      <c r="D183" s="297"/>
      <c r="E183" s="297"/>
      <c r="F183" s="297"/>
      <c r="G183" s="297"/>
      <c r="H183" s="297"/>
      <c r="I183" s="297"/>
      <c r="J183" s="297"/>
      <c r="K183" s="297"/>
      <c r="L183" s="297"/>
      <c r="M183" s="297"/>
      <c r="N183" s="297"/>
      <c r="O183" s="297"/>
      <c r="P183" s="297"/>
      <c r="Q183" s="297"/>
      <c r="R183" s="297"/>
      <c r="S183" s="297"/>
      <c r="T183" s="297"/>
      <c r="U183" s="297"/>
      <c r="V183" s="297"/>
      <c r="W183" s="297"/>
      <c r="X183" s="297"/>
      <c r="Y183" s="297"/>
      <c r="Z183" s="297"/>
    </row>
    <row r="184" spans="1:26" ht="12.75">
      <c r="A184" s="297"/>
      <c r="B184" s="297"/>
      <c r="C184" s="297"/>
      <c r="D184" s="297"/>
      <c r="E184" s="297"/>
      <c r="F184" s="297"/>
      <c r="G184" s="297"/>
      <c r="H184" s="297"/>
      <c r="I184" s="297"/>
      <c r="J184" s="297"/>
      <c r="K184" s="297"/>
      <c r="L184" s="297"/>
      <c r="M184" s="297"/>
      <c r="N184" s="297"/>
      <c r="O184" s="297"/>
      <c r="P184" s="297"/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</row>
    <row r="185" spans="1:26" ht="12.75">
      <c r="A185" s="297"/>
      <c r="B185" s="297"/>
      <c r="C185" s="297"/>
      <c r="D185" s="297"/>
      <c r="E185" s="297"/>
      <c r="F185" s="297"/>
      <c r="G185" s="297"/>
      <c r="H185" s="297"/>
      <c r="I185" s="297"/>
      <c r="J185" s="297"/>
      <c r="K185" s="297"/>
      <c r="L185" s="297"/>
      <c r="M185" s="297"/>
      <c r="N185" s="297"/>
      <c r="O185" s="297"/>
      <c r="P185" s="297"/>
      <c r="Q185" s="297"/>
      <c r="R185" s="297"/>
      <c r="S185" s="297"/>
      <c r="T185" s="297"/>
      <c r="U185" s="297"/>
      <c r="V185" s="297"/>
      <c r="W185" s="297"/>
      <c r="X185" s="297"/>
      <c r="Y185" s="297"/>
      <c r="Z185" s="297"/>
    </row>
    <row r="186" spans="1:26" ht="12.75">
      <c r="A186" s="297"/>
      <c r="B186" s="297"/>
      <c r="C186" s="297"/>
      <c r="D186" s="297"/>
      <c r="E186" s="297"/>
      <c r="F186" s="297"/>
      <c r="G186" s="297"/>
      <c r="H186" s="297"/>
      <c r="I186" s="297"/>
      <c r="J186" s="297"/>
      <c r="K186" s="297"/>
      <c r="L186" s="297"/>
      <c r="M186" s="297"/>
      <c r="N186" s="297"/>
      <c r="O186" s="297"/>
      <c r="P186" s="297"/>
      <c r="Q186" s="297"/>
      <c r="R186" s="297"/>
      <c r="S186" s="297"/>
      <c r="T186" s="297"/>
      <c r="U186" s="297"/>
      <c r="V186" s="297"/>
      <c r="W186" s="297"/>
      <c r="X186" s="297"/>
      <c r="Y186" s="297"/>
      <c r="Z186" s="297"/>
    </row>
    <row r="187" spans="1:26" ht="12.75">
      <c r="A187" s="297"/>
      <c r="B187" s="297"/>
      <c r="C187" s="297"/>
      <c r="D187" s="297"/>
      <c r="E187" s="297"/>
      <c r="F187" s="297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</row>
    <row r="188" spans="1:26" ht="12.75">
      <c r="A188" s="297"/>
      <c r="B188" s="297"/>
      <c r="C188" s="297"/>
      <c r="D188" s="297"/>
      <c r="E188" s="297"/>
      <c r="F188" s="297"/>
      <c r="G188" s="297"/>
      <c r="H188" s="297"/>
      <c r="I188" s="297"/>
      <c r="J188" s="297"/>
      <c r="K188" s="297"/>
      <c r="L188" s="297"/>
      <c r="M188" s="297"/>
      <c r="N188" s="297"/>
      <c r="O188" s="297"/>
      <c r="P188" s="297"/>
      <c r="Q188" s="297"/>
      <c r="R188" s="297"/>
      <c r="S188" s="297"/>
      <c r="T188" s="297"/>
      <c r="U188" s="297"/>
      <c r="V188" s="297"/>
      <c r="W188" s="297"/>
      <c r="X188" s="297"/>
      <c r="Y188" s="297"/>
      <c r="Z188" s="297"/>
    </row>
    <row r="189" spans="1:26" ht="12.75">
      <c r="A189" s="297"/>
      <c r="B189" s="297"/>
      <c r="C189" s="297"/>
      <c r="D189" s="297"/>
      <c r="E189" s="297"/>
      <c r="F189" s="297"/>
      <c r="G189" s="297"/>
      <c r="H189" s="297"/>
      <c r="I189" s="297"/>
      <c r="J189" s="297"/>
      <c r="K189" s="297"/>
      <c r="L189" s="297"/>
      <c r="M189" s="297"/>
      <c r="N189" s="297"/>
      <c r="O189" s="297"/>
      <c r="P189" s="297"/>
      <c r="Q189" s="297"/>
      <c r="R189" s="297"/>
      <c r="S189" s="297"/>
      <c r="T189" s="297"/>
      <c r="U189" s="297"/>
      <c r="V189" s="297"/>
      <c r="W189" s="297"/>
      <c r="X189" s="297"/>
      <c r="Y189" s="297"/>
      <c r="Z189" s="297"/>
    </row>
    <row r="190" spans="1:26" ht="12.75">
      <c r="A190" s="297"/>
      <c r="B190" s="297"/>
      <c r="C190" s="297"/>
      <c r="D190" s="297"/>
      <c r="E190" s="297"/>
      <c r="F190" s="297"/>
      <c r="G190" s="297"/>
      <c r="H190" s="297"/>
      <c r="I190" s="297"/>
      <c r="J190" s="297"/>
      <c r="K190" s="297"/>
      <c r="L190" s="297"/>
      <c r="M190" s="297"/>
      <c r="N190" s="297"/>
      <c r="O190" s="297"/>
      <c r="P190" s="297"/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</row>
    <row r="191" spans="1:26" ht="12.75">
      <c r="A191" s="297"/>
      <c r="B191" s="297"/>
      <c r="C191" s="297"/>
      <c r="D191" s="297"/>
      <c r="E191" s="297"/>
      <c r="F191" s="297"/>
      <c r="G191" s="297"/>
      <c r="H191" s="297"/>
      <c r="I191" s="297"/>
      <c r="J191" s="297"/>
      <c r="K191" s="297"/>
      <c r="L191" s="297"/>
      <c r="M191" s="297"/>
      <c r="N191" s="297"/>
      <c r="O191" s="297"/>
      <c r="P191" s="297"/>
      <c r="Q191" s="297"/>
      <c r="R191" s="297"/>
      <c r="S191" s="297"/>
      <c r="T191" s="297"/>
      <c r="U191" s="297"/>
      <c r="V191" s="297"/>
      <c r="W191" s="297"/>
      <c r="X191" s="297"/>
      <c r="Y191" s="297"/>
      <c r="Z191" s="297"/>
    </row>
    <row r="192" spans="1:26" ht="12.75">
      <c r="A192" s="297"/>
      <c r="B192" s="297"/>
      <c r="C192" s="297"/>
      <c r="D192" s="297"/>
      <c r="E192" s="297"/>
      <c r="F192" s="297"/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</row>
    <row r="193" spans="1:26" ht="12.75">
      <c r="A193" s="297"/>
      <c r="B193" s="297"/>
      <c r="C193" s="297"/>
      <c r="D193" s="297"/>
      <c r="E193" s="297"/>
      <c r="F193" s="297"/>
      <c r="G193" s="297"/>
      <c r="H193" s="297"/>
      <c r="I193" s="297"/>
      <c r="J193" s="297"/>
      <c r="K193" s="297"/>
      <c r="L193" s="297"/>
      <c r="M193" s="297"/>
      <c r="N193" s="297"/>
      <c r="O193" s="297"/>
      <c r="P193" s="297"/>
      <c r="Q193" s="297"/>
      <c r="R193" s="297"/>
      <c r="S193" s="297"/>
      <c r="T193" s="297"/>
      <c r="U193" s="297"/>
      <c r="V193" s="297"/>
      <c r="W193" s="297"/>
      <c r="X193" s="297"/>
      <c r="Y193" s="297"/>
      <c r="Z193" s="297"/>
    </row>
    <row r="194" spans="1:26" ht="12.75">
      <c r="A194" s="297"/>
      <c r="B194" s="297"/>
      <c r="C194" s="297"/>
      <c r="D194" s="297"/>
      <c r="E194" s="297"/>
      <c r="F194" s="297"/>
      <c r="G194" s="297"/>
      <c r="H194" s="297"/>
      <c r="I194" s="297"/>
      <c r="J194" s="297"/>
      <c r="K194" s="297"/>
      <c r="L194" s="297"/>
      <c r="M194" s="297"/>
      <c r="N194" s="297"/>
      <c r="O194" s="297"/>
      <c r="P194" s="297"/>
      <c r="Q194" s="297"/>
      <c r="R194" s="297"/>
      <c r="S194" s="297"/>
      <c r="T194" s="297"/>
      <c r="U194" s="297"/>
      <c r="V194" s="297"/>
      <c r="W194" s="297"/>
      <c r="X194" s="297"/>
      <c r="Y194" s="297"/>
      <c r="Z194" s="297"/>
    </row>
    <row r="195" spans="1:26" ht="12.75">
      <c r="A195" s="297"/>
      <c r="B195" s="297"/>
      <c r="C195" s="297"/>
      <c r="D195" s="297"/>
      <c r="E195" s="297"/>
      <c r="F195" s="297"/>
      <c r="G195" s="297"/>
      <c r="H195" s="297"/>
      <c r="I195" s="297"/>
      <c r="J195" s="297"/>
      <c r="K195" s="297"/>
      <c r="L195" s="297"/>
      <c r="M195" s="297"/>
      <c r="N195" s="297"/>
      <c r="O195" s="297"/>
      <c r="P195" s="297"/>
      <c r="Q195" s="297"/>
      <c r="R195" s="297"/>
      <c r="S195" s="297"/>
      <c r="T195" s="297"/>
      <c r="U195" s="297"/>
      <c r="V195" s="297"/>
      <c r="W195" s="297"/>
      <c r="X195" s="297"/>
      <c r="Y195" s="297"/>
      <c r="Z195" s="297"/>
    </row>
    <row r="196" spans="1:26" ht="12.75">
      <c r="A196" s="297"/>
      <c r="B196" s="297"/>
      <c r="C196" s="297"/>
      <c r="D196" s="297"/>
      <c r="E196" s="297"/>
      <c r="F196" s="297"/>
      <c r="G196" s="297"/>
      <c r="H196" s="297"/>
      <c r="I196" s="297"/>
      <c r="J196" s="297"/>
      <c r="K196" s="297"/>
      <c r="L196" s="297"/>
      <c r="M196" s="297"/>
      <c r="N196" s="297"/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</row>
    <row r="197" spans="1:26" ht="12.75">
      <c r="A197" s="297"/>
      <c r="B197" s="297"/>
      <c r="C197" s="297"/>
      <c r="D197" s="297"/>
      <c r="E197" s="297"/>
      <c r="F197" s="297"/>
      <c r="G197" s="297"/>
      <c r="H197" s="297"/>
      <c r="I197" s="297"/>
      <c r="J197" s="297"/>
      <c r="K197" s="297"/>
      <c r="L197" s="297"/>
      <c r="M197" s="297"/>
      <c r="N197" s="297"/>
      <c r="O197" s="297"/>
      <c r="P197" s="297"/>
      <c r="Q197" s="297"/>
      <c r="R197" s="297"/>
      <c r="S197" s="297"/>
      <c r="T197" s="297"/>
      <c r="U197" s="297"/>
      <c r="V197" s="297"/>
      <c r="W197" s="297"/>
      <c r="X197" s="297"/>
      <c r="Y197" s="297"/>
      <c r="Z197" s="297"/>
    </row>
    <row r="198" spans="1:26" ht="12.75">
      <c r="A198" s="297"/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  <c r="L198" s="297"/>
      <c r="M198" s="297"/>
      <c r="N198" s="297"/>
      <c r="O198" s="297"/>
      <c r="P198" s="297"/>
      <c r="Q198" s="297"/>
      <c r="R198" s="297"/>
      <c r="S198" s="297"/>
      <c r="T198" s="297"/>
      <c r="U198" s="297"/>
      <c r="V198" s="297"/>
      <c r="W198" s="297"/>
      <c r="X198" s="297"/>
      <c r="Y198" s="297"/>
      <c r="Z198" s="297"/>
    </row>
    <row r="199" spans="1:26" ht="12.75">
      <c r="A199" s="297"/>
      <c r="B199" s="297"/>
      <c r="C199" s="297"/>
      <c r="D199" s="297"/>
      <c r="E199" s="297"/>
      <c r="F199" s="297"/>
      <c r="G199" s="297"/>
      <c r="H199" s="297"/>
      <c r="I199" s="297"/>
      <c r="J199" s="297"/>
      <c r="K199" s="297"/>
      <c r="L199" s="297"/>
      <c r="M199" s="297"/>
      <c r="N199" s="297"/>
      <c r="O199" s="297"/>
      <c r="P199" s="297"/>
      <c r="Q199" s="297"/>
      <c r="R199" s="297"/>
      <c r="S199" s="297"/>
      <c r="T199" s="297"/>
      <c r="U199" s="297"/>
      <c r="V199" s="297"/>
      <c r="W199" s="297"/>
      <c r="X199" s="297"/>
      <c r="Y199" s="297"/>
      <c r="Z199" s="297"/>
    </row>
    <row r="200" spans="1:26" ht="12.75">
      <c r="A200" s="297"/>
      <c r="B200" s="297"/>
      <c r="C200" s="297"/>
      <c r="D200" s="297"/>
      <c r="E200" s="297"/>
      <c r="F200" s="297"/>
      <c r="G200" s="297"/>
      <c r="H200" s="297"/>
      <c r="I200" s="297"/>
      <c r="J200" s="297"/>
      <c r="K200" s="297"/>
      <c r="L200" s="297"/>
      <c r="M200" s="297"/>
      <c r="N200" s="297"/>
      <c r="O200" s="297"/>
      <c r="P200" s="297"/>
      <c r="Q200" s="297"/>
      <c r="R200" s="297"/>
      <c r="S200" s="297"/>
      <c r="T200" s="297"/>
      <c r="U200" s="297"/>
      <c r="V200" s="297"/>
      <c r="W200" s="297"/>
      <c r="X200" s="297"/>
      <c r="Y200" s="297"/>
      <c r="Z200" s="297"/>
    </row>
    <row r="201" spans="1:26" ht="12.75">
      <c r="A201" s="297"/>
      <c r="B201" s="297"/>
      <c r="C201" s="297"/>
      <c r="D201" s="297"/>
      <c r="E201" s="297"/>
      <c r="F201" s="297"/>
      <c r="G201" s="297"/>
      <c r="H201" s="297"/>
      <c r="I201" s="297"/>
      <c r="J201" s="297"/>
      <c r="K201" s="297"/>
      <c r="L201" s="297"/>
      <c r="M201" s="297"/>
      <c r="N201" s="297"/>
      <c r="O201" s="297"/>
      <c r="P201" s="297"/>
      <c r="Q201" s="297"/>
      <c r="R201" s="297"/>
      <c r="S201" s="297"/>
      <c r="T201" s="297"/>
      <c r="U201" s="297"/>
      <c r="V201" s="297"/>
      <c r="W201" s="297"/>
      <c r="X201" s="297"/>
      <c r="Y201" s="297"/>
      <c r="Z201" s="297"/>
    </row>
    <row r="202" spans="1:26" ht="12.75">
      <c r="A202" s="297"/>
      <c r="B202" s="297"/>
      <c r="C202" s="297"/>
      <c r="D202" s="297"/>
      <c r="E202" s="297"/>
      <c r="F202" s="297"/>
      <c r="G202" s="297"/>
      <c r="H202" s="297"/>
      <c r="I202" s="297"/>
      <c r="J202" s="297"/>
      <c r="K202" s="297"/>
      <c r="L202" s="297"/>
      <c r="M202" s="297"/>
      <c r="N202" s="297"/>
      <c r="O202" s="297"/>
      <c r="P202" s="297"/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</row>
    <row r="203" spans="1:26" ht="12.75">
      <c r="A203" s="297"/>
      <c r="B203" s="297"/>
      <c r="C203" s="297"/>
      <c r="D203" s="297"/>
      <c r="E203" s="297"/>
      <c r="F203" s="297"/>
      <c r="G203" s="297"/>
      <c r="H203" s="297"/>
      <c r="I203" s="297"/>
      <c r="J203" s="297"/>
      <c r="K203" s="297"/>
      <c r="L203" s="297"/>
      <c r="M203" s="297"/>
      <c r="N203" s="297"/>
      <c r="O203" s="297"/>
      <c r="P203" s="297"/>
      <c r="Q203" s="297"/>
      <c r="R203" s="297"/>
      <c r="S203" s="297"/>
      <c r="T203" s="297"/>
      <c r="U203" s="297"/>
      <c r="V203" s="297"/>
      <c r="W203" s="297"/>
      <c r="X203" s="297"/>
      <c r="Y203" s="297"/>
      <c r="Z203" s="297"/>
    </row>
    <row r="204" spans="1:26" ht="12.75">
      <c r="A204" s="297"/>
      <c r="B204" s="297"/>
      <c r="C204" s="297"/>
      <c r="D204" s="297"/>
      <c r="E204" s="297"/>
      <c r="F204" s="297"/>
      <c r="G204" s="297"/>
      <c r="H204" s="297"/>
      <c r="I204" s="297"/>
      <c r="J204" s="297"/>
      <c r="K204" s="297"/>
      <c r="L204" s="297"/>
      <c r="M204" s="297"/>
      <c r="N204" s="297"/>
      <c r="O204" s="297"/>
      <c r="P204" s="297"/>
      <c r="Q204" s="297"/>
      <c r="R204" s="297"/>
      <c r="S204" s="297"/>
      <c r="T204" s="297"/>
      <c r="U204" s="297"/>
      <c r="V204" s="297"/>
      <c r="W204" s="297"/>
      <c r="X204" s="297"/>
      <c r="Y204" s="297"/>
      <c r="Z204" s="297"/>
    </row>
    <row r="205" spans="1:26" ht="12.75">
      <c r="A205" s="297"/>
      <c r="B205" s="297"/>
      <c r="C205" s="297"/>
      <c r="D205" s="297"/>
      <c r="E205" s="297"/>
      <c r="F205" s="297"/>
      <c r="G205" s="297"/>
      <c r="H205" s="297"/>
      <c r="I205" s="297"/>
      <c r="J205" s="297"/>
      <c r="K205" s="297"/>
      <c r="L205" s="297"/>
      <c r="M205" s="297"/>
      <c r="N205" s="297"/>
      <c r="O205" s="297"/>
      <c r="P205" s="297"/>
      <c r="Q205" s="297"/>
      <c r="R205" s="297"/>
      <c r="S205" s="297"/>
      <c r="T205" s="297"/>
      <c r="U205" s="297"/>
      <c r="V205" s="297"/>
      <c r="W205" s="297"/>
      <c r="X205" s="297"/>
      <c r="Y205" s="297"/>
      <c r="Z205" s="297"/>
    </row>
    <row r="206" spans="1:26" ht="12.75">
      <c r="A206" s="297"/>
      <c r="B206" s="297"/>
      <c r="C206" s="297"/>
      <c r="D206" s="297"/>
      <c r="E206" s="297"/>
      <c r="F206" s="297"/>
      <c r="G206" s="297"/>
      <c r="H206" s="297"/>
      <c r="I206" s="297"/>
      <c r="J206" s="297"/>
      <c r="K206" s="297"/>
      <c r="L206" s="297"/>
      <c r="M206" s="297"/>
      <c r="N206" s="297"/>
      <c r="O206" s="297"/>
      <c r="P206" s="297"/>
      <c r="Q206" s="297"/>
      <c r="R206" s="297"/>
      <c r="S206" s="297"/>
      <c r="T206" s="297"/>
      <c r="U206" s="297"/>
      <c r="V206" s="297"/>
      <c r="W206" s="297"/>
      <c r="X206" s="297"/>
      <c r="Y206" s="297"/>
      <c r="Z206" s="297"/>
    </row>
    <row r="207" spans="1:26" ht="12.75">
      <c r="A207" s="297"/>
      <c r="B207" s="297"/>
      <c r="C207" s="297"/>
      <c r="D207" s="297"/>
      <c r="E207" s="297"/>
      <c r="F207" s="297"/>
      <c r="G207" s="297"/>
      <c r="H207" s="297"/>
      <c r="I207" s="297"/>
      <c r="J207" s="297"/>
      <c r="K207" s="297"/>
      <c r="L207" s="297"/>
      <c r="M207" s="297"/>
      <c r="N207" s="297"/>
      <c r="O207" s="297"/>
      <c r="P207" s="297"/>
      <c r="Q207" s="297"/>
      <c r="R207" s="297"/>
      <c r="S207" s="297"/>
      <c r="T207" s="297"/>
      <c r="U207" s="297"/>
      <c r="V207" s="297"/>
      <c r="W207" s="297"/>
      <c r="X207" s="297"/>
      <c r="Y207" s="297"/>
      <c r="Z207" s="297"/>
    </row>
    <row r="208" spans="1:26" ht="12.75">
      <c r="A208" s="297"/>
      <c r="B208" s="297"/>
      <c r="C208" s="297"/>
      <c r="D208" s="297"/>
      <c r="E208" s="297"/>
      <c r="F208" s="297"/>
      <c r="G208" s="297"/>
      <c r="H208" s="297"/>
      <c r="I208" s="297"/>
      <c r="J208" s="297"/>
      <c r="K208" s="297"/>
      <c r="L208" s="297"/>
      <c r="M208" s="297"/>
      <c r="N208" s="297"/>
      <c r="O208" s="297"/>
      <c r="P208" s="297"/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</row>
    <row r="209" spans="1:26" ht="12.75">
      <c r="A209" s="297"/>
      <c r="B209" s="297"/>
      <c r="C209" s="297"/>
      <c r="D209" s="297"/>
      <c r="E209" s="297"/>
      <c r="F209" s="297"/>
      <c r="G209" s="297"/>
      <c r="H209" s="297"/>
      <c r="I209" s="297"/>
      <c r="J209" s="297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</row>
    <row r="210" spans="1:26" ht="12.75">
      <c r="A210" s="297"/>
      <c r="B210" s="297"/>
      <c r="C210" s="297"/>
      <c r="D210" s="297"/>
      <c r="E210" s="297"/>
      <c r="F210" s="297"/>
      <c r="G210" s="297"/>
      <c r="H210" s="297"/>
      <c r="I210" s="297"/>
      <c r="J210" s="297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7"/>
      <c r="Y210" s="297"/>
      <c r="Z210" s="297"/>
    </row>
    <row r="211" spans="1:26" ht="12.75">
      <c r="A211" s="297"/>
      <c r="B211" s="297"/>
      <c r="C211" s="297"/>
      <c r="D211" s="297"/>
      <c r="E211" s="297"/>
      <c r="F211" s="297"/>
      <c r="G211" s="297"/>
      <c r="H211" s="297"/>
      <c r="I211" s="297"/>
      <c r="J211" s="297"/>
      <c r="K211" s="297"/>
      <c r="L211" s="297"/>
      <c r="M211" s="297"/>
      <c r="N211" s="297"/>
      <c r="O211" s="297"/>
      <c r="P211" s="297"/>
      <c r="Q211" s="297"/>
      <c r="R211" s="297"/>
      <c r="S211" s="297"/>
      <c r="T211" s="297"/>
      <c r="U211" s="297"/>
      <c r="V211" s="297"/>
      <c r="W211" s="297"/>
      <c r="X211" s="297"/>
      <c r="Y211" s="297"/>
      <c r="Z211" s="297"/>
    </row>
    <row r="212" spans="1:26" ht="12.75">
      <c r="A212" s="297"/>
      <c r="B212" s="297"/>
      <c r="C212" s="297"/>
      <c r="D212" s="297"/>
      <c r="E212" s="297"/>
      <c r="F212" s="297"/>
      <c r="G212" s="297"/>
      <c r="H212" s="297"/>
      <c r="I212" s="297"/>
      <c r="J212" s="297"/>
      <c r="K212" s="297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297"/>
      <c r="X212" s="297"/>
      <c r="Y212" s="297"/>
      <c r="Z212" s="297"/>
    </row>
    <row r="213" spans="1:26" ht="12.75">
      <c r="A213" s="297"/>
      <c r="B213" s="297"/>
      <c r="C213" s="297"/>
      <c r="D213" s="297"/>
      <c r="E213" s="297"/>
      <c r="F213" s="297"/>
      <c r="G213" s="297"/>
      <c r="H213" s="297"/>
      <c r="I213" s="297"/>
      <c r="J213" s="297"/>
      <c r="K213" s="297"/>
      <c r="L213" s="297"/>
      <c r="M213" s="297"/>
      <c r="N213" s="297"/>
      <c r="O213" s="297"/>
      <c r="P213" s="297"/>
      <c r="Q213" s="297"/>
      <c r="R213" s="297"/>
      <c r="S213" s="297"/>
      <c r="T213" s="297"/>
      <c r="U213" s="297"/>
      <c r="V213" s="297"/>
      <c r="W213" s="297"/>
      <c r="X213" s="297"/>
      <c r="Y213" s="297"/>
      <c r="Z213" s="297"/>
    </row>
    <row r="214" spans="1:26" ht="12.75">
      <c r="A214" s="297"/>
      <c r="B214" s="297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97"/>
      <c r="N214" s="297"/>
      <c r="O214" s="297"/>
      <c r="P214" s="297"/>
      <c r="Q214" s="297"/>
      <c r="R214" s="297"/>
      <c r="S214" s="297"/>
      <c r="T214" s="297"/>
      <c r="U214" s="297"/>
      <c r="V214" s="297"/>
      <c r="W214" s="297"/>
      <c r="X214" s="297"/>
      <c r="Y214" s="297"/>
      <c r="Z214" s="297"/>
    </row>
    <row r="215" spans="1:26" ht="12.75">
      <c r="A215" s="297"/>
      <c r="B215" s="297"/>
      <c r="C215" s="297"/>
      <c r="D215" s="297"/>
      <c r="E215" s="297"/>
      <c r="F215" s="297"/>
      <c r="G215" s="297"/>
      <c r="H215" s="297"/>
      <c r="I215" s="297"/>
      <c r="J215" s="297"/>
      <c r="K215" s="297"/>
      <c r="L215" s="297"/>
      <c r="M215" s="297"/>
      <c r="N215" s="297"/>
      <c r="O215" s="297"/>
      <c r="P215" s="297"/>
      <c r="Q215" s="297"/>
      <c r="R215" s="297"/>
      <c r="S215" s="297"/>
      <c r="T215" s="297"/>
      <c r="U215" s="297"/>
      <c r="V215" s="297"/>
      <c r="W215" s="297"/>
      <c r="X215" s="297"/>
      <c r="Y215" s="297"/>
      <c r="Z215" s="297"/>
    </row>
    <row r="216" spans="1:26" ht="12.75">
      <c r="A216" s="297"/>
      <c r="B216" s="297"/>
      <c r="C216" s="297"/>
      <c r="D216" s="297"/>
      <c r="E216" s="297"/>
      <c r="F216" s="297"/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</row>
    <row r="217" spans="1:26" ht="12.75">
      <c r="A217" s="297"/>
      <c r="B217" s="297"/>
      <c r="C217" s="297"/>
      <c r="D217" s="297"/>
      <c r="E217" s="297"/>
      <c r="F217" s="297"/>
      <c r="G217" s="297"/>
      <c r="H217" s="297"/>
      <c r="I217" s="297"/>
      <c r="J217" s="297"/>
      <c r="K217" s="297"/>
      <c r="L217" s="297"/>
      <c r="M217" s="297"/>
      <c r="N217" s="297"/>
      <c r="O217" s="297"/>
      <c r="P217" s="297"/>
      <c r="Q217" s="297"/>
      <c r="R217" s="297"/>
      <c r="S217" s="297"/>
      <c r="T217" s="297"/>
      <c r="U217" s="297"/>
      <c r="V217" s="297"/>
      <c r="W217" s="297"/>
      <c r="X217" s="297"/>
      <c r="Y217" s="297"/>
      <c r="Z217" s="297"/>
    </row>
    <row r="218" spans="1:26" ht="12.75">
      <c r="A218" s="297"/>
      <c r="B218" s="297"/>
      <c r="C218" s="297"/>
      <c r="D218" s="297"/>
      <c r="E218" s="297"/>
      <c r="F218" s="297"/>
      <c r="G218" s="297"/>
      <c r="H218" s="297"/>
      <c r="I218" s="297"/>
      <c r="J218" s="297"/>
      <c r="K218" s="297"/>
      <c r="L218" s="297"/>
      <c r="M218" s="297"/>
      <c r="N218" s="297"/>
      <c r="O218" s="297"/>
      <c r="P218" s="297"/>
      <c r="Q218" s="297"/>
      <c r="R218" s="297"/>
      <c r="S218" s="297"/>
      <c r="T218" s="297"/>
      <c r="U218" s="297"/>
      <c r="V218" s="297"/>
      <c r="W218" s="297"/>
      <c r="X218" s="297"/>
      <c r="Y218" s="297"/>
      <c r="Z218" s="297"/>
    </row>
    <row r="219" spans="1:26" ht="12.75">
      <c r="A219" s="297"/>
      <c r="B219" s="297"/>
      <c r="C219" s="297"/>
      <c r="D219" s="297"/>
      <c r="E219" s="297"/>
      <c r="F219" s="297"/>
      <c r="G219" s="297"/>
      <c r="H219" s="297"/>
      <c r="I219" s="297"/>
      <c r="J219" s="297"/>
      <c r="K219" s="297"/>
      <c r="L219" s="297"/>
      <c r="M219" s="297"/>
      <c r="N219" s="297"/>
      <c r="O219" s="297"/>
      <c r="P219" s="297"/>
      <c r="Q219" s="297"/>
      <c r="R219" s="297"/>
      <c r="S219" s="297"/>
      <c r="T219" s="297"/>
      <c r="U219" s="297"/>
      <c r="V219" s="297"/>
      <c r="W219" s="297"/>
      <c r="X219" s="297"/>
      <c r="Y219" s="297"/>
      <c r="Z219" s="297"/>
    </row>
    <row r="220" spans="1:26" ht="12.75">
      <c r="A220" s="297"/>
      <c r="B220" s="297"/>
      <c r="C220" s="297"/>
      <c r="D220" s="297"/>
      <c r="E220" s="297"/>
      <c r="F220" s="297"/>
      <c r="G220" s="297"/>
      <c r="H220" s="297"/>
      <c r="I220" s="297"/>
      <c r="J220" s="297"/>
      <c r="K220" s="297"/>
      <c r="L220" s="297"/>
      <c r="M220" s="297"/>
      <c r="N220" s="297"/>
      <c r="O220" s="297"/>
      <c r="P220" s="297"/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</row>
    <row r="221" spans="1:26" ht="12.75">
      <c r="A221" s="297"/>
      <c r="B221" s="297"/>
      <c r="C221" s="297"/>
      <c r="D221" s="297"/>
      <c r="E221" s="297"/>
      <c r="F221" s="297"/>
      <c r="G221" s="297"/>
      <c r="H221" s="297"/>
      <c r="I221" s="297"/>
      <c r="J221" s="297"/>
      <c r="K221" s="297"/>
      <c r="L221" s="297"/>
      <c r="M221" s="297"/>
      <c r="N221" s="297"/>
      <c r="O221" s="297"/>
      <c r="P221" s="297"/>
      <c r="Q221" s="297"/>
      <c r="R221" s="297"/>
      <c r="S221" s="297"/>
      <c r="T221" s="297"/>
      <c r="U221" s="297"/>
      <c r="V221" s="297"/>
      <c r="W221" s="297"/>
      <c r="X221" s="297"/>
      <c r="Y221" s="297"/>
      <c r="Z221" s="297"/>
    </row>
    <row r="222" spans="1:26" ht="12.75">
      <c r="A222" s="297"/>
      <c r="B222" s="297"/>
      <c r="C222" s="297"/>
      <c r="D222" s="297"/>
      <c r="E222" s="297"/>
      <c r="F222" s="297"/>
      <c r="G222" s="297"/>
      <c r="H222" s="297"/>
      <c r="I222" s="297"/>
      <c r="J222" s="297"/>
      <c r="K222" s="297"/>
      <c r="L222" s="297"/>
      <c r="M222" s="297"/>
      <c r="N222" s="297"/>
      <c r="O222" s="297"/>
      <c r="P222" s="297"/>
      <c r="Q222" s="297"/>
      <c r="R222" s="297"/>
      <c r="S222" s="297"/>
      <c r="T222" s="297"/>
      <c r="U222" s="297"/>
      <c r="V222" s="297"/>
      <c r="W222" s="297"/>
      <c r="X222" s="297"/>
      <c r="Y222" s="297"/>
      <c r="Z222" s="297"/>
    </row>
    <row r="223" spans="1:26" ht="12.75">
      <c r="A223" s="297"/>
      <c r="B223" s="297"/>
      <c r="C223" s="297"/>
      <c r="D223" s="297"/>
      <c r="E223" s="297"/>
      <c r="F223" s="297"/>
      <c r="G223" s="297"/>
      <c r="H223" s="297"/>
      <c r="I223" s="297"/>
      <c r="J223" s="297"/>
      <c r="K223" s="297"/>
      <c r="L223" s="297"/>
      <c r="M223" s="297"/>
      <c r="N223" s="297"/>
      <c r="O223" s="297"/>
      <c r="P223" s="297"/>
      <c r="Q223" s="297"/>
      <c r="R223" s="297"/>
      <c r="S223" s="297"/>
      <c r="T223" s="297"/>
      <c r="U223" s="297"/>
      <c r="V223" s="297"/>
      <c r="W223" s="297"/>
      <c r="X223" s="297"/>
      <c r="Y223" s="297"/>
      <c r="Z223" s="297"/>
    </row>
    <row r="224" spans="1:26" ht="12.75">
      <c r="A224" s="297"/>
      <c r="B224" s="297"/>
      <c r="C224" s="297"/>
      <c r="D224" s="297"/>
      <c r="E224" s="297"/>
      <c r="F224" s="297"/>
      <c r="G224" s="297"/>
      <c r="H224" s="297"/>
      <c r="I224" s="297"/>
      <c r="J224" s="297"/>
      <c r="K224" s="297"/>
      <c r="L224" s="297"/>
      <c r="M224" s="297"/>
      <c r="N224" s="297"/>
      <c r="O224" s="297"/>
      <c r="P224" s="297"/>
      <c r="Q224" s="297"/>
      <c r="R224" s="297"/>
      <c r="S224" s="297"/>
      <c r="T224" s="297"/>
      <c r="U224" s="297"/>
      <c r="V224" s="297"/>
      <c r="W224" s="297"/>
      <c r="X224" s="297"/>
      <c r="Y224" s="297"/>
      <c r="Z224" s="297"/>
    </row>
    <row r="225" spans="1:26" ht="12.75">
      <c r="A225" s="297"/>
      <c r="B225" s="297"/>
      <c r="C225" s="297"/>
      <c r="D225" s="297"/>
      <c r="E225" s="297"/>
      <c r="F225" s="297"/>
      <c r="G225" s="297"/>
      <c r="H225" s="297"/>
      <c r="I225" s="297"/>
      <c r="J225" s="297"/>
      <c r="K225" s="297"/>
      <c r="L225" s="297"/>
      <c r="M225" s="297"/>
      <c r="N225" s="297"/>
      <c r="O225" s="297"/>
      <c r="P225" s="297"/>
      <c r="Q225" s="297"/>
      <c r="R225" s="297"/>
      <c r="S225" s="297"/>
      <c r="T225" s="297"/>
      <c r="U225" s="297"/>
      <c r="V225" s="297"/>
      <c r="W225" s="297"/>
      <c r="X225" s="297"/>
      <c r="Y225" s="297"/>
      <c r="Z225" s="297"/>
    </row>
    <row r="226" spans="1:26" ht="12.75">
      <c r="A226" s="297"/>
      <c r="B226" s="297"/>
      <c r="C226" s="297"/>
      <c r="D226" s="297"/>
      <c r="E226" s="297"/>
      <c r="F226" s="297"/>
      <c r="G226" s="297"/>
      <c r="H226" s="297"/>
      <c r="I226" s="297"/>
      <c r="J226" s="297"/>
      <c r="K226" s="297"/>
      <c r="L226" s="297"/>
      <c r="M226" s="297"/>
      <c r="N226" s="297"/>
      <c r="O226" s="297"/>
      <c r="P226" s="297"/>
      <c r="Q226" s="297"/>
      <c r="R226" s="297"/>
      <c r="S226" s="297"/>
      <c r="T226" s="297"/>
      <c r="U226" s="297"/>
      <c r="V226" s="297"/>
      <c r="W226" s="297"/>
      <c r="X226" s="297"/>
      <c r="Y226" s="297"/>
      <c r="Z226" s="297"/>
    </row>
    <row r="227" spans="1:26" ht="12.75">
      <c r="A227" s="297"/>
      <c r="B227" s="297"/>
      <c r="C227" s="297"/>
      <c r="D227" s="297"/>
      <c r="E227" s="297"/>
      <c r="F227" s="297"/>
      <c r="G227" s="297"/>
      <c r="H227" s="297"/>
      <c r="I227" s="297"/>
      <c r="J227" s="297"/>
      <c r="K227" s="297"/>
      <c r="L227" s="297"/>
      <c r="M227" s="297"/>
      <c r="N227" s="297"/>
      <c r="O227" s="297"/>
      <c r="P227" s="297"/>
      <c r="Q227" s="297"/>
      <c r="R227" s="297"/>
      <c r="S227" s="297"/>
      <c r="T227" s="297"/>
      <c r="U227" s="297"/>
      <c r="V227" s="297"/>
      <c r="W227" s="297"/>
      <c r="X227" s="297"/>
      <c r="Y227" s="297"/>
      <c r="Z227" s="297"/>
    </row>
    <row r="228" spans="1:26" ht="12.75">
      <c r="A228" s="297"/>
      <c r="B228" s="297"/>
      <c r="C228" s="297"/>
      <c r="D228" s="297"/>
      <c r="E228" s="297"/>
      <c r="F228" s="297"/>
      <c r="G228" s="297"/>
      <c r="H228" s="297"/>
      <c r="I228" s="297"/>
      <c r="J228" s="297"/>
      <c r="K228" s="297"/>
      <c r="L228" s="297"/>
      <c r="M228" s="297"/>
      <c r="N228" s="297"/>
      <c r="O228" s="297"/>
      <c r="P228" s="297"/>
      <c r="Q228" s="297"/>
      <c r="R228" s="297"/>
      <c r="S228" s="297"/>
      <c r="T228" s="297"/>
      <c r="U228" s="297"/>
      <c r="V228" s="297"/>
      <c r="W228" s="297"/>
      <c r="X228" s="297"/>
      <c r="Y228" s="297"/>
      <c r="Z228" s="297"/>
    </row>
    <row r="229" spans="1:26" ht="12.75">
      <c r="A229" s="297"/>
      <c r="B229" s="297"/>
      <c r="C229" s="297"/>
      <c r="D229" s="297"/>
      <c r="E229" s="297"/>
      <c r="F229" s="297"/>
      <c r="G229" s="297"/>
      <c r="H229" s="297"/>
      <c r="I229" s="297"/>
      <c r="J229" s="297"/>
      <c r="K229" s="297"/>
      <c r="L229" s="297"/>
      <c r="M229" s="297"/>
      <c r="N229" s="297"/>
      <c r="O229" s="297"/>
      <c r="P229" s="297"/>
      <c r="Q229" s="297"/>
      <c r="R229" s="297"/>
      <c r="S229" s="297"/>
      <c r="T229" s="297"/>
      <c r="U229" s="297"/>
      <c r="V229" s="297"/>
      <c r="W229" s="297"/>
      <c r="X229" s="297"/>
      <c r="Y229" s="297"/>
      <c r="Z229" s="297"/>
    </row>
    <row r="230" spans="1:26" ht="12.75">
      <c r="A230" s="297"/>
      <c r="B230" s="297"/>
      <c r="C230" s="297"/>
      <c r="D230" s="297"/>
      <c r="E230" s="297"/>
      <c r="F230" s="297"/>
      <c r="G230" s="297"/>
      <c r="H230" s="297"/>
      <c r="I230" s="297"/>
      <c r="J230" s="297"/>
      <c r="K230" s="297"/>
      <c r="L230" s="297"/>
      <c r="M230" s="297"/>
      <c r="N230" s="297"/>
      <c r="O230" s="297"/>
      <c r="P230" s="297"/>
      <c r="Q230" s="297"/>
      <c r="R230" s="297"/>
      <c r="S230" s="297"/>
      <c r="T230" s="297"/>
      <c r="U230" s="297"/>
      <c r="V230" s="297"/>
      <c r="W230" s="297"/>
      <c r="X230" s="297"/>
      <c r="Y230" s="297"/>
      <c r="Z230" s="297"/>
    </row>
    <row r="231" spans="1:26" ht="12.75">
      <c r="A231" s="297"/>
      <c r="B231" s="297"/>
      <c r="C231" s="297"/>
      <c r="D231" s="297"/>
      <c r="E231" s="297"/>
      <c r="F231" s="297"/>
      <c r="G231" s="297"/>
      <c r="H231" s="297"/>
      <c r="I231" s="297"/>
      <c r="J231" s="297"/>
      <c r="K231" s="297"/>
      <c r="L231" s="297"/>
      <c r="M231" s="297"/>
      <c r="N231" s="297"/>
      <c r="O231" s="297"/>
      <c r="P231" s="297"/>
      <c r="Q231" s="297"/>
      <c r="R231" s="297"/>
      <c r="S231" s="297"/>
      <c r="T231" s="297"/>
      <c r="U231" s="297"/>
      <c r="V231" s="297"/>
      <c r="W231" s="297"/>
      <c r="X231" s="297"/>
      <c r="Y231" s="297"/>
      <c r="Z231" s="297"/>
    </row>
    <row r="232" spans="1:26" ht="12.75">
      <c r="A232" s="297"/>
      <c r="B232" s="297"/>
      <c r="C232" s="297"/>
      <c r="D232" s="297"/>
      <c r="E232" s="297"/>
      <c r="F232" s="297"/>
      <c r="G232" s="297"/>
      <c r="H232" s="297"/>
      <c r="I232" s="297"/>
      <c r="J232" s="297"/>
      <c r="K232" s="297"/>
      <c r="L232" s="297"/>
      <c r="M232" s="297"/>
      <c r="N232" s="297"/>
      <c r="O232" s="297"/>
      <c r="P232" s="297"/>
      <c r="Q232" s="297"/>
      <c r="R232" s="297"/>
      <c r="S232" s="297"/>
      <c r="T232" s="297"/>
      <c r="U232" s="297"/>
      <c r="V232" s="297"/>
      <c r="W232" s="297"/>
      <c r="X232" s="297"/>
      <c r="Y232" s="297"/>
      <c r="Z232" s="297"/>
    </row>
    <row r="233" spans="1:26" ht="12.75">
      <c r="A233" s="297"/>
      <c r="B233" s="297"/>
      <c r="C233" s="297"/>
      <c r="D233" s="297"/>
      <c r="E233" s="297"/>
      <c r="F233" s="297"/>
      <c r="G233" s="297"/>
      <c r="H233" s="297"/>
      <c r="I233" s="297"/>
      <c r="J233" s="297"/>
      <c r="K233" s="297"/>
      <c r="L233" s="297"/>
      <c r="M233" s="297"/>
      <c r="N233" s="297"/>
      <c r="O233" s="297"/>
      <c r="P233" s="297"/>
      <c r="Q233" s="297"/>
      <c r="R233" s="297"/>
      <c r="S233" s="297"/>
      <c r="T233" s="297"/>
      <c r="U233" s="297"/>
      <c r="V233" s="297"/>
      <c r="W233" s="297"/>
      <c r="X233" s="297"/>
      <c r="Y233" s="297"/>
      <c r="Z233" s="297"/>
    </row>
    <row r="234" spans="1:26" ht="12.75">
      <c r="A234" s="297"/>
      <c r="B234" s="297"/>
      <c r="C234" s="297"/>
      <c r="D234" s="297"/>
      <c r="E234" s="297"/>
      <c r="F234" s="297"/>
      <c r="G234" s="297"/>
      <c r="H234" s="297"/>
      <c r="I234" s="297"/>
      <c r="J234" s="297"/>
      <c r="K234" s="297"/>
      <c r="L234" s="297"/>
      <c r="M234" s="297"/>
      <c r="N234" s="297"/>
      <c r="O234" s="297"/>
      <c r="P234" s="297"/>
      <c r="Q234" s="297"/>
      <c r="R234" s="297"/>
      <c r="S234" s="297"/>
      <c r="T234" s="297"/>
      <c r="U234" s="297"/>
      <c r="V234" s="297"/>
      <c r="W234" s="297"/>
      <c r="X234" s="297"/>
      <c r="Y234" s="297"/>
      <c r="Z234" s="297"/>
    </row>
    <row r="235" spans="1:26" ht="12.75">
      <c r="A235" s="297"/>
      <c r="B235" s="297"/>
      <c r="C235" s="297"/>
      <c r="D235" s="297"/>
      <c r="E235" s="297"/>
      <c r="F235" s="297"/>
      <c r="G235" s="297"/>
      <c r="H235" s="297"/>
      <c r="I235" s="297"/>
      <c r="J235" s="297"/>
      <c r="K235" s="297"/>
      <c r="L235" s="297"/>
      <c r="M235" s="297"/>
      <c r="N235" s="297"/>
      <c r="O235" s="297"/>
      <c r="P235" s="297"/>
      <c r="Q235" s="297"/>
      <c r="R235" s="297"/>
      <c r="S235" s="297"/>
      <c r="T235" s="297"/>
      <c r="U235" s="297"/>
      <c r="V235" s="297"/>
      <c r="W235" s="297"/>
      <c r="X235" s="297"/>
      <c r="Y235" s="297"/>
      <c r="Z235" s="297"/>
    </row>
    <row r="236" spans="1:26" ht="12.75">
      <c r="A236" s="297"/>
      <c r="B236" s="297"/>
      <c r="C236" s="297"/>
      <c r="D236" s="297"/>
      <c r="E236" s="297"/>
      <c r="F236" s="297"/>
      <c r="G236" s="297"/>
      <c r="H236" s="297"/>
      <c r="I236" s="297"/>
      <c r="J236" s="297"/>
      <c r="K236" s="297"/>
      <c r="L236" s="297"/>
      <c r="M236" s="297"/>
      <c r="N236" s="297"/>
      <c r="O236" s="297"/>
      <c r="P236" s="297"/>
      <c r="Q236" s="297"/>
      <c r="R236" s="297"/>
      <c r="S236" s="297"/>
      <c r="T236" s="297"/>
      <c r="U236" s="297"/>
      <c r="V236" s="297"/>
      <c r="W236" s="297"/>
      <c r="X236" s="297"/>
      <c r="Y236" s="297"/>
      <c r="Z236" s="297"/>
    </row>
    <row r="237" spans="1:26" ht="12.75">
      <c r="A237" s="297"/>
      <c r="B237" s="297"/>
      <c r="C237" s="297"/>
      <c r="D237" s="297"/>
      <c r="E237" s="297"/>
      <c r="F237" s="297"/>
      <c r="G237" s="297"/>
      <c r="H237" s="297"/>
      <c r="I237" s="297"/>
      <c r="J237" s="297"/>
      <c r="K237" s="297"/>
      <c r="L237" s="297"/>
      <c r="M237" s="297"/>
      <c r="N237" s="297"/>
      <c r="O237" s="297"/>
      <c r="P237" s="297"/>
      <c r="Q237" s="297"/>
      <c r="R237" s="297"/>
      <c r="S237" s="297"/>
      <c r="T237" s="297"/>
      <c r="U237" s="297"/>
      <c r="V237" s="297"/>
      <c r="W237" s="297"/>
      <c r="X237" s="297"/>
      <c r="Y237" s="297"/>
      <c r="Z237" s="297"/>
    </row>
    <row r="238" spans="1:26" ht="12.75">
      <c r="A238" s="297"/>
      <c r="B238" s="297"/>
      <c r="C238" s="297"/>
      <c r="D238" s="297"/>
      <c r="E238" s="297"/>
      <c r="F238" s="297"/>
      <c r="G238" s="297"/>
      <c r="H238" s="297"/>
      <c r="I238" s="297"/>
      <c r="J238" s="297"/>
      <c r="K238" s="297"/>
      <c r="L238" s="297"/>
      <c r="M238" s="297"/>
      <c r="N238" s="297"/>
      <c r="O238" s="297"/>
      <c r="P238" s="297"/>
      <c r="Q238" s="297"/>
      <c r="R238" s="297"/>
      <c r="S238" s="297"/>
      <c r="T238" s="297"/>
      <c r="U238" s="297"/>
      <c r="V238" s="297"/>
      <c r="W238" s="297"/>
      <c r="X238" s="297"/>
      <c r="Y238" s="297"/>
      <c r="Z238" s="297"/>
    </row>
    <row r="239" spans="1:26" ht="12.75">
      <c r="A239" s="297"/>
      <c r="B239" s="297"/>
      <c r="C239" s="297"/>
      <c r="D239" s="297"/>
      <c r="E239" s="297"/>
      <c r="F239" s="297"/>
      <c r="G239" s="297"/>
      <c r="H239" s="297"/>
      <c r="I239" s="297"/>
      <c r="J239" s="297"/>
      <c r="K239" s="297"/>
      <c r="L239" s="297"/>
      <c r="M239" s="297"/>
      <c r="N239" s="297"/>
      <c r="O239" s="297"/>
      <c r="P239" s="297"/>
      <c r="Q239" s="297"/>
      <c r="R239" s="297"/>
      <c r="S239" s="297"/>
      <c r="T239" s="297"/>
      <c r="U239" s="297"/>
      <c r="V239" s="297"/>
      <c r="W239" s="297"/>
      <c r="X239" s="297"/>
      <c r="Y239" s="297"/>
      <c r="Z239" s="297"/>
    </row>
    <row r="240" spans="1:26" ht="12.75">
      <c r="A240" s="297"/>
      <c r="B240" s="297"/>
      <c r="C240" s="297"/>
      <c r="D240" s="297"/>
      <c r="E240" s="297"/>
      <c r="F240" s="297"/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</row>
    <row r="241" spans="1:26" ht="12.75">
      <c r="A241" s="297"/>
      <c r="B241" s="297"/>
      <c r="C241" s="297"/>
      <c r="D241" s="297"/>
      <c r="E241" s="297"/>
      <c r="F241" s="297"/>
      <c r="G241" s="297"/>
      <c r="H241" s="297"/>
      <c r="I241" s="297"/>
      <c r="J241" s="297"/>
      <c r="K241" s="297"/>
      <c r="L241" s="297"/>
      <c r="M241" s="297"/>
      <c r="N241" s="297"/>
      <c r="O241" s="297"/>
      <c r="P241" s="297"/>
      <c r="Q241" s="297"/>
      <c r="R241" s="297"/>
      <c r="S241" s="297"/>
      <c r="T241" s="297"/>
      <c r="U241" s="297"/>
      <c r="V241" s="297"/>
      <c r="W241" s="297"/>
      <c r="X241" s="297"/>
      <c r="Y241" s="297"/>
      <c r="Z241" s="297"/>
    </row>
    <row r="242" spans="1:26" ht="12.75">
      <c r="A242" s="297"/>
      <c r="B242" s="297"/>
      <c r="C242" s="297"/>
      <c r="D242" s="297"/>
      <c r="E242" s="297"/>
      <c r="F242" s="297"/>
      <c r="G242" s="297"/>
      <c r="H242" s="297"/>
      <c r="I242" s="297"/>
      <c r="J242" s="297"/>
      <c r="K242" s="297"/>
      <c r="L242" s="297"/>
      <c r="M242" s="297"/>
      <c r="N242" s="297"/>
      <c r="O242" s="297"/>
      <c r="P242" s="297"/>
      <c r="Q242" s="297"/>
      <c r="R242" s="297"/>
      <c r="S242" s="297"/>
      <c r="T242" s="297"/>
      <c r="U242" s="297"/>
      <c r="V242" s="297"/>
      <c r="W242" s="297"/>
      <c r="X242" s="297"/>
      <c r="Y242" s="297"/>
      <c r="Z242" s="297"/>
    </row>
    <row r="243" spans="1:26" ht="12.75">
      <c r="A243" s="297"/>
      <c r="B243" s="297"/>
      <c r="C243" s="297"/>
      <c r="D243" s="297"/>
      <c r="E243" s="297"/>
      <c r="F243" s="297"/>
      <c r="G243" s="297"/>
      <c r="H243" s="297"/>
      <c r="I243" s="297"/>
      <c r="J243" s="297"/>
      <c r="K243" s="297"/>
      <c r="L243" s="297"/>
      <c r="M243" s="297"/>
      <c r="N243" s="297"/>
      <c r="O243" s="297"/>
      <c r="P243" s="297"/>
      <c r="Q243" s="297"/>
      <c r="R243" s="297"/>
      <c r="S243" s="297"/>
      <c r="T243" s="297"/>
      <c r="U243" s="297"/>
      <c r="V243" s="297"/>
      <c r="W243" s="297"/>
      <c r="X243" s="297"/>
      <c r="Y243" s="297"/>
      <c r="Z243" s="297"/>
    </row>
    <row r="244" spans="1:26" ht="12.75">
      <c r="A244" s="297"/>
      <c r="B244" s="297"/>
      <c r="C244" s="297"/>
      <c r="D244" s="297"/>
      <c r="E244" s="297"/>
      <c r="F244" s="297"/>
      <c r="G244" s="297"/>
      <c r="H244" s="297"/>
      <c r="I244" s="297"/>
      <c r="J244" s="297"/>
      <c r="K244" s="297"/>
      <c r="L244" s="297"/>
      <c r="M244" s="297"/>
      <c r="N244" s="297"/>
      <c r="O244" s="297"/>
      <c r="P244" s="297"/>
      <c r="Q244" s="297"/>
      <c r="R244" s="297"/>
      <c r="S244" s="297"/>
      <c r="T244" s="297"/>
      <c r="U244" s="297"/>
      <c r="V244" s="297"/>
      <c r="W244" s="297"/>
      <c r="X244" s="297"/>
      <c r="Y244" s="297"/>
      <c r="Z244" s="297"/>
    </row>
    <row r="245" spans="1:26" ht="12.75">
      <c r="A245" s="297"/>
      <c r="B245" s="297"/>
      <c r="C245" s="297"/>
      <c r="D245" s="297"/>
      <c r="E245" s="297"/>
      <c r="F245" s="297"/>
      <c r="G245" s="297"/>
      <c r="H245" s="297"/>
      <c r="I245" s="297"/>
      <c r="J245" s="297"/>
      <c r="K245" s="297"/>
      <c r="L245" s="297"/>
      <c r="M245" s="297"/>
      <c r="N245" s="297"/>
      <c r="O245" s="297"/>
      <c r="P245" s="297"/>
      <c r="Q245" s="297"/>
      <c r="R245" s="297"/>
      <c r="S245" s="297"/>
      <c r="T245" s="297"/>
      <c r="U245" s="297"/>
      <c r="V245" s="297"/>
      <c r="W245" s="297"/>
      <c r="X245" s="297"/>
      <c r="Y245" s="297"/>
      <c r="Z245" s="297"/>
    </row>
    <row r="246" spans="1:26" ht="12.75">
      <c r="A246" s="297"/>
      <c r="B246" s="297"/>
      <c r="C246" s="297"/>
      <c r="D246" s="297"/>
      <c r="E246" s="297"/>
      <c r="F246" s="297"/>
      <c r="G246" s="297"/>
      <c r="H246" s="297"/>
      <c r="I246" s="297"/>
      <c r="J246" s="297"/>
      <c r="K246" s="297"/>
      <c r="L246" s="297"/>
      <c r="M246" s="297"/>
      <c r="N246" s="297"/>
      <c r="O246" s="297"/>
      <c r="P246" s="297"/>
      <c r="Q246" s="297"/>
      <c r="R246" s="297"/>
      <c r="S246" s="297"/>
      <c r="T246" s="297"/>
      <c r="U246" s="297"/>
      <c r="V246" s="297"/>
      <c r="W246" s="297"/>
      <c r="X246" s="297"/>
      <c r="Y246" s="297"/>
      <c r="Z246" s="297"/>
    </row>
    <row r="247" spans="1:26" ht="12.75">
      <c r="A247" s="297"/>
      <c r="B247" s="297"/>
      <c r="C247" s="297"/>
      <c r="D247" s="297"/>
      <c r="E247" s="297"/>
      <c r="F247" s="297"/>
      <c r="G247" s="297"/>
      <c r="H247" s="297"/>
      <c r="I247" s="297"/>
      <c r="J247" s="297"/>
      <c r="K247" s="297"/>
      <c r="L247" s="297"/>
      <c r="M247" s="297"/>
      <c r="N247" s="297"/>
      <c r="O247" s="297"/>
      <c r="P247" s="297"/>
      <c r="Q247" s="297"/>
      <c r="R247" s="297"/>
      <c r="S247" s="297"/>
      <c r="T247" s="297"/>
      <c r="U247" s="297"/>
      <c r="V247" s="297"/>
      <c r="W247" s="297"/>
      <c r="X247" s="297"/>
      <c r="Y247" s="297"/>
      <c r="Z247" s="297"/>
    </row>
    <row r="248" spans="1:26" ht="12.75">
      <c r="A248" s="297"/>
      <c r="B248" s="297"/>
      <c r="C248" s="297"/>
      <c r="D248" s="297"/>
      <c r="E248" s="297"/>
      <c r="F248" s="297"/>
      <c r="G248" s="297"/>
      <c r="H248" s="297"/>
      <c r="I248" s="297"/>
      <c r="J248" s="297"/>
      <c r="K248" s="297"/>
      <c r="L248" s="297"/>
      <c r="M248" s="297"/>
      <c r="N248" s="297"/>
      <c r="O248" s="297"/>
      <c r="P248" s="297"/>
      <c r="Q248" s="297"/>
      <c r="R248" s="297"/>
      <c r="S248" s="297"/>
      <c r="T248" s="297"/>
      <c r="U248" s="297"/>
      <c r="V248" s="297"/>
      <c r="W248" s="297"/>
      <c r="X248" s="297"/>
      <c r="Y248" s="297"/>
      <c r="Z248" s="297"/>
    </row>
    <row r="249" spans="1:26" ht="12.75">
      <c r="A249" s="297"/>
      <c r="B249" s="297"/>
      <c r="C249" s="297"/>
      <c r="D249" s="297"/>
      <c r="E249" s="297"/>
      <c r="F249" s="297"/>
      <c r="G249" s="297"/>
      <c r="H249" s="297"/>
      <c r="I249" s="297"/>
      <c r="J249" s="297"/>
      <c r="K249" s="297"/>
      <c r="L249" s="297"/>
      <c r="M249" s="297"/>
      <c r="N249" s="297"/>
      <c r="O249" s="297"/>
      <c r="P249" s="297"/>
      <c r="Q249" s="297"/>
      <c r="R249" s="297"/>
      <c r="S249" s="297"/>
      <c r="T249" s="297"/>
      <c r="U249" s="297"/>
      <c r="V249" s="297"/>
      <c r="W249" s="297"/>
      <c r="X249" s="297"/>
      <c r="Y249" s="297"/>
      <c r="Z249" s="297"/>
    </row>
    <row r="250" spans="1:26" ht="12.75">
      <c r="A250" s="297"/>
      <c r="B250" s="297"/>
      <c r="C250" s="297"/>
      <c r="D250" s="297"/>
      <c r="E250" s="297"/>
      <c r="F250" s="297"/>
      <c r="G250" s="297"/>
      <c r="H250" s="297"/>
      <c r="I250" s="297"/>
      <c r="J250" s="297"/>
      <c r="K250" s="297"/>
      <c r="L250" s="297"/>
      <c r="M250" s="297"/>
      <c r="N250" s="297"/>
      <c r="O250" s="297"/>
      <c r="P250" s="297"/>
      <c r="Q250" s="297"/>
      <c r="R250" s="297"/>
      <c r="S250" s="297"/>
      <c r="T250" s="297"/>
      <c r="U250" s="297"/>
      <c r="V250" s="297"/>
      <c r="W250" s="297"/>
      <c r="X250" s="297"/>
      <c r="Y250" s="297"/>
      <c r="Z250" s="297"/>
    </row>
    <row r="251" spans="1:26" ht="12.75">
      <c r="A251" s="297"/>
      <c r="B251" s="297"/>
      <c r="C251" s="297"/>
      <c r="D251" s="297"/>
      <c r="E251" s="297"/>
      <c r="F251" s="297"/>
      <c r="G251" s="297"/>
      <c r="H251" s="297"/>
      <c r="I251" s="297"/>
      <c r="J251" s="297"/>
      <c r="K251" s="297"/>
      <c r="L251" s="297"/>
      <c r="M251" s="297"/>
      <c r="N251" s="297"/>
      <c r="O251" s="297"/>
      <c r="P251" s="297"/>
      <c r="Q251" s="297"/>
      <c r="R251" s="297"/>
      <c r="S251" s="297"/>
      <c r="T251" s="297"/>
      <c r="U251" s="297"/>
      <c r="V251" s="297"/>
      <c r="W251" s="297"/>
      <c r="X251" s="297"/>
      <c r="Y251" s="297"/>
      <c r="Z251" s="297"/>
    </row>
    <row r="252" spans="1:26" ht="12.75">
      <c r="A252" s="297"/>
      <c r="B252" s="297"/>
      <c r="C252" s="297"/>
      <c r="D252" s="297"/>
      <c r="E252" s="297"/>
      <c r="F252" s="297"/>
      <c r="G252" s="297"/>
      <c r="H252" s="297"/>
      <c r="I252" s="297"/>
      <c r="J252" s="297"/>
      <c r="K252" s="297"/>
      <c r="L252" s="297"/>
      <c r="M252" s="297"/>
      <c r="N252" s="297"/>
      <c r="O252" s="297"/>
      <c r="P252" s="297"/>
      <c r="Q252" s="297"/>
      <c r="R252" s="297"/>
      <c r="S252" s="297"/>
      <c r="T252" s="297"/>
      <c r="U252" s="297"/>
      <c r="V252" s="297"/>
      <c r="W252" s="297"/>
      <c r="X252" s="297"/>
      <c r="Y252" s="297"/>
      <c r="Z252" s="297"/>
    </row>
    <row r="253" spans="1:26" ht="12.75">
      <c r="A253" s="297"/>
      <c r="B253" s="297"/>
      <c r="C253" s="297"/>
      <c r="D253" s="297"/>
      <c r="E253" s="297"/>
      <c r="F253" s="297"/>
      <c r="G253" s="297"/>
      <c r="H253" s="297"/>
      <c r="I253" s="297"/>
      <c r="J253" s="297"/>
      <c r="K253" s="297"/>
      <c r="L253" s="297"/>
      <c r="M253" s="297"/>
      <c r="N253" s="297"/>
      <c r="O253" s="297"/>
      <c r="P253" s="297"/>
      <c r="Q253" s="297"/>
      <c r="R253" s="297"/>
      <c r="S253" s="297"/>
      <c r="T253" s="297"/>
      <c r="U253" s="297"/>
      <c r="V253" s="297"/>
      <c r="W253" s="297"/>
      <c r="X253" s="297"/>
      <c r="Y253" s="297"/>
      <c r="Z253" s="297"/>
    </row>
    <row r="254" spans="1:26" ht="12.75">
      <c r="A254" s="297"/>
      <c r="B254" s="297"/>
      <c r="C254" s="297"/>
      <c r="D254" s="297"/>
      <c r="E254" s="297"/>
      <c r="F254" s="297"/>
      <c r="G254" s="297"/>
      <c r="H254" s="297"/>
      <c r="I254" s="297"/>
      <c r="J254" s="297"/>
      <c r="K254" s="297"/>
      <c r="L254" s="297"/>
      <c r="M254" s="297"/>
      <c r="N254" s="297"/>
      <c r="O254" s="297"/>
      <c r="P254" s="297"/>
      <c r="Q254" s="297"/>
      <c r="R254" s="297"/>
      <c r="S254" s="297"/>
      <c r="T254" s="297"/>
      <c r="U254" s="297"/>
      <c r="V254" s="297"/>
      <c r="W254" s="297"/>
      <c r="X254" s="297"/>
      <c r="Y254" s="297"/>
      <c r="Z254" s="297"/>
    </row>
    <row r="255" spans="1:26" ht="12.75">
      <c r="A255" s="297"/>
      <c r="B255" s="297"/>
      <c r="C255" s="297"/>
      <c r="D255" s="297"/>
      <c r="E255" s="297"/>
      <c r="F255" s="297"/>
      <c r="G255" s="297"/>
      <c r="H255" s="297"/>
      <c r="I255" s="297"/>
      <c r="J255" s="297"/>
      <c r="K255" s="297"/>
      <c r="L255" s="297"/>
      <c r="M255" s="297"/>
      <c r="N255" s="297"/>
      <c r="O255" s="297"/>
      <c r="P255" s="297"/>
      <c r="Q255" s="297"/>
      <c r="R255" s="297"/>
      <c r="S255" s="297"/>
      <c r="T255" s="297"/>
      <c r="U255" s="297"/>
      <c r="V255" s="297"/>
      <c r="W255" s="297"/>
      <c r="X255" s="297"/>
      <c r="Y255" s="297"/>
      <c r="Z255" s="297"/>
    </row>
    <row r="256" spans="1:26" ht="12.75">
      <c r="A256" s="297"/>
      <c r="B256" s="297"/>
      <c r="C256" s="297"/>
      <c r="D256" s="297"/>
      <c r="E256" s="297"/>
      <c r="F256" s="297"/>
      <c r="G256" s="297"/>
      <c r="H256" s="297"/>
      <c r="I256" s="297"/>
      <c r="J256" s="297"/>
      <c r="K256" s="297"/>
      <c r="L256" s="297"/>
      <c r="M256" s="297"/>
      <c r="N256" s="297"/>
      <c r="O256" s="297"/>
      <c r="P256" s="297"/>
      <c r="Q256" s="297"/>
      <c r="R256" s="297"/>
      <c r="S256" s="297"/>
      <c r="T256" s="297"/>
      <c r="U256" s="297"/>
      <c r="V256" s="297"/>
      <c r="W256" s="297"/>
      <c r="X256" s="297"/>
      <c r="Y256" s="297"/>
      <c r="Z256" s="297"/>
    </row>
    <row r="257" spans="1:26" ht="12.75">
      <c r="A257" s="297"/>
      <c r="B257" s="297"/>
      <c r="C257" s="297"/>
      <c r="D257" s="297"/>
      <c r="E257" s="297"/>
      <c r="F257" s="297"/>
      <c r="G257" s="297"/>
      <c r="H257" s="297"/>
      <c r="I257" s="297"/>
      <c r="J257" s="297"/>
      <c r="K257" s="297"/>
      <c r="L257" s="297"/>
      <c r="M257" s="297"/>
      <c r="N257" s="297"/>
      <c r="O257" s="297"/>
      <c r="P257" s="297"/>
      <c r="Q257" s="297"/>
      <c r="R257" s="297"/>
      <c r="S257" s="297"/>
      <c r="T257" s="297"/>
      <c r="U257" s="297"/>
      <c r="V257" s="297"/>
      <c r="W257" s="297"/>
      <c r="X257" s="297"/>
      <c r="Y257" s="297"/>
      <c r="Z257" s="297"/>
    </row>
    <row r="258" spans="1:26" ht="12.75">
      <c r="A258" s="297"/>
      <c r="B258" s="297"/>
      <c r="C258" s="297"/>
      <c r="D258" s="297"/>
      <c r="E258" s="297"/>
      <c r="F258" s="297"/>
      <c r="G258" s="297"/>
      <c r="H258" s="297"/>
      <c r="I258" s="297"/>
      <c r="J258" s="297"/>
      <c r="K258" s="297"/>
      <c r="L258" s="297"/>
      <c r="M258" s="297"/>
      <c r="N258" s="297"/>
      <c r="O258" s="297"/>
      <c r="P258" s="297"/>
      <c r="Q258" s="297"/>
      <c r="R258" s="297"/>
      <c r="S258" s="297"/>
      <c r="T258" s="297"/>
      <c r="U258" s="297"/>
      <c r="V258" s="297"/>
      <c r="W258" s="297"/>
      <c r="X258" s="297"/>
      <c r="Y258" s="297"/>
      <c r="Z258" s="297"/>
    </row>
    <row r="259" spans="1:26" ht="12.75">
      <c r="A259" s="297"/>
      <c r="B259" s="297"/>
      <c r="C259" s="297"/>
      <c r="D259" s="297"/>
      <c r="E259" s="297"/>
      <c r="F259" s="297"/>
      <c r="G259" s="297"/>
      <c r="H259" s="297"/>
      <c r="I259" s="297"/>
      <c r="J259" s="297"/>
      <c r="K259" s="297"/>
      <c r="L259" s="297"/>
      <c r="M259" s="297"/>
      <c r="N259" s="297"/>
      <c r="O259" s="297"/>
      <c r="P259" s="297"/>
      <c r="Q259" s="297"/>
      <c r="R259" s="297"/>
      <c r="S259" s="297"/>
      <c r="T259" s="297"/>
      <c r="U259" s="297"/>
      <c r="V259" s="297"/>
      <c r="W259" s="297"/>
      <c r="X259" s="297"/>
      <c r="Y259" s="297"/>
      <c r="Z259" s="297"/>
    </row>
    <row r="260" spans="1:26" ht="12.75">
      <c r="A260" s="297"/>
      <c r="B260" s="297"/>
      <c r="C260" s="297"/>
      <c r="D260" s="297"/>
      <c r="E260" s="297"/>
      <c r="F260" s="297"/>
      <c r="G260" s="297"/>
      <c r="H260" s="297"/>
      <c r="I260" s="297"/>
      <c r="J260" s="297"/>
      <c r="K260" s="297"/>
      <c r="L260" s="297"/>
      <c r="M260" s="297"/>
      <c r="N260" s="297"/>
      <c r="O260" s="297"/>
      <c r="P260" s="297"/>
      <c r="Q260" s="297"/>
      <c r="R260" s="297"/>
      <c r="S260" s="297"/>
      <c r="T260" s="297"/>
      <c r="U260" s="297"/>
      <c r="V260" s="297"/>
      <c r="W260" s="297"/>
      <c r="X260" s="297"/>
      <c r="Y260" s="297"/>
      <c r="Z260" s="297"/>
    </row>
    <row r="261" spans="1:26" ht="12.75">
      <c r="A261" s="297"/>
      <c r="B261" s="297"/>
      <c r="C261" s="297"/>
      <c r="D261" s="297"/>
      <c r="E261" s="297"/>
      <c r="F261" s="297"/>
      <c r="G261" s="297"/>
      <c r="H261" s="297"/>
      <c r="I261" s="297"/>
      <c r="J261" s="297"/>
      <c r="K261" s="297"/>
      <c r="L261" s="297"/>
      <c r="M261" s="297"/>
      <c r="N261" s="297"/>
      <c r="O261" s="297"/>
      <c r="P261" s="297"/>
      <c r="Q261" s="297"/>
      <c r="R261" s="297"/>
      <c r="S261" s="297"/>
      <c r="T261" s="297"/>
      <c r="U261" s="297"/>
      <c r="V261" s="297"/>
      <c r="W261" s="297"/>
      <c r="X261" s="297"/>
      <c r="Y261" s="297"/>
      <c r="Z261" s="297"/>
    </row>
    <row r="262" spans="1:26" ht="12.75">
      <c r="A262" s="297"/>
      <c r="B262" s="297"/>
      <c r="C262" s="297"/>
      <c r="D262" s="297"/>
      <c r="E262" s="297"/>
      <c r="F262" s="297"/>
      <c r="G262" s="297"/>
      <c r="H262" s="297"/>
      <c r="I262" s="297"/>
      <c r="J262" s="297"/>
      <c r="K262" s="297"/>
      <c r="L262" s="297"/>
      <c r="M262" s="297"/>
      <c r="N262" s="297"/>
      <c r="O262" s="297"/>
      <c r="P262" s="297"/>
      <c r="Q262" s="297"/>
      <c r="R262" s="297"/>
      <c r="S262" s="297"/>
      <c r="T262" s="297"/>
      <c r="U262" s="297"/>
      <c r="V262" s="297"/>
      <c r="W262" s="297"/>
      <c r="X262" s="297"/>
      <c r="Y262" s="297"/>
      <c r="Z262" s="297"/>
    </row>
    <row r="263" spans="1:26" ht="12.75">
      <c r="A263" s="297"/>
      <c r="B263" s="297"/>
      <c r="C263" s="297"/>
      <c r="D263" s="297"/>
      <c r="E263" s="297"/>
      <c r="F263" s="297"/>
      <c r="G263" s="297"/>
      <c r="H263" s="297"/>
      <c r="I263" s="297"/>
      <c r="J263" s="297"/>
      <c r="K263" s="297"/>
      <c r="L263" s="297"/>
      <c r="M263" s="297"/>
      <c r="N263" s="297"/>
      <c r="O263" s="297"/>
      <c r="P263" s="297"/>
      <c r="Q263" s="297"/>
      <c r="R263" s="297"/>
      <c r="S263" s="297"/>
      <c r="T263" s="297"/>
      <c r="U263" s="297"/>
      <c r="V263" s="297"/>
      <c r="W263" s="297"/>
      <c r="X263" s="297"/>
      <c r="Y263" s="297"/>
      <c r="Z263" s="297"/>
    </row>
    <row r="264" spans="1:26" ht="12.75">
      <c r="A264" s="297"/>
      <c r="B264" s="297"/>
      <c r="C264" s="297"/>
      <c r="D264" s="297"/>
      <c r="E264" s="297"/>
      <c r="F264" s="297"/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</row>
    <row r="265" spans="1:26" ht="12.75">
      <c r="A265" s="297"/>
      <c r="B265" s="297"/>
      <c r="C265" s="297"/>
      <c r="D265" s="297"/>
      <c r="E265" s="297"/>
      <c r="F265" s="297"/>
      <c r="G265" s="297"/>
      <c r="H265" s="297"/>
      <c r="I265" s="297"/>
      <c r="J265" s="297"/>
      <c r="K265" s="297"/>
      <c r="L265" s="297"/>
      <c r="M265" s="297"/>
      <c r="N265" s="297"/>
      <c r="O265" s="297"/>
      <c r="P265" s="297"/>
      <c r="Q265" s="297"/>
      <c r="R265" s="297"/>
      <c r="S265" s="297"/>
      <c r="T265" s="297"/>
      <c r="U265" s="297"/>
      <c r="V265" s="297"/>
      <c r="W265" s="297"/>
      <c r="X265" s="297"/>
      <c r="Y265" s="297"/>
      <c r="Z265" s="297"/>
    </row>
    <row r="266" spans="1:26" ht="12.75">
      <c r="A266" s="297"/>
      <c r="B266" s="297"/>
      <c r="C266" s="297"/>
      <c r="D266" s="297"/>
      <c r="E266" s="297"/>
      <c r="F266" s="297"/>
      <c r="G266" s="297"/>
      <c r="H266" s="297"/>
      <c r="I266" s="297"/>
      <c r="J266" s="297"/>
      <c r="K266" s="297"/>
      <c r="L266" s="297"/>
      <c r="M266" s="297"/>
      <c r="N266" s="297"/>
      <c r="O266" s="297"/>
      <c r="P266" s="297"/>
      <c r="Q266" s="297"/>
      <c r="R266" s="297"/>
      <c r="S266" s="297"/>
      <c r="T266" s="297"/>
      <c r="U266" s="297"/>
      <c r="V266" s="297"/>
      <c r="W266" s="297"/>
      <c r="X266" s="297"/>
      <c r="Y266" s="297"/>
      <c r="Z266" s="297"/>
    </row>
    <row r="267" spans="1:26" ht="12.75">
      <c r="A267" s="297"/>
      <c r="B267" s="297"/>
      <c r="C267" s="297"/>
      <c r="D267" s="297"/>
      <c r="E267" s="297"/>
      <c r="F267" s="297"/>
      <c r="G267" s="297"/>
      <c r="H267" s="297"/>
      <c r="I267" s="297"/>
      <c r="J267" s="297"/>
      <c r="K267" s="297"/>
      <c r="L267" s="297"/>
      <c r="M267" s="297"/>
      <c r="N267" s="297"/>
      <c r="O267" s="297"/>
      <c r="P267" s="297"/>
      <c r="Q267" s="297"/>
      <c r="R267" s="297"/>
      <c r="S267" s="297"/>
      <c r="T267" s="297"/>
      <c r="U267" s="297"/>
      <c r="V267" s="297"/>
      <c r="W267" s="297"/>
      <c r="X267" s="297"/>
      <c r="Y267" s="297"/>
      <c r="Z267" s="297"/>
    </row>
    <row r="268" spans="1:26" ht="12.75">
      <c r="A268" s="297"/>
      <c r="B268" s="297"/>
      <c r="C268" s="297"/>
      <c r="D268" s="297"/>
      <c r="E268" s="297"/>
      <c r="F268" s="297"/>
      <c r="G268" s="297"/>
      <c r="H268" s="297"/>
      <c r="I268" s="297"/>
      <c r="J268" s="297"/>
      <c r="K268" s="297"/>
      <c r="L268" s="297"/>
      <c r="M268" s="297"/>
      <c r="N268" s="297"/>
      <c r="O268" s="297"/>
      <c r="P268" s="297"/>
      <c r="Q268" s="297"/>
      <c r="R268" s="297"/>
      <c r="S268" s="297"/>
      <c r="T268" s="297"/>
      <c r="U268" s="297"/>
      <c r="V268" s="297"/>
      <c r="W268" s="297"/>
      <c r="X268" s="297"/>
      <c r="Y268" s="297"/>
      <c r="Z268" s="297"/>
    </row>
    <row r="269" spans="1:26" ht="12.75">
      <c r="A269" s="297"/>
      <c r="B269" s="297"/>
      <c r="C269" s="297"/>
      <c r="D269" s="297"/>
      <c r="E269" s="297"/>
      <c r="F269" s="297"/>
      <c r="G269" s="297"/>
      <c r="H269" s="297"/>
      <c r="I269" s="297"/>
      <c r="J269" s="297"/>
      <c r="K269" s="297"/>
      <c r="L269" s="297"/>
      <c r="M269" s="297"/>
      <c r="N269" s="297"/>
      <c r="O269" s="297"/>
      <c r="P269" s="297"/>
      <c r="Q269" s="297"/>
      <c r="R269" s="297"/>
      <c r="S269" s="297"/>
      <c r="T269" s="297"/>
      <c r="U269" s="297"/>
      <c r="V269" s="297"/>
      <c r="W269" s="297"/>
      <c r="X269" s="297"/>
      <c r="Y269" s="297"/>
      <c r="Z269" s="297"/>
    </row>
    <row r="270" spans="1:26" ht="12.75">
      <c r="A270" s="297"/>
      <c r="B270" s="297"/>
      <c r="C270" s="297"/>
      <c r="D270" s="297"/>
      <c r="E270" s="297"/>
      <c r="F270" s="297"/>
      <c r="G270" s="297"/>
      <c r="H270" s="297"/>
      <c r="I270" s="297"/>
      <c r="J270" s="297"/>
      <c r="K270" s="297"/>
      <c r="L270" s="297"/>
      <c r="M270" s="297"/>
      <c r="N270" s="297"/>
      <c r="O270" s="297"/>
      <c r="P270" s="297"/>
      <c r="Q270" s="297"/>
      <c r="R270" s="297"/>
      <c r="S270" s="297"/>
      <c r="T270" s="297"/>
      <c r="U270" s="297"/>
      <c r="V270" s="297"/>
      <c r="W270" s="297"/>
      <c r="X270" s="297"/>
      <c r="Y270" s="297"/>
      <c r="Z270" s="297"/>
    </row>
    <row r="271" spans="1:26" ht="12.75">
      <c r="A271" s="297"/>
      <c r="B271" s="297"/>
      <c r="C271" s="297"/>
      <c r="D271" s="297"/>
      <c r="E271" s="297"/>
      <c r="F271" s="297"/>
      <c r="G271" s="297"/>
      <c r="H271" s="297"/>
      <c r="I271" s="297"/>
      <c r="J271" s="297"/>
      <c r="K271" s="297"/>
      <c r="L271" s="297"/>
      <c r="M271" s="297"/>
      <c r="N271" s="297"/>
      <c r="O271" s="297"/>
      <c r="P271" s="297"/>
      <c r="Q271" s="297"/>
      <c r="R271" s="297"/>
      <c r="S271" s="297"/>
      <c r="T271" s="297"/>
      <c r="U271" s="297"/>
      <c r="V271" s="297"/>
      <c r="W271" s="297"/>
      <c r="X271" s="297"/>
      <c r="Y271" s="297"/>
      <c r="Z271" s="297"/>
    </row>
    <row r="272" spans="1:26" ht="12.75">
      <c r="A272" s="297"/>
      <c r="B272" s="297"/>
      <c r="C272" s="297"/>
      <c r="D272" s="297"/>
      <c r="E272" s="297"/>
      <c r="F272" s="297"/>
      <c r="G272" s="297"/>
      <c r="H272" s="297"/>
      <c r="I272" s="297"/>
      <c r="J272" s="297"/>
      <c r="K272" s="297"/>
      <c r="L272" s="297"/>
      <c r="M272" s="297"/>
      <c r="N272" s="297"/>
      <c r="O272" s="297"/>
      <c r="P272" s="297"/>
      <c r="Q272" s="297"/>
      <c r="R272" s="297"/>
      <c r="S272" s="297"/>
      <c r="T272" s="297"/>
      <c r="U272" s="297"/>
      <c r="V272" s="297"/>
      <c r="W272" s="297"/>
      <c r="X272" s="297"/>
      <c r="Y272" s="297"/>
      <c r="Z272" s="297"/>
    </row>
    <row r="273" spans="1:26" ht="12.75">
      <c r="A273" s="297"/>
      <c r="B273" s="297"/>
      <c r="C273" s="297"/>
      <c r="D273" s="297"/>
      <c r="E273" s="297"/>
      <c r="F273" s="297"/>
      <c r="G273" s="297"/>
      <c r="H273" s="297"/>
      <c r="I273" s="297"/>
      <c r="J273" s="297"/>
      <c r="K273" s="297"/>
      <c r="L273" s="297"/>
      <c r="M273" s="297"/>
      <c r="N273" s="297"/>
      <c r="O273" s="297"/>
      <c r="P273" s="297"/>
      <c r="Q273" s="297"/>
      <c r="R273" s="297"/>
      <c r="S273" s="297"/>
      <c r="T273" s="297"/>
      <c r="U273" s="297"/>
      <c r="V273" s="297"/>
      <c r="W273" s="297"/>
      <c r="X273" s="297"/>
      <c r="Y273" s="297"/>
      <c r="Z273" s="297"/>
    </row>
    <row r="274" spans="1:26" ht="12.75">
      <c r="A274" s="297"/>
      <c r="B274" s="297"/>
      <c r="C274" s="297"/>
      <c r="D274" s="297"/>
      <c r="E274" s="297"/>
      <c r="F274" s="297"/>
      <c r="G274" s="297"/>
      <c r="H274" s="297"/>
      <c r="I274" s="297"/>
      <c r="J274" s="297"/>
      <c r="K274" s="297"/>
      <c r="L274" s="297"/>
      <c r="M274" s="297"/>
      <c r="N274" s="297"/>
      <c r="O274" s="297"/>
      <c r="P274" s="297"/>
      <c r="Q274" s="297"/>
      <c r="R274" s="297"/>
      <c r="S274" s="297"/>
      <c r="T274" s="297"/>
      <c r="U274" s="297"/>
      <c r="V274" s="297"/>
      <c r="W274" s="297"/>
      <c r="X274" s="297"/>
      <c r="Y274" s="297"/>
      <c r="Z274" s="297"/>
    </row>
    <row r="275" spans="1:26" ht="12.75">
      <c r="A275" s="297"/>
      <c r="B275" s="297"/>
      <c r="C275" s="297"/>
      <c r="D275" s="297"/>
      <c r="E275" s="297"/>
      <c r="F275" s="297"/>
      <c r="G275" s="297"/>
      <c r="H275" s="297"/>
      <c r="I275" s="297"/>
      <c r="J275" s="297"/>
      <c r="K275" s="297"/>
      <c r="L275" s="297"/>
      <c r="M275" s="297"/>
      <c r="N275" s="297"/>
      <c r="O275" s="297"/>
      <c r="P275" s="297"/>
      <c r="Q275" s="297"/>
      <c r="R275" s="297"/>
      <c r="S275" s="297"/>
      <c r="T275" s="297"/>
      <c r="U275" s="297"/>
      <c r="V275" s="297"/>
      <c r="W275" s="297"/>
      <c r="X275" s="297"/>
      <c r="Y275" s="297"/>
      <c r="Z275" s="297"/>
    </row>
    <row r="276" spans="1:26" ht="12.75">
      <c r="A276" s="297"/>
      <c r="B276" s="297"/>
      <c r="C276" s="297"/>
      <c r="D276" s="297"/>
      <c r="E276" s="297"/>
      <c r="F276" s="297"/>
      <c r="G276" s="297"/>
      <c r="H276" s="297"/>
      <c r="I276" s="297"/>
      <c r="J276" s="297"/>
      <c r="K276" s="297"/>
      <c r="L276" s="297"/>
      <c r="M276" s="297"/>
      <c r="N276" s="297"/>
      <c r="O276" s="297"/>
      <c r="P276" s="297"/>
      <c r="Q276" s="297"/>
      <c r="R276" s="297"/>
      <c r="S276" s="297"/>
      <c r="T276" s="297"/>
      <c r="U276" s="297"/>
      <c r="V276" s="297"/>
      <c r="W276" s="297"/>
      <c r="X276" s="297"/>
      <c r="Y276" s="297"/>
      <c r="Z276" s="297"/>
    </row>
    <row r="277" spans="1:26" ht="12.75">
      <c r="A277" s="297"/>
      <c r="B277" s="297"/>
      <c r="C277" s="297"/>
      <c r="D277" s="297"/>
      <c r="E277" s="297"/>
      <c r="F277" s="297"/>
      <c r="G277" s="297"/>
      <c r="H277" s="297"/>
      <c r="I277" s="297"/>
      <c r="J277" s="297"/>
      <c r="K277" s="297"/>
      <c r="L277" s="297"/>
      <c r="M277" s="297"/>
      <c r="N277" s="297"/>
      <c r="O277" s="297"/>
      <c r="P277" s="297"/>
      <c r="Q277" s="297"/>
      <c r="R277" s="297"/>
      <c r="S277" s="297"/>
      <c r="T277" s="297"/>
      <c r="U277" s="297"/>
      <c r="V277" s="297"/>
      <c r="W277" s="297"/>
      <c r="X277" s="297"/>
      <c r="Y277" s="297"/>
      <c r="Z277" s="297"/>
    </row>
    <row r="278" spans="1:26" ht="12.75">
      <c r="A278" s="297"/>
      <c r="B278" s="297"/>
      <c r="C278" s="297"/>
      <c r="D278" s="297"/>
      <c r="E278" s="297"/>
      <c r="F278" s="297"/>
      <c r="G278" s="297"/>
      <c r="H278" s="297"/>
      <c r="I278" s="297"/>
      <c r="J278" s="297"/>
      <c r="K278" s="297"/>
      <c r="L278" s="297"/>
      <c r="M278" s="297"/>
      <c r="N278" s="297"/>
      <c r="O278" s="297"/>
      <c r="P278" s="297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</row>
    <row r="279" spans="1:26" ht="12.75">
      <c r="A279" s="297"/>
      <c r="B279" s="297"/>
      <c r="C279" s="297"/>
      <c r="D279" s="297"/>
      <c r="E279" s="297"/>
      <c r="F279" s="297"/>
      <c r="G279" s="297"/>
      <c r="H279" s="297"/>
      <c r="I279" s="297"/>
      <c r="J279" s="297"/>
      <c r="K279" s="297"/>
      <c r="L279" s="297"/>
      <c r="M279" s="297"/>
      <c r="N279" s="297"/>
      <c r="O279" s="297"/>
      <c r="P279" s="297"/>
      <c r="Q279" s="297"/>
      <c r="R279" s="297"/>
      <c r="S279" s="297"/>
      <c r="T279" s="297"/>
      <c r="U279" s="297"/>
      <c r="V279" s="297"/>
      <c r="W279" s="297"/>
      <c r="X279" s="297"/>
      <c r="Y279" s="297"/>
      <c r="Z279" s="297"/>
    </row>
    <row r="280" spans="1:26" ht="12.75">
      <c r="A280" s="297"/>
      <c r="B280" s="297"/>
      <c r="C280" s="297"/>
      <c r="D280" s="297"/>
      <c r="E280" s="297"/>
      <c r="F280" s="297"/>
      <c r="G280" s="297"/>
      <c r="H280" s="297"/>
      <c r="I280" s="297"/>
      <c r="J280" s="297"/>
      <c r="K280" s="297"/>
      <c r="L280" s="297"/>
      <c r="M280" s="297"/>
      <c r="N280" s="297"/>
      <c r="O280" s="297"/>
      <c r="P280" s="297"/>
      <c r="Q280" s="297"/>
      <c r="R280" s="297"/>
      <c r="S280" s="297"/>
      <c r="T280" s="297"/>
      <c r="U280" s="297"/>
      <c r="V280" s="297"/>
      <c r="W280" s="297"/>
      <c r="X280" s="297"/>
      <c r="Y280" s="297"/>
      <c r="Z280" s="297"/>
    </row>
    <row r="281" spans="1:26" ht="12.75">
      <c r="A281" s="297"/>
      <c r="B281" s="297"/>
      <c r="C281" s="297"/>
      <c r="D281" s="297"/>
      <c r="E281" s="297"/>
      <c r="F281" s="297"/>
      <c r="G281" s="297"/>
      <c r="H281" s="297"/>
      <c r="I281" s="297"/>
      <c r="J281" s="297"/>
      <c r="K281" s="297"/>
      <c r="L281" s="297"/>
      <c r="M281" s="297"/>
      <c r="N281" s="297"/>
      <c r="O281" s="297"/>
      <c r="P281" s="297"/>
      <c r="Q281" s="297"/>
      <c r="R281" s="297"/>
      <c r="S281" s="297"/>
      <c r="T281" s="297"/>
      <c r="U281" s="297"/>
      <c r="V281" s="297"/>
      <c r="W281" s="297"/>
      <c r="X281" s="297"/>
      <c r="Y281" s="297"/>
      <c r="Z281" s="297"/>
    </row>
    <row r="282" spans="1:26" ht="12.75">
      <c r="A282" s="297"/>
      <c r="B282" s="297"/>
      <c r="C282" s="297"/>
      <c r="D282" s="297"/>
      <c r="E282" s="297"/>
      <c r="F282" s="297"/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  <c r="X282" s="297"/>
      <c r="Y282" s="297"/>
      <c r="Z282" s="297"/>
    </row>
    <row r="283" spans="1:26" ht="12.75">
      <c r="A283" s="297"/>
      <c r="B283" s="297"/>
      <c r="C283" s="297"/>
      <c r="D283" s="297"/>
      <c r="E283" s="297"/>
      <c r="F283" s="297"/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  <c r="X283" s="297"/>
      <c r="Y283" s="297"/>
      <c r="Z283" s="297"/>
    </row>
    <row r="284" spans="1:26" ht="12.75">
      <c r="A284" s="297"/>
      <c r="B284" s="297"/>
      <c r="C284" s="297"/>
      <c r="D284" s="297"/>
      <c r="E284" s="297"/>
      <c r="F284" s="297"/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  <c r="X284" s="297"/>
      <c r="Y284" s="297"/>
      <c r="Z284" s="297"/>
    </row>
    <row r="285" spans="1:26" ht="12.75">
      <c r="A285" s="297"/>
      <c r="B285" s="297"/>
      <c r="C285" s="297"/>
      <c r="D285" s="297"/>
      <c r="E285" s="297"/>
      <c r="F285" s="297"/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  <c r="X285" s="297"/>
      <c r="Y285" s="297"/>
      <c r="Z285" s="297"/>
    </row>
    <row r="286" spans="1:26" ht="12.75">
      <c r="A286" s="297"/>
      <c r="B286" s="297"/>
      <c r="C286" s="297"/>
      <c r="D286" s="297"/>
      <c r="E286" s="297"/>
      <c r="F286" s="297"/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  <c r="X286" s="297"/>
      <c r="Y286" s="297"/>
      <c r="Z286" s="297"/>
    </row>
    <row r="287" spans="1:26" ht="12.75">
      <c r="A287" s="297"/>
      <c r="B287" s="297"/>
      <c r="C287" s="297"/>
      <c r="D287" s="297"/>
      <c r="E287" s="297"/>
      <c r="F287" s="297"/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  <c r="X287" s="297"/>
      <c r="Y287" s="297"/>
      <c r="Z287" s="297"/>
    </row>
    <row r="288" spans="1:26" ht="12.75">
      <c r="A288" s="297"/>
      <c r="B288" s="297"/>
      <c r="C288" s="297"/>
      <c r="D288" s="297"/>
      <c r="E288" s="297"/>
      <c r="F288" s="297"/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</row>
    <row r="289" spans="1:26" ht="12.75">
      <c r="A289" s="297"/>
      <c r="B289" s="297"/>
      <c r="C289" s="297"/>
      <c r="D289" s="297"/>
      <c r="E289" s="297"/>
      <c r="F289" s="297"/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  <c r="X289" s="297"/>
      <c r="Y289" s="297"/>
      <c r="Z289" s="297"/>
    </row>
    <row r="290" spans="1:26" ht="12.75">
      <c r="A290" s="297"/>
      <c r="B290" s="297"/>
      <c r="C290" s="297"/>
      <c r="D290" s="297"/>
      <c r="E290" s="297"/>
      <c r="F290" s="297"/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  <c r="X290" s="297"/>
      <c r="Y290" s="297"/>
      <c r="Z290" s="297"/>
    </row>
    <row r="291" spans="1:26" ht="12.75">
      <c r="A291" s="297"/>
      <c r="B291" s="297"/>
      <c r="C291" s="297"/>
      <c r="D291" s="297"/>
      <c r="E291" s="297"/>
      <c r="F291" s="297"/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  <c r="X291" s="297"/>
      <c r="Y291" s="297"/>
      <c r="Z291" s="297"/>
    </row>
    <row r="292" spans="1:26" ht="12.75">
      <c r="A292" s="297"/>
      <c r="B292" s="297"/>
      <c r="C292" s="297"/>
      <c r="D292" s="297"/>
      <c r="E292" s="297"/>
      <c r="F292" s="297"/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  <c r="X292" s="297"/>
      <c r="Y292" s="297"/>
      <c r="Z292" s="297"/>
    </row>
    <row r="293" spans="1:26" ht="12.75">
      <c r="A293" s="297"/>
      <c r="B293" s="297"/>
      <c r="C293" s="297"/>
      <c r="D293" s="297"/>
      <c r="E293" s="297"/>
      <c r="F293" s="297"/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  <c r="X293" s="297"/>
      <c r="Y293" s="297"/>
      <c r="Z293" s="297"/>
    </row>
    <row r="294" spans="1:26" ht="12.75">
      <c r="A294" s="297"/>
      <c r="B294" s="297"/>
      <c r="C294" s="297"/>
      <c r="D294" s="297"/>
      <c r="E294" s="297"/>
      <c r="F294" s="297"/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  <c r="X294" s="297"/>
      <c r="Y294" s="297"/>
      <c r="Z294" s="297"/>
    </row>
    <row r="295" spans="1:26" ht="12.75">
      <c r="A295" s="297"/>
      <c r="B295" s="297"/>
      <c r="C295" s="297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297"/>
      <c r="Y295" s="297"/>
      <c r="Z295" s="297"/>
    </row>
    <row r="296" spans="1:26" ht="12.75">
      <c r="A296" s="297"/>
      <c r="B296" s="297"/>
      <c r="C296" s="297"/>
      <c r="D296" s="297"/>
      <c r="E296" s="297"/>
      <c r="F296" s="297"/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  <c r="X296" s="297"/>
      <c r="Y296" s="297"/>
      <c r="Z296" s="297"/>
    </row>
    <row r="297" spans="1:26" ht="12.75">
      <c r="A297" s="297"/>
      <c r="B297" s="297"/>
      <c r="C297" s="297"/>
      <c r="D297" s="297"/>
      <c r="E297" s="297"/>
      <c r="F297" s="297"/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  <c r="X297" s="297"/>
      <c r="Y297" s="297"/>
      <c r="Z297" s="297"/>
    </row>
    <row r="298" spans="1:26" ht="12.75">
      <c r="A298" s="297"/>
      <c r="B298" s="297"/>
      <c r="C298" s="297"/>
      <c r="D298" s="297"/>
      <c r="E298" s="297"/>
      <c r="F298" s="297"/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  <c r="X298" s="297"/>
      <c r="Y298" s="297"/>
      <c r="Z298" s="297"/>
    </row>
    <row r="299" spans="1:26" ht="12.75">
      <c r="A299" s="297"/>
      <c r="B299" s="297"/>
      <c r="C299" s="297"/>
      <c r="D299" s="297"/>
      <c r="E299" s="297"/>
      <c r="F299" s="297"/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  <c r="X299" s="297"/>
      <c r="Y299" s="297"/>
      <c r="Z299" s="297"/>
    </row>
    <row r="300" spans="1:26" ht="12.75">
      <c r="A300" s="297"/>
      <c r="B300" s="297"/>
      <c r="C300" s="297"/>
      <c r="D300" s="297"/>
      <c r="E300" s="297"/>
      <c r="F300" s="297"/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  <c r="X300" s="297"/>
      <c r="Y300" s="297"/>
      <c r="Z300" s="297"/>
    </row>
    <row r="301" spans="1:26" ht="12.75">
      <c r="A301" s="297"/>
      <c r="B301" s="297"/>
      <c r="C301" s="297"/>
      <c r="D301" s="297"/>
      <c r="E301" s="297"/>
      <c r="F301" s="297"/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  <c r="X301" s="297"/>
      <c r="Y301" s="297"/>
      <c r="Z301" s="297"/>
    </row>
    <row r="302" spans="1:26" ht="12.75">
      <c r="A302" s="297"/>
      <c r="B302" s="297"/>
      <c r="C302" s="297"/>
      <c r="D302" s="297"/>
      <c r="E302" s="297"/>
      <c r="F302" s="297"/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  <c r="X302" s="297"/>
      <c r="Y302" s="297"/>
      <c r="Z302" s="297"/>
    </row>
    <row r="303" spans="1:26" ht="12.75">
      <c r="A303" s="297"/>
      <c r="B303" s="297"/>
      <c r="C303" s="297"/>
      <c r="D303" s="297"/>
      <c r="E303" s="297"/>
      <c r="F303" s="297"/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  <c r="X303" s="297"/>
      <c r="Y303" s="297"/>
      <c r="Z303" s="297"/>
    </row>
    <row r="304" spans="1:26" ht="12.75">
      <c r="A304" s="297"/>
      <c r="B304" s="297"/>
      <c r="C304" s="297"/>
      <c r="D304" s="297"/>
      <c r="E304" s="297"/>
      <c r="F304" s="297"/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  <c r="X304" s="297"/>
      <c r="Y304" s="297"/>
      <c r="Z304" s="297"/>
    </row>
    <row r="305" spans="1:26" ht="12.75">
      <c r="A305" s="297"/>
      <c r="B305" s="297"/>
      <c r="C305" s="297"/>
      <c r="D305" s="297"/>
      <c r="E305" s="297"/>
      <c r="F305" s="297"/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  <c r="X305" s="297"/>
      <c r="Y305" s="297"/>
      <c r="Z305" s="297"/>
    </row>
    <row r="306" spans="1:26" ht="12.75">
      <c r="A306" s="297"/>
      <c r="B306" s="297"/>
      <c r="C306" s="297"/>
      <c r="D306" s="297"/>
      <c r="E306" s="297"/>
      <c r="F306" s="297"/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  <c r="X306" s="297"/>
      <c r="Y306" s="297"/>
      <c r="Z306" s="297"/>
    </row>
    <row r="307" spans="1:26" ht="12.75">
      <c r="A307" s="297"/>
      <c r="B307" s="297"/>
      <c r="C307" s="297"/>
      <c r="D307" s="297"/>
      <c r="E307" s="297"/>
      <c r="F307" s="297"/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  <c r="X307" s="297"/>
      <c r="Y307" s="297"/>
      <c r="Z307" s="297"/>
    </row>
    <row r="308" spans="1:26" ht="12.75">
      <c r="A308" s="297"/>
      <c r="B308" s="297"/>
      <c r="C308" s="297"/>
      <c r="D308" s="297"/>
      <c r="E308" s="297"/>
      <c r="F308" s="297"/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  <c r="X308" s="297"/>
      <c r="Y308" s="297"/>
      <c r="Z308" s="297"/>
    </row>
    <row r="309" spans="1:26" ht="12.75">
      <c r="A309" s="297"/>
      <c r="B309" s="297"/>
      <c r="C309" s="297"/>
      <c r="D309" s="297"/>
      <c r="E309" s="297"/>
      <c r="F309" s="297"/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  <c r="X309" s="297"/>
      <c r="Y309" s="297"/>
      <c r="Z309" s="297"/>
    </row>
    <row r="310" spans="1:26" ht="12.75">
      <c r="A310" s="297"/>
      <c r="B310" s="297"/>
      <c r="C310" s="297"/>
      <c r="D310" s="297"/>
      <c r="E310" s="297"/>
      <c r="F310" s="297"/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  <c r="X310" s="297"/>
      <c r="Y310" s="297"/>
      <c r="Z310" s="297"/>
    </row>
    <row r="311" spans="1:26" ht="12.75">
      <c r="A311" s="297"/>
      <c r="B311" s="297"/>
      <c r="C311" s="297"/>
      <c r="D311" s="297"/>
      <c r="E311" s="297"/>
      <c r="F311" s="297"/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  <c r="X311" s="297"/>
      <c r="Y311" s="297"/>
      <c r="Z311" s="297"/>
    </row>
    <row r="312" spans="1:26" ht="12.75">
      <c r="A312" s="297"/>
      <c r="B312" s="297"/>
      <c r="C312" s="297"/>
      <c r="D312" s="297"/>
      <c r="E312" s="297"/>
      <c r="F312" s="297"/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</row>
    <row r="313" spans="1:26" ht="12.75">
      <c r="A313" s="297"/>
      <c r="B313" s="297"/>
      <c r="C313" s="297"/>
      <c r="D313" s="297"/>
      <c r="E313" s="297"/>
      <c r="F313" s="297"/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  <c r="X313" s="297"/>
      <c r="Y313" s="297"/>
      <c r="Z313" s="297"/>
    </row>
    <row r="314" spans="1:26" ht="12.75">
      <c r="A314" s="297"/>
      <c r="B314" s="297"/>
      <c r="C314" s="297"/>
      <c r="D314" s="297"/>
      <c r="E314" s="297"/>
      <c r="F314" s="297"/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  <c r="X314" s="297"/>
      <c r="Y314" s="297"/>
      <c r="Z314" s="297"/>
    </row>
    <row r="315" spans="1:26" ht="12.75">
      <c r="A315" s="297"/>
      <c r="B315" s="297"/>
      <c r="C315" s="297"/>
      <c r="D315" s="297"/>
      <c r="E315" s="297"/>
      <c r="F315" s="297"/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  <c r="X315" s="297"/>
      <c r="Y315" s="297"/>
      <c r="Z315" s="297"/>
    </row>
    <row r="316" spans="1:26" ht="12.75">
      <c r="A316" s="297"/>
      <c r="B316" s="297"/>
      <c r="C316" s="297"/>
      <c r="D316" s="297"/>
      <c r="E316" s="297"/>
      <c r="F316" s="297"/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  <c r="X316" s="297"/>
      <c r="Y316" s="297"/>
      <c r="Z316" s="297"/>
    </row>
    <row r="317" spans="1:26" ht="12.75">
      <c r="A317" s="297"/>
      <c r="B317" s="297"/>
      <c r="C317" s="297"/>
      <c r="D317" s="297"/>
      <c r="E317" s="297"/>
      <c r="F317" s="297"/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  <c r="X317" s="297"/>
      <c r="Y317" s="297"/>
      <c r="Z317" s="297"/>
    </row>
    <row r="318" spans="1:26" ht="12.75">
      <c r="A318" s="297"/>
      <c r="B318" s="297"/>
      <c r="C318" s="297"/>
      <c r="D318" s="297"/>
      <c r="E318" s="297"/>
      <c r="F318" s="297"/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  <c r="X318" s="297"/>
      <c r="Y318" s="297"/>
      <c r="Z318" s="297"/>
    </row>
    <row r="319" spans="1:26" ht="12.75">
      <c r="A319" s="297"/>
      <c r="B319" s="297"/>
      <c r="C319" s="297"/>
      <c r="D319" s="297"/>
      <c r="E319" s="297"/>
      <c r="F319" s="297"/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  <c r="X319" s="297"/>
      <c r="Y319" s="297"/>
      <c r="Z319" s="297"/>
    </row>
    <row r="320" spans="1:26" ht="12.75">
      <c r="A320" s="297"/>
      <c r="B320" s="297"/>
      <c r="C320" s="297"/>
      <c r="D320" s="297"/>
      <c r="E320" s="297"/>
      <c r="F320" s="297"/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  <c r="X320" s="297"/>
      <c r="Y320" s="297"/>
      <c r="Z320" s="297"/>
    </row>
    <row r="321" spans="1:26" ht="12.75">
      <c r="A321" s="297"/>
      <c r="B321" s="297"/>
      <c r="C321" s="297"/>
      <c r="D321" s="297"/>
      <c r="E321" s="297"/>
      <c r="F321" s="297"/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  <c r="X321" s="297"/>
      <c r="Y321" s="297"/>
      <c r="Z321" s="297"/>
    </row>
    <row r="322" spans="1:26" ht="12.75">
      <c r="A322" s="297"/>
      <c r="B322" s="297"/>
      <c r="C322" s="297"/>
      <c r="D322" s="297"/>
      <c r="E322" s="297"/>
      <c r="F322" s="297"/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  <c r="X322" s="297"/>
      <c r="Y322" s="297"/>
      <c r="Z322" s="297"/>
    </row>
    <row r="323" spans="1:26" ht="12.75">
      <c r="A323" s="297"/>
      <c r="B323" s="297"/>
      <c r="C323" s="297"/>
      <c r="D323" s="297"/>
      <c r="E323" s="297"/>
      <c r="F323" s="297"/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  <c r="X323" s="297"/>
      <c r="Y323" s="297"/>
      <c r="Z323" s="297"/>
    </row>
    <row r="324" spans="1:26" ht="12.75">
      <c r="A324" s="297"/>
      <c r="B324" s="297"/>
      <c r="C324" s="297"/>
      <c r="D324" s="297"/>
      <c r="E324" s="297"/>
      <c r="F324" s="297"/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  <c r="X324" s="297"/>
      <c r="Y324" s="297"/>
      <c r="Z324" s="297"/>
    </row>
    <row r="325" spans="1:26" ht="12.75">
      <c r="A325" s="297"/>
      <c r="B325" s="297"/>
      <c r="C325" s="297"/>
      <c r="D325" s="297"/>
      <c r="E325" s="297"/>
      <c r="F325" s="297"/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  <c r="X325" s="297"/>
      <c r="Y325" s="297"/>
      <c r="Z325" s="297"/>
    </row>
    <row r="326" spans="1:26" ht="12.75">
      <c r="A326" s="297"/>
      <c r="B326" s="297"/>
      <c r="C326" s="297"/>
      <c r="D326" s="297"/>
      <c r="E326" s="297"/>
      <c r="F326" s="297"/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  <c r="X326" s="297"/>
      <c r="Y326" s="297"/>
      <c r="Z326" s="297"/>
    </row>
    <row r="327" spans="1:26" ht="12.75">
      <c r="A327" s="297"/>
      <c r="B327" s="297"/>
      <c r="C327" s="297"/>
      <c r="D327" s="297"/>
      <c r="E327" s="297"/>
      <c r="F327" s="297"/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  <c r="X327" s="297"/>
      <c r="Y327" s="297"/>
      <c r="Z327" s="297"/>
    </row>
    <row r="328" spans="1:26" ht="12.75">
      <c r="A328" s="297"/>
      <c r="B328" s="297"/>
      <c r="C328" s="297"/>
      <c r="D328" s="297"/>
      <c r="E328" s="297"/>
      <c r="F328" s="297"/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  <c r="X328" s="297"/>
      <c r="Y328" s="297"/>
      <c r="Z328" s="297"/>
    </row>
    <row r="329" spans="1:26" ht="12.75">
      <c r="A329" s="297"/>
      <c r="B329" s="297"/>
      <c r="C329" s="297"/>
      <c r="D329" s="297"/>
      <c r="E329" s="297"/>
      <c r="F329" s="297"/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  <c r="X329" s="297"/>
      <c r="Y329" s="297"/>
      <c r="Z329" s="297"/>
    </row>
    <row r="330" spans="1:26" ht="12.75">
      <c r="A330" s="297"/>
      <c r="B330" s="297"/>
      <c r="C330" s="297"/>
      <c r="D330" s="297"/>
      <c r="E330" s="297"/>
      <c r="F330" s="297"/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  <c r="X330" s="297"/>
      <c r="Y330" s="297"/>
      <c r="Z330" s="297"/>
    </row>
    <row r="331" spans="1:26" ht="12.75">
      <c r="A331" s="297"/>
      <c r="B331" s="297"/>
      <c r="C331" s="297"/>
      <c r="D331" s="297"/>
      <c r="E331" s="297"/>
      <c r="F331" s="297"/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  <c r="X331" s="297"/>
      <c r="Y331" s="297"/>
      <c r="Z331" s="297"/>
    </row>
    <row r="332" spans="1:26" ht="12.75">
      <c r="A332" s="297"/>
      <c r="B332" s="297"/>
      <c r="C332" s="297"/>
      <c r="D332" s="297"/>
      <c r="E332" s="297"/>
      <c r="F332" s="297"/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  <c r="X332" s="297"/>
      <c r="Y332" s="297"/>
      <c r="Z332" s="297"/>
    </row>
    <row r="333" spans="1:26" ht="12.75">
      <c r="A333" s="297"/>
      <c r="B333" s="297"/>
      <c r="C333" s="297"/>
      <c r="D333" s="297"/>
      <c r="E333" s="297"/>
      <c r="F333" s="297"/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  <c r="X333" s="297"/>
      <c r="Y333" s="297"/>
      <c r="Z333" s="297"/>
    </row>
    <row r="334" spans="1:26" ht="12.75">
      <c r="A334" s="297"/>
      <c r="B334" s="297"/>
      <c r="C334" s="297"/>
      <c r="D334" s="297"/>
      <c r="E334" s="297"/>
      <c r="F334" s="297"/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  <c r="X334" s="297"/>
      <c r="Y334" s="297"/>
      <c r="Z334" s="297"/>
    </row>
    <row r="335" spans="1:26" ht="12.75">
      <c r="A335" s="297"/>
      <c r="B335" s="297"/>
      <c r="C335" s="297"/>
      <c r="D335" s="297"/>
      <c r="E335" s="297"/>
      <c r="F335" s="297"/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  <c r="X335" s="297"/>
      <c r="Y335" s="297"/>
      <c r="Z335" s="297"/>
    </row>
    <row r="336" spans="1:26" ht="12.75">
      <c r="A336" s="297"/>
      <c r="B336" s="297"/>
      <c r="C336" s="297"/>
      <c r="D336" s="297"/>
      <c r="E336" s="297"/>
      <c r="F336" s="297"/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</row>
    <row r="337" spans="1:26" ht="12.75">
      <c r="A337" s="297"/>
      <c r="B337" s="297"/>
      <c r="C337" s="297"/>
      <c r="D337" s="297"/>
      <c r="E337" s="297"/>
      <c r="F337" s="297"/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  <c r="X337" s="297"/>
      <c r="Y337" s="297"/>
      <c r="Z337" s="297"/>
    </row>
    <row r="338" spans="1:26" ht="12.75">
      <c r="A338" s="297"/>
      <c r="B338" s="297"/>
      <c r="C338" s="297"/>
      <c r="D338" s="297"/>
      <c r="E338" s="297"/>
      <c r="F338" s="297"/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  <c r="X338" s="297"/>
      <c r="Y338" s="297"/>
      <c r="Z338" s="297"/>
    </row>
    <row r="339" spans="1:26" ht="12.75">
      <c r="A339" s="297"/>
      <c r="B339" s="297"/>
      <c r="C339" s="297"/>
      <c r="D339" s="297"/>
      <c r="E339" s="297"/>
      <c r="F339" s="297"/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  <c r="X339" s="297"/>
      <c r="Y339" s="297"/>
      <c r="Z339" s="297"/>
    </row>
    <row r="340" spans="1:26" ht="12.75">
      <c r="A340" s="297"/>
      <c r="B340" s="297"/>
      <c r="C340" s="297"/>
      <c r="D340" s="297"/>
      <c r="E340" s="297"/>
      <c r="F340" s="297"/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  <c r="X340" s="297"/>
      <c r="Y340" s="297"/>
      <c r="Z340" s="297"/>
    </row>
    <row r="341" spans="1:26" ht="12.75">
      <c r="A341" s="297"/>
      <c r="B341" s="297"/>
      <c r="C341" s="297"/>
      <c r="D341" s="297"/>
      <c r="E341" s="297"/>
      <c r="F341" s="297"/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  <c r="X341" s="297"/>
      <c r="Y341" s="297"/>
      <c r="Z341" s="297"/>
    </row>
    <row r="342" spans="1:26" ht="12.75">
      <c r="A342" s="297"/>
      <c r="B342" s="297"/>
      <c r="C342" s="297"/>
      <c r="D342" s="297"/>
      <c r="E342" s="297"/>
      <c r="F342" s="297"/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  <c r="X342" s="297"/>
      <c r="Y342" s="297"/>
      <c r="Z342" s="297"/>
    </row>
    <row r="343" spans="1:26" ht="12.75">
      <c r="A343" s="297"/>
      <c r="B343" s="297"/>
      <c r="C343" s="297"/>
      <c r="D343" s="297"/>
      <c r="E343" s="297"/>
      <c r="F343" s="297"/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  <c r="X343" s="297"/>
      <c r="Y343" s="297"/>
      <c r="Z343" s="297"/>
    </row>
    <row r="344" spans="1:26" ht="12.75">
      <c r="A344" s="297"/>
      <c r="B344" s="297"/>
      <c r="C344" s="297"/>
      <c r="D344" s="297"/>
      <c r="E344" s="297"/>
      <c r="F344" s="297"/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  <c r="X344" s="297"/>
      <c r="Y344" s="297"/>
      <c r="Z344" s="297"/>
    </row>
    <row r="345" spans="1:26" ht="12.75">
      <c r="A345" s="297"/>
      <c r="B345" s="297"/>
      <c r="C345" s="297"/>
      <c r="D345" s="297"/>
      <c r="E345" s="297"/>
      <c r="F345" s="297"/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  <c r="X345" s="297"/>
      <c r="Y345" s="297"/>
      <c r="Z345" s="297"/>
    </row>
    <row r="346" spans="1:26" ht="12.75">
      <c r="A346" s="297"/>
      <c r="B346" s="297"/>
      <c r="C346" s="297"/>
      <c r="D346" s="297"/>
      <c r="E346" s="297"/>
      <c r="F346" s="297"/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  <c r="X346" s="297"/>
      <c r="Y346" s="297"/>
      <c r="Z346" s="297"/>
    </row>
    <row r="347" spans="1:26" ht="12.75">
      <c r="A347" s="297"/>
      <c r="B347" s="297"/>
      <c r="C347" s="297"/>
      <c r="D347" s="297"/>
      <c r="E347" s="297"/>
      <c r="F347" s="297"/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  <c r="X347" s="297"/>
      <c r="Y347" s="297"/>
      <c r="Z347" s="297"/>
    </row>
    <row r="348" spans="1:26" ht="12.75">
      <c r="A348" s="297"/>
      <c r="B348" s="297"/>
      <c r="C348" s="297"/>
      <c r="D348" s="297"/>
      <c r="E348" s="297"/>
      <c r="F348" s="297"/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  <c r="X348" s="297"/>
      <c r="Y348" s="297"/>
      <c r="Z348" s="297"/>
    </row>
    <row r="349" spans="1:26" ht="12.75">
      <c r="A349" s="297"/>
      <c r="B349" s="297"/>
      <c r="C349" s="297"/>
      <c r="D349" s="297"/>
      <c r="E349" s="297"/>
      <c r="F349" s="297"/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  <c r="X349" s="297"/>
      <c r="Y349" s="297"/>
      <c r="Z349" s="297"/>
    </row>
    <row r="350" spans="1:26" ht="12.75">
      <c r="A350" s="297"/>
      <c r="B350" s="297"/>
      <c r="C350" s="297"/>
      <c r="D350" s="297"/>
      <c r="E350" s="297"/>
      <c r="F350" s="297"/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  <c r="X350" s="297"/>
      <c r="Y350" s="297"/>
      <c r="Z350" s="297"/>
    </row>
    <row r="351" spans="1:26" ht="12.75">
      <c r="A351" s="297"/>
      <c r="B351" s="297"/>
      <c r="C351" s="297"/>
      <c r="D351" s="297"/>
      <c r="E351" s="297"/>
      <c r="F351" s="297"/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  <c r="X351" s="297"/>
      <c r="Y351" s="297"/>
      <c r="Z351" s="297"/>
    </row>
    <row r="352" spans="1:26" ht="12.75">
      <c r="A352" s="297"/>
      <c r="B352" s="297"/>
      <c r="C352" s="297"/>
      <c r="D352" s="297"/>
      <c r="E352" s="297"/>
      <c r="F352" s="297"/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  <c r="X352" s="297"/>
      <c r="Y352" s="297"/>
      <c r="Z352" s="297"/>
    </row>
    <row r="353" spans="1:26" ht="12.75">
      <c r="A353" s="297"/>
      <c r="B353" s="297"/>
      <c r="C353" s="297"/>
      <c r="D353" s="297"/>
      <c r="E353" s="297"/>
      <c r="F353" s="297"/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  <c r="X353" s="297"/>
      <c r="Y353" s="297"/>
      <c r="Z353" s="297"/>
    </row>
    <row r="354" spans="1:26" ht="12.75">
      <c r="A354" s="297"/>
      <c r="B354" s="297"/>
      <c r="C354" s="297"/>
      <c r="D354" s="297"/>
      <c r="E354" s="297"/>
      <c r="F354" s="297"/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  <c r="X354" s="297"/>
      <c r="Y354" s="297"/>
      <c r="Z354" s="297"/>
    </row>
    <row r="355" spans="1:26" ht="12.75">
      <c r="A355" s="297"/>
      <c r="B355" s="297"/>
      <c r="C355" s="297"/>
      <c r="D355" s="297"/>
      <c r="E355" s="297"/>
      <c r="F355" s="297"/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  <c r="X355" s="297"/>
      <c r="Y355" s="297"/>
      <c r="Z355" s="297"/>
    </row>
    <row r="356" spans="1:26" ht="12.75">
      <c r="A356" s="297"/>
      <c r="B356" s="297"/>
      <c r="C356" s="297"/>
      <c r="D356" s="297"/>
      <c r="E356" s="297"/>
      <c r="F356" s="297"/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  <c r="X356" s="297"/>
      <c r="Y356" s="297"/>
      <c r="Z356" s="297"/>
    </row>
    <row r="357" spans="1:26" ht="12.75">
      <c r="A357" s="297"/>
      <c r="B357" s="297"/>
      <c r="C357" s="297"/>
      <c r="D357" s="297"/>
      <c r="E357" s="297"/>
      <c r="F357" s="297"/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  <c r="X357" s="297"/>
      <c r="Y357" s="297"/>
      <c r="Z357" s="297"/>
    </row>
    <row r="358" spans="1:26" ht="12.75">
      <c r="A358" s="297"/>
      <c r="B358" s="297"/>
      <c r="C358" s="297"/>
      <c r="D358" s="297"/>
      <c r="E358" s="297"/>
      <c r="F358" s="297"/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  <c r="X358" s="297"/>
      <c r="Y358" s="297"/>
      <c r="Z358" s="297"/>
    </row>
    <row r="359" spans="1:26" ht="12.75">
      <c r="A359" s="297"/>
      <c r="B359" s="297"/>
      <c r="C359" s="297"/>
      <c r="D359" s="297"/>
      <c r="E359" s="297"/>
      <c r="F359" s="297"/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  <c r="X359" s="297"/>
      <c r="Y359" s="297"/>
      <c r="Z359" s="297"/>
    </row>
    <row r="360" spans="1:26" ht="12.75">
      <c r="A360" s="297"/>
      <c r="B360" s="297"/>
      <c r="C360" s="297"/>
      <c r="D360" s="297"/>
      <c r="E360" s="297"/>
      <c r="F360" s="297"/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</row>
    <row r="361" spans="1:26" ht="12.75">
      <c r="A361" s="297"/>
      <c r="B361" s="297"/>
      <c r="C361" s="297"/>
      <c r="D361" s="297"/>
      <c r="E361" s="297"/>
      <c r="F361" s="297"/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  <c r="X361" s="297"/>
      <c r="Y361" s="297"/>
      <c r="Z361" s="297"/>
    </row>
    <row r="362" spans="1:26" ht="12.75">
      <c r="A362" s="297"/>
      <c r="B362" s="297"/>
      <c r="C362" s="297"/>
      <c r="D362" s="297"/>
      <c r="E362" s="297"/>
      <c r="F362" s="297"/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  <c r="X362" s="297"/>
      <c r="Y362" s="297"/>
      <c r="Z362" s="297"/>
    </row>
    <row r="363" spans="1:26" ht="12.75">
      <c r="A363" s="297"/>
      <c r="B363" s="297"/>
      <c r="C363" s="297"/>
      <c r="D363" s="297"/>
      <c r="E363" s="297"/>
      <c r="F363" s="297"/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  <c r="X363" s="297"/>
      <c r="Y363" s="297"/>
      <c r="Z363" s="297"/>
    </row>
    <row r="364" spans="1:26" ht="12.75">
      <c r="A364" s="297"/>
      <c r="B364" s="297"/>
      <c r="C364" s="297"/>
      <c r="D364" s="297"/>
      <c r="E364" s="297"/>
      <c r="F364" s="297"/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  <c r="X364" s="297"/>
      <c r="Y364" s="297"/>
      <c r="Z364" s="297"/>
    </row>
    <row r="365" spans="1:26" ht="12.75">
      <c r="A365" s="297"/>
      <c r="B365" s="297"/>
      <c r="C365" s="297"/>
      <c r="D365" s="297"/>
      <c r="E365" s="297"/>
      <c r="F365" s="297"/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  <c r="X365" s="297"/>
      <c r="Y365" s="297"/>
      <c r="Z365" s="297"/>
    </row>
    <row r="366" spans="1:26" ht="12.75">
      <c r="A366" s="297"/>
      <c r="B366" s="297"/>
      <c r="C366" s="297"/>
      <c r="D366" s="297"/>
      <c r="E366" s="297"/>
      <c r="F366" s="297"/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  <c r="X366" s="297"/>
      <c r="Y366" s="297"/>
      <c r="Z366" s="297"/>
    </row>
    <row r="367" spans="1:26" ht="12.75">
      <c r="A367" s="297"/>
      <c r="B367" s="297"/>
      <c r="C367" s="297"/>
      <c r="D367" s="297"/>
      <c r="E367" s="297"/>
      <c r="F367" s="297"/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  <c r="X367" s="297"/>
      <c r="Y367" s="297"/>
      <c r="Z367" s="297"/>
    </row>
    <row r="368" spans="1:26" ht="12.75">
      <c r="A368" s="297"/>
      <c r="B368" s="297"/>
      <c r="C368" s="297"/>
      <c r="D368" s="297"/>
      <c r="E368" s="297"/>
      <c r="F368" s="297"/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  <c r="X368" s="297"/>
      <c r="Y368" s="297"/>
      <c r="Z368" s="297"/>
    </row>
    <row r="369" spans="1:26" ht="12.75">
      <c r="A369" s="297"/>
      <c r="B369" s="297"/>
      <c r="C369" s="297"/>
      <c r="D369" s="297"/>
      <c r="E369" s="297"/>
      <c r="F369" s="297"/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  <c r="X369" s="297"/>
      <c r="Y369" s="297"/>
      <c r="Z369" s="297"/>
    </row>
    <row r="370" spans="1:26" ht="12.75">
      <c r="A370" s="297"/>
      <c r="B370" s="297"/>
      <c r="C370" s="297"/>
      <c r="D370" s="297"/>
      <c r="E370" s="297"/>
      <c r="F370" s="297"/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  <c r="X370" s="297"/>
      <c r="Y370" s="297"/>
      <c r="Z370" s="297"/>
    </row>
    <row r="371" spans="1:26" ht="12.75">
      <c r="A371" s="297"/>
      <c r="B371" s="297"/>
      <c r="C371" s="297"/>
      <c r="D371" s="297"/>
      <c r="E371" s="297"/>
      <c r="F371" s="297"/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  <c r="X371" s="297"/>
      <c r="Y371" s="297"/>
      <c r="Z371" s="297"/>
    </row>
    <row r="372" spans="1:26" ht="12.75">
      <c r="A372" s="297"/>
      <c r="B372" s="297"/>
      <c r="C372" s="297"/>
      <c r="D372" s="297"/>
      <c r="E372" s="297"/>
      <c r="F372" s="297"/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  <c r="X372" s="297"/>
      <c r="Y372" s="297"/>
      <c r="Z372" s="297"/>
    </row>
    <row r="373" spans="1:26" ht="12.75">
      <c r="A373" s="297"/>
      <c r="B373" s="297"/>
      <c r="C373" s="297"/>
      <c r="D373" s="297"/>
      <c r="E373" s="297"/>
      <c r="F373" s="297"/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  <c r="X373" s="297"/>
      <c r="Y373" s="297"/>
      <c r="Z373" s="297"/>
    </row>
    <row r="374" spans="1:26" ht="12.75">
      <c r="A374" s="297"/>
      <c r="B374" s="297"/>
      <c r="C374" s="297"/>
      <c r="D374" s="297"/>
      <c r="E374" s="297"/>
      <c r="F374" s="297"/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  <c r="X374" s="297"/>
      <c r="Y374" s="297"/>
      <c r="Z374" s="297"/>
    </row>
    <row r="375" spans="1:26" ht="12.75">
      <c r="A375" s="297"/>
      <c r="B375" s="297"/>
      <c r="C375" s="297"/>
      <c r="D375" s="297"/>
      <c r="E375" s="297"/>
      <c r="F375" s="297"/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  <c r="X375" s="297"/>
      <c r="Y375" s="297"/>
      <c r="Z375" s="297"/>
    </row>
    <row r="376" spans="1:26" ht="12.75">
      <c r="A376" s="297"/>
      <c r="B376" s="297"/>
      <c r="C376" s="297"/>
      <c r="D376" s="297"/>
      <c r="E376" s="297"/>
      <c r="F376" s="297"/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  <c r="X376" s="297"/>
      <c r="Y376" s="297"/>
      <c r="Z376" s="297"/>
    </row>
    <row r="377" spans="1:26" ht="12.75">
      <c r="A377" s="297"/>
      <c r="B377" s="297"/>
      <c r="C377" s="297"/>
      <c r="D377" s="297"/>
      <c r="E377" s="297"/>
      <c r="F377" s="297"/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  <c r="X377" s="297"/>
      <c r="Y377" s="297"/>
      <c r="Z377" s="297"/>
    </row>
    <row r="378" spans="1:26" ht="12.75">
      <c r="A378" s="297"/>
      <c r="B378" s="297"/>
      <c r="C378" s="297"/>
      <c r="D378" s="297"/>
      <c r="E378" s="297"/>
      <c r="F378" s="297"/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  <c r="X378" s="297"/>
      <c r="Y378" s="297"/>
      <c r="Z378" s="297"/>
    </row>
    <row r="379" spans="1:26" ht="12.75">
      <c r="A379" s="297"/>
      <c r="B379" s="297"/>
      <c r="C379" s="297"/>
      <c r="D379" s="297"/>
      <c r="E379" s="297"/>
      <c r="F379" s="297"/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  <c r="X379" s="297"/>
      <c r="Y379" s="297"/>
      <c r="Z379" s="297"/>
    </row>
    <row r="380" spans="1:26" ht="12.75">
      <c r="A380" s="297"/>
      <c r="B380" s="297"/>
      <c r="C380" s="297"/>
      <c r="D380" s="297"/>
      <c r="E380" s="297"/>
      <c r="F380" s="297"/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  <c r="X380" s="297"/>
      <c r="Y380" s="297"/>
      <c r="Z380" s="297"/>
    </row>
    <row r="381" spans="1:26" ht="12.75">
      <c r="A381" s="297"/>
      <c r="B381" s="297"/>
      <c r="C381" s="297"/>
      <c r="D381" s="297"/>
      <c r="E381" s="297"/>
      <c r="F381" s="297"/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  <c r="X381" s="297"/>
      <c r="Y381" s="297"/>
      <c r="Z381" s="297"/>
    </row>
    <row r="382" spans="1:26" ht="12.75">
      <c r="A382" s="297"/>
      <c r="B382" s="297"/>
      <c r="C382" s="297"/>
      <c r="D382" s="297"/>
      <c r="E382" s="297"/>
      <c r="F382" s="297"/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  <c r="X382" s="297"/>
      <c r="Y382" s="297"/>
      <c r="Z382" s="297"/>
    </row>
    <row r="383" spans="1:26" ht="12.75">
      <c r="A383" s="297"/>
      <c r="B383" s="297"/>
      <c r="C383" s="297"/>
      <c r="D383" s="297"/>
      <c r="E383" s="297"/>
      <c r="F383" s="297"/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  <c r="X383" s="297"/>
      <c r="Y383" s="297"/>
      <c r="Z383" s="297"/>
    </row>
    <row r="384" spans="1:26" ht="12.75">
      <c r="A384" s="297"/>
      <c r="B384" s="297"/>
      <c r="C384" s="297"/>
      <c r="D384" s="297"/>
      <c r="E384" s="297"/>
      <c r="F384" s="297"/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</row>
    <row r="385" spans="1:26" ht="12.75">
      <c r="A385" s="297"/>
      <c r="B385" s="297"/>
      <c r="C385" s="297"/>
      <c r="D385" s="297"/>
      <c r="E385" s="297"/>
      <c r="F385" s="297"/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  <c r="X385" s="297"/>
      <c r="Y385" s="297"/>
      <c r="Z385" s="297"/>
    </row>
    <row r="386" spans="1:26" ht="12.75">
      <c r="A386" s="297"/>
      <c r="B386" s="297"/>
      <c r="C386" s="297"/>
      <c r="D386" s="297"/>
      <c r="E386" s="297"/>
      <c r="F386" s="297"/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  <c r="X386" s="297"/>
      <c r="Y386" s="297"/>
      <c r="Z386" s="297"/>
    </row>
    <row r="387" spans="1:26" ht="12.75">
      <c r="A387" s="297"/>
      <c r="B387" s="297"/>
      <c r="C387" s="297"/>
      <c r="D387" s="297"/>
      <c r="E387" s="297"/>
      <c r="F387" s="297"/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  <c r="X387" s="297"/>
      <c r="Y387" s="297"/>
      <c r="Z387" s="297"/>
    </row>
    <row r="388" spans="1:26" ht="12.75">
      <c r="A388" s="297"/>
      <c r="B388" s="297"/>
      <c r="C388" s="297"/>
      <c r="D388" s="297"/>
      <c r="E388" s="297"/>
      <c r="F388" s="297"/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  <c r="X388" s="297"/>
      <c r="Y388" s="297"/>
      <c r="Z388" s="297"/>
    </row>
    <row r="389" spans="1:26" ht="12.75">
      <c r="A389" s="297"/>
      <c r="B389" s="297"/>
      <c r="C389" s="297"/>
      <c r="D389" s="297"/>
      <c r="E389" s="297"/>
      <c r="F389" s="297"/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  <c r="X389" s="297"/>
      <c r="Y389" s="297"/>
      <c r="Z389" s="297"/>
    </row>
    <row r="390" spans="1:26" ht="12.75">
      <c r="A390" s="297"/>
      <c r="B390" s="297"/>
      <c r="C390" s="297"/>
      <c r="D390" s="297"/>
      <c r="E390" s="297"/>
      <c r="F390" s="297"/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  <c r="X390" s="297"/>
      <c r="Y390" s="297"/>
      <c r="Z390" s="297"/>
    </row>
    <row r="391" spans="1:26" ht="12.75">
      <c r="A391" s="297"/>
      <c r="B391" s="297"/>
      <c r="C391" s="297"/>
      <c r="D391" s="297"/>
      <c r="E391" s="297"/>
      <c r="F391" s="297"/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  <c r="X391" s="297"/>
      <c r="Y391" s="297"/>
      <c r="Z391" s="297"/>
    </row>
    <row r="392" spans="1:26" ht="12.75">
      <c r="A392" s="297"/>
      <c r="B392" s="297"/>
      <c r="C392" s="297"/>
      <c r="D392" s="297"/>
      <c r="E392" s="297"/>
      <c r="F392" s="297"/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  <c r="X392" s="297"/>
      <c r="Y392" s="297"/>
      <c r="Z392" s="297"/>
    </row>
    <row r="393" spans="1:26" ht="12.75">
      <c r="A393" s="297"/>
      <c r="B393" s="297"/>
      <c r="C393" s="297"/>
      <c r="D393" s="297"/>
      <c r="E393" s="297"/>
      <c r="F393" s="297"/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  <c r="X393" s="297"/>
      <c r="Y393" s="297"/>
      <c r="Z393" s="297"/>
    </row>
    <row r="394" spans="1:26" ht="12.75">
      <c r="A394" s="297"/>
      <c r="B394" s="297"/>
      <c r="C394" s="297"/>
      <c r="D394" s="297"/>
      <c r="E394" s="297"/>
      <c r="F394" s="297"/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  <c r="X394" s="297"/>
      <c r="Y394" s="297"/>
      <c r="Z394" s="297"/>
    </row>
    <row r="395" spans="1:26" ht="12.75">
      <c r="A395" s="297"/>
      <c r="B395" s="297"/>
      <c r="C395" s="297"/>
      <c r="D395" s="297"/>
      <c r="E395" s="297"/>
      <c r="F395" s="297"/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  <c r="X395" s="297"/>
      <c r="Y395" s="297"/>
      <c r="Z395" s="297"/>
    </row>
    <row r="396" spans="1:26" ht="12.75">
      <c r="A396" s="297"/>
      <c r="B396" s="297"/>
      <c r="C396" s="297"/>
      <c r="D396" s="297"/>
      <c r="E396" s="297"/>
      <c r="F396" s="297"/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  <c r="X396" s="297"/>
      <c r="Y396" s="297"/>
      <c r="Z396" s="297"/>
    </row>
    <row r="397" spans="1:26" ht="12.75">
      <c r="A397" s="297"/>
      <c r="B397" s="297"/>
      <c r="C397" s="297"/>
      <c r="D397" s="297"/>
      <c r="E397" s="297"/>
      <c r="F397" s="297"/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  <c r="X397" s="297"/>
      <c r="Y397" s="297"/>
      <c r="Z397" s="297"/>
    </row>
    <row r="398" spans="1:26" ht="12.75">
      <c r="A398" s="297"/>
      <c r="B398" s="297"/>
      <c r="C398" s="297"/>
      <c r="D398" s="297"/>
      <c r="E398" s="297"/>
      <c r="F398" s="297"/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  <c r="X398" s="297"/>
      <c r="Y398" s="297"/>
      <c r="Z398" s="297"/>
    </row>
    <row r="399" spans="1:26" ht="12.75">
      <c r="A399" s="297"/>
      <c r="B399" s="297"/>
      <c r="C399" s="297"/>
      <c r="D399" s="297"/>
      <c r="E399" s="297"/>
      <c r="F399" s="297"/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  <c r="X399" s="297"/>
      <c r="Y399" s="297"/>
      <c r="Z399" s="297"/>
    </row>
    <row r="400" spans="1:26" ht="12.75">
      <c r="A400" s="297"/>
      <c r="B400" s="297"/>
      <c r="C400" s="297"/>
      <c r="D400" s="297"/>
      <c r="E400" s="297"/>
      <c r="F400" s="297"/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  <c r="X400" s="297"/>
      <c r="Y400" s="297"/>
      <c r="Z400" s="297"/>
    </row>
    <row r="401" spans="1:26" ht="12.75">
      <c r="A401" s="297"/>
      <c r="B401" s="297"/>
      <c r="C401" s="297"/>
      <c r="D401" s="297"/>
      <c r="E401" s="297"/>
      <c r="F401" s="297"/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  <c r="X401" s="297"/>
      <c r="Y401" s="297"/>
      <c r="Z401" s="297"/>
    </row>
    <row r="402" spans="1:26" ht="12.75">
      <c r="A402" s="297"/>
      <c r="B402" s="297"/>
      <c r="C402" s="297"/>
      <c r="D402" s="297"/>
      <c r="E402" s="297"/>
      <c r="F402" s="297"/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  <c r="X402" s="297"/>
      <c r="Y402" s="297"/>
      <c r="Z402" s="297"/>
    </row>
    <row r="403" spans="1:26" ht="12.75">
      <c r="A403" s="297"/>
      <c r="B403" s="297"/>
      <c r="C403" s="297"/>
      <c r="D403" s="297"/>
      <c r="E403" s="297"/>
      <c r="F403" s="297"/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  <c r="X403" s="297"/>
      <c r="Y403" s="297"/>
      <c r="Z403" s="297"/>
    </row>
    <row r="404" spans="1:26" ht="12.75">
      <c r="A404" s="297"/>
      <c r="B404" s="297"/>
      <c r="C404" s="297"/>
      <c r="D404" s="297"/>
      <c r="E404" s="297"/>
      <c r="F404" s="297"/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  <c r="X404" s="297"/>
      <c r="Y404" s="297"/>
      <c r="Z404" s="297"/>
    </row>
    <row r="405" spans="1:26" ht="12.75">
      <c r="A405" s="297"/>
      <c r="B405" s="297"/>
      <c r="C405" s="297"/>
      <c r="D405" s="297"/>
      <c r="E405" s="297"/>
      <c r="F405" s="297"/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  <c r="X405" s="297"/>
      <c r="Y405" s="297"/>
      <c r="Z405" s="297"/>
    </row>
    <row r="406" spans="1:26" ht="12.75">
      <c r="A406" s="297"/>
      <c r="B406" s="297"/>
      <c r="C406" s="297"/>
      <c r="D406" s="297"/>
      <c r="E406" s="297"/>
      <c r="F406" s="297"/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  <c r="X406" s="297"/>
      <c r="Y406" s="297"/>
      <c r="Z406" s="297"/>
    </row>
    <row r="407" spans="1:26" ht="12.75">
      <c r="A407" s="297"/>
      <c r="B407" s="297"/>
      <c r="C407" s="297"/>
      <c r="D407" s="297"/>
      <c r="E407" s="297"/>
      <c r="F407" s="297"/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  <c r="X407" s="297"/>
      <c r="Y407" s="297"/>
      <c r="Z407" s="297"/>
    </row>
    <row r="408" spans="1:26" ht="12.75">
      <c r="A408" s="297"/>
      <c r="B408" s="297"/>
      <c r="C408" s="297"/>
      <c r="D408" s="297"/>
      <c r="E408" s="297"/>
      <c r="F408" s="297"/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</row>
    <row r="409" spans="1:26" ht="12.75">
      <c r="A409" s="297"/>
      <c r="B409" s="297"/>
      <c r="C409" s="297"/>
      <c r="D409" s="297"/>
      <c r="E409" s="297"/>
      <c r="F409" s="297"/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  <c r="X409" s="297"/>
      <c r="Y409" s="297"/>
      <c r="Z409" s="297"/>
    </row>
    <row r="410" spans="1:26" ht="12.75">
      <c r="A410" s="297"/>
      <c r="B410" s="297"/>
      <c r="C410" s="297"/>
      <c r="D410" s="297"/>
      <c r="E410" s="297"/>
      <c r="F410" s="297"/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  <c r="X410" s="297"/>
      <c r="Y410" s="297"/>
      <c r="Z410" s="297"/>
    </row>
    <row r="411" spans="1:26" ht="12.75">
      <c r="A411" s="297"/>
      <c r="B411" s="297"/>
      <c r="C411" s="297"/>
      <c r="D411" s="297"/>
      <c r="E411" s="297"/>
      <c r="F411" s="297"/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  <c r="X411" s="297"/>
      <c r="Y411" s="297"/>
      <c r="Z411" s="297"/>
    </row>
    <row r="412" spans="1:26" ht="12.75">
      <c r="A412" s="297"/>
      <c r="B412" s="297"/>
      <c r="C412" s="297"/>
      <c r="D412" s="297"/>
      <c r="E412" s="297"/>
      <c r="F412" s="297"/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  <c r="X412" s="297"/>
      <c r="Y412" s="297"/>
      <c r="Z412" s="297"/>
    </row>
    <row r="413" spans="1:26" ht="12.75">
      <c r="A413" s="297"/>
      <c r="B413" s="297"/>
      <c r="C413" s="297"/>
      <c r="D413" s="297"/>
      <c r="E413" s="297"/>
      <c r="F413" s="297"/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  <c r="X413" s="297"/>
      <c r="Y413" s="297"/>
      <c r="Z413" s="297"/>
    </row>
    <row r="414" spans="1:26" ht="12.75">
      <c r="A414" s="297"/>
      <c r="B414" s="297"/>
      <c r="C414" s="297"/>
      <c r="D414" s="297"/>
      <c r="E414" s="297"/>
      <c r="F414" s="297"/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  <c r="X414" s="297"/>
      <c r="Y414" s="297"/>
      <c r="Z414" s="297"/>
    </row>
    <row r="415" spans="1:26" ht="12.75">
      <c r="A415" s="297"/>
      <c r="B415" s="297"/>
      <c r="C415" s="297"/>
      <c r="D415" s="297"/>
      <c r="E415" s="297"/>
      <c r="F415" s="297"/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  <c r="X415" s="297"/>
      <c r="Y415" s="297"/>
      <c r="Z415" s="297"/>
    </row>
    <row r="416" spans="1:26" ht="12.75">
      <c r="A416" s="297"/>
      <c r="B416" s="297"/>
      <c r="C416" s="297"/>
      <c r="D416" s="297"/>
      <c r="E416" s="297"/>
      <c r="F416" s="297"/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  <c r="X416" s="297"/>
      <c r="Y416" s="297"/>
      <c r="Z416" s="297"/>
    </row>
    <row r="417" spans="1:26" ht="12.75">
      <c r="A417" s="297"/>
      <c r="B417" s="297"/>
      <c r="C417" s="297"/>
      <c r="D417" s="297"/>
      <c r="E417" s="297"/>
      <c r="F417" s="297"/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  <c r="X417" s="297"/>
      <c r="Y417" s="297"/>
      <c r="Z417" s="297"/>
    </row>
    <row r="418" spans="1:26" ht="12.75">
      <c r="A418" s="297"/>
      <c r="B418" s="297"/>
      <c r="C418" s="297"/>
      <c r="D418" s="297"/>
      <c r="E418" s="297"/>
      <c r="F418" s="297"/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  <c r="X418" s="297"/>
      <c r="Y418" s="297"/>
      <c r="Z418" s="297"/>
    </row>
    <row r="419" spans="1:26" ht="12.75">
      <c r="A419" s="297"/>
      <c r="B419" s="297"/>
      <c r="C419" s="297"/>
      <c r="D419" s="297"/>
      <c r="E419" s="297"/>
      <c r="F419" s="297"/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  <c r="X419" s="297"/>
      <c r="Y419" s="297"/>
      <c r="Z419" s="297"/>
    </row>
    <row r="420" spans="1:26" ht="12.75">
      <c r="A420" s="297"/>
      <c r="B420" s="297"/>
      <c r="C420" s="297"/>
      <c r="D420" s="297"/>
      <c r="E420" s="297"/>
      <c r="F420" s="297"/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  <c r="X420" s="297"/>
      <c r="Y420" s="297"/>
      <c r="Z420" s="297"/>
    </row>
    <row r="421" spans="1:26" ht="12.75">
      <c r="A421" s="297"/>
      <c r="B421" s="297"/>
      <c r="C421" s="297"/>
      <c r="D421" s="297"/>
      <c r="E421" s="297"/>
      <c r="F421" s="297"/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  <c r="X421" s="297"/>
      <c r="Y421" s="297"/>
      <c r="Z421" s="297"/>
    </row>
    <row r="422" spans="1:26" ht="12.75">
      <c r="A422" s="297"/>
      <c r="B422" s="297"/>
      <c r="C422" s="297"/>
      <c r="D422" s="297"/>
      <c r="E422" s="297"/>
      <c r="F422" s="297"/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  <c r="X422" s="297"/>
      <c r="Y422" s="297"/>
      <c r="Z422" s="297"/>
    </row>
    <row r="423" spans="1:26" ht="12.75">
      <c r="A423" s="297"/>
      <c r="B423" s="297"/>
      <c r="C423" s="297"/>
      <c r="D423" s="297"/>
      <c r="E423" s="297"/>
      <c r="F423" s="297"/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  <c r="X423" s="297"/>
      <c r="Y423" s="297"/>
      <c r="Z423" s="297"/>
    </row>
    <row r="424" spans="1:26" ht="12.75">
      <c r="A424" s="297"/>
      <c r="B424" s="297"/>
      <c r="C424" s="297"/>
      <c r="D424" s="297"/>
      <c r="E424" s="297"/>
      <c r="F424" s="297"/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  <c r="X424" s="297"/>
      <c r="Y424" s="297"/>
      <c r="Z424" s="297"/>
    </row>
    <row r="425" spans="1:26" ht="12.75">
      <c r="A425" s="297"/>
      <c r="B425" s="297"/>
      <c r="C425" s="297"/>
      <c r="D425" s="297"/>
      <c r="E425" s="297"/>
      <c r="F425" s="297"/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  <c r="X425" s="297"/>
      <c r="Y425" s="297"/>
      <c r="Z425" s="297"/>
    </row>
    <row r="426" spans="1:26" ht="12.75">
      <c r="A426" s="297"/>
      <c r="B426" s="297"/>
      <c r="C426" s="297"/>
      <c r="D426" s="297"/>
      <c r="E426" s="297"/>
      <c r="F426" s="297"/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  <c r="X426" s="297"/>
      <c r="Y426" s="297"/>
      <c r="Z426" s="297"/>
    </row>
    <row r="427" spans="1:26" ht="12.75">
      <c r="A427" s="297"/>
      <c r="B427" s="297"/>
      <c r="C427" s="297"/>
      <c r="D427" s="297"/>
      <c r="E427" s="297"/>
      <c r="F427" s="297"/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  <c r="X427" s="297"/>
      <c r="Y427" s="297"/>
      <c r="Z427" s="297"/>
    </row>
    <row r="428" spans="1:26" ht="12.75">
      <c r="A428" s="297"/>
      <c r="B428" s="297"/>
      <c r="C428" s="297"/>
      <c r="D428" s="297"/>
      <c r="E428" s="297"/>
      <c r="F428" s="297"/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  <c r="X428" s="297"/>
      <c r="Y428" s="297"/>
      <c r="Z428" s="297"/>
    </row>
    <row r="429" spans="1:26" ht="12.75">
      <c r="A429" s="297"/>
      <c r="B429" s="297"/>
      <c r="C429" s="297"/>
      <c r="D429" s="297"/>
      <c r="E429" s="297"/>
      <c r="F429" s="297"/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  <c r="X429" s="297"/>
      <c r="Y429" s="297"/>
      <c r="Z429" s="297"/>
    </row>
    <row r="430" spans="1:26" ht="12.75">
      <c r="A430" s="297"/>
      <c r="B430" s="297"/>
      <c r="C430" s="297"/>
      <c r="D430" s="297"/>
      <c r="E430" s="297"/>
      <c r="F430" s="297"/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  <c r="X430" s="297"/>
      <c r="Y430" s="297"/>
      <c r="Z430" s="297"/>
    </row>
    <row r="431" spans="1:26" ht="12.75">
      <c r="A431" s="297"/>
      <c r="B431" s="297"/>
      <c r="C431" s="297"/>
      <c r="D431" s="297"/>
      <c r="E431" s="297"/>
      <c r="F431" s="297"/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  <c r="X431" s="297"/>
      <c r="Y431" s="297"/>
      <c r="Z431" s="297"/>
    </row>
    <row r="432" spans="1:26" ht="12.75">
      <c r="A432" s="297"/>
      <c r="B432" s="297"/>
      <c r="C432" s="297"/>
      <c r="D432" s="297"/>
      <c r="E432" s="297"/>
      <c r="F432" s="297"/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</row>
    <row r="433" spans="1:26" ht="12.75">
      <c r="A433" s="297"/>
      <c r="B433" s="297"/>
      <c r="C433" s="297"/>
      <c r="D433" s="297"/>
      <c r="E433" s="297"/>
      <c r="F433" s="297"/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  <c r="X433" s="297"/>
      <c r="Y433" s="297"/>
      <c r="Z433" s="297"/>
    </row>
    <row r="434" spans="1:26" ht="12.75">
      <c r="A434" s="297"/>
      <c r="B434" s="297"/>
      <c r="C434" s="297"/>
      <c r="D434" s="297"/>
      <c r="E434" s="297"/>
      <c r="F434" s="297"/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  <c r="X434" s="297"/>
      <c r="Y434" s="297"/>
      <c r="Z434" s="297"/>
    </row>
    <row r="435" spans="1:26" ht="12.75">
      <c r="A435" s="297"/>
      <c r="B435" s="297"/>
      <c r="C435" s="297"/>
      <c r="D435" s="297"/>
      <c r="E435" s="297"/>
      <c r="F435" s="297"/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  <c r="X435" s="297"/>
      <c r="Y435" s="297"/>
      <c r="Z435" s="297"/>
    </row>
    <row r="436" spans="1:26" ht="12.75">
      <c r="A436" s="297"/>
      <c r="B436" s="297"/>
      <c r="C436" s="297"/>
      <c r="D436" s="297"/>
      <c r="E436" s="297"/>
      <c r="F436" s="297"/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  <c r="X436" s="297"/>
      <c r="Y436" s="297"/>
      <c r="Z436" s="297"/>
    </row>
    <row r="437" spans="1:26" ht="12.75">
      <c r="A437" s="297"/>
      <c r="B437" s="297"/>
      <c r="C437" s="297"/>
      <c r="D437" s="297"/>
      <c r="E437" s="297"/>
      <c r="F437" s="297"/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  <c r="X437" s="297"/>
      <c r="Y437" s="297"/>
      <c r="Z437" s="297"/>
    </row>
    <row r="438" spans="1:26" ht="12.75">
      <c r="A438" s="297"/>
      <c r="B438" s="297"/>
      <c r="C438" s="297"/>
      <c r="D438" s="297"/>
      <c r="E438" s="297"/>
      <c r="F438" s="297"/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  <c r="X438" s="297"/>
      <c r="Y438" s="297"/>
      <c r="Z438" s="297"/>
    </row>
    <row r="439" spans="1:26" ht="12.75">
      <c r="A439" s="297"/>
      <c r="B439" s="297"/>
      <c r="C439" s="297"/>
      <c r="D439" s="297"/>
      <c r="E439" s="297"/>
      <c r="F439" s="297"/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  <c r="X439" s="297"/>
      <c r="Y439" s="297"/>
      <c r="Z439" s="297"/>
    </row>
    <row r="440" spans="1:26" ht="12.75">
      <c r="A440" s="297"/>
      <c r="B440" s="297"/>
      <c r="C440" s="297"/>
      <c r="D440" s="297"/>
      <c r="E440" s="297"/>
      <c r="F440" s="297"/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  <c r="X440" s="297"/>
      <c r="Y440" s="297"/>
      <c r="Z440" s="297"/>
    </row>
    <row r="441" spans="1:26" ht="12.75">
      <c r="A441" s="297"/>
      <c r="B441" s="297"/>
      <c r="C441" s="297"/>
      <c r="D441" s="297"/>
      <c r="E441" s="297"/>
      <c r="F441" s="297"/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  <c r="X441" s="297"/>
      <c r="Y441" s="297"/>
      <c r="Z441" s="297"/>
    </row>
    <row r="442" spans="1:26" ht="12.75">
      <c r="A442" s="297"/>
      <c r="B442" s="297"/>
      <c r="C442" s="297"/>
      <c r="D442" s="297"/>
      <c r="E442" s="297"/>
      <c r="F442" s="297"/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  <c r="X442" s="297"/>
      <c r="Y442" s="297"/>
      <c r="Z442" s="297"/>
    </row>
    <row r="443" spans="1:26" ht="12.75">
      <c r="A443" s="297"/>
      <c r="B443" s="297"/>
      <c r="C443" s="297"/>
      <c r="D443" s="297"/>
      <c r="E443" s="297"/>
      <c r="F443" s="297"/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  <c r="X443" s="297"/>
      <c r="Y443" s="297"/>
      <c r="Z443" s="297"/>
    </row>
    <row r="444" spans="1:26" ht="12.75">
      <c r="A444" s="297"/>
      <c r="B444" s="297"/>
      <c r="C444" s="297"/>
      <c r="D444" s="297"/>
      <c r="E444" s="297"/>
      <c r="F444" s="297"/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  <c r="X444" s="297"/>
      <c r="Y444" s="297"/>
      <c r="Z444" s="297"/>
    </row>
    <row r="445" spans="1:26" ht="12.75">
      <c r="A445" s="297"/>
      <c r="B445" s="297"/>
      <c r="C445" s="297"/>
      <c r="D445" s="297"/>
      <c r="E445" s="297"/>
      <c r="F445" s="297"/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  <c r="X445" s="297"/>
      <c r="Y445" s="297"/>
      <c r="Z445" s="297"/>
    </row>
    <row r="446" spans="1:26" ht="12.75">
      <c r="A446" s="297"/>
      <c r="B446" s="297"/>
      <c r="C446" s="297"/>
      <c r="D446" s="297"/>
      <c r="E446" s="297"/>
      <c r="F446" s="297"/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  <c r="X446" s="297"/>
      <c r="Y446" s="297"/>
      <c r="Z446" s="297"/>
    </row>
    <row r="447" spans="1:26" ht="12.75">
      <c r="A447" s="297"/>
      <c r="B447" s="297"/>
      <c r="C447" s="297"/>
      <c r="D447" s="297"/>
      <c r="E447" s="297"/>
      <c r="F447" s="297"/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  <c r="X447" s="297"/>
      <c r="Y447" s="297"/>
      <c r="Z447" s="297"/>
    </row>
    <row r="448" spans="1:26" ht="12.75">
      <c r="A448" s="297"/>
      <c r="B448" s="297"/>
      <c r="C448" s="297"/>
      <c r="D448" s="297"/>
      <c r="E448" s="297"/>
      <c r="F448" s="297"/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  <c r="X448" s="297"/>
      <c r="Y448" s="297"/>
      <c r="Z448" s="297"/>
    </row>
    <row r="449" spans="1:26" ht="12.75">
      <c r="A449" s="297"/>
      <c r="B449" s="297"/>
      <c r="C449" s="297"/>
      <c r="D449" s="297"/>
      <c r="E449" s="297"/>
      <c r="F449" s="297"/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  <c r="X449" s="297"/>
      <c r="Y449" s="297"/>
      <c r="Z449" s="297"/>
    </row>
    <row r="450" spans="1:26" ht="12.75">
      <c r="A450" s="297"/>
      <c r="B450" s="297"/>
      <c r="C450" s="297"/>
      <c r="D450" s="297"/>
      <c r="E450" s="297"/>
      <c r="F450" s="297"/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  <c r="X450" s="297"/>
      <c r="Y450" s="297"/>
      <c r="Z450" s="297"/>
    </row>
    <row r="451" spans="1:26" ht="12.75">
      <c r="A451" s="297"/>
      <c r="B451" s="297"/>
      <c r="C451" s="297"/>
      <c r="D451" s="297"/>
      <c r="E451" s="297"/>
      <c r="F451" s="297"/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  <c r="X451" s="297"/>
      <c r="Y451" s="297"/>
      <c r="Z451" s="297"/>
    </row>
    <row r="452" spans="1:26" ht="12.75">
      <c r="A452" s="297"/>
      <c r="B452" s="297"/>
      <c r="C452" s="297"/>
      <c r="D452" s="297"/>
      <c r="E452" s="297"/>
      <c r="F452" s="297"/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  <c r="X452" s="297"/>
      <c r="Y452" s="297"/>
      <c r="Z452" s="297"/>
    </row>
    <row r="453" spans="1:26" ht="12.75">
      <c r="A453" s="297"/>
      <c r="B453" s="297"/>
      <c r="C453" s="297"/>
      <c r="D453" s="297"/>
      <c r="E453" s="297"/>
      <c r="F453" s="297"/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  <c r="X453" s="297"/>
      <c r="Y453" s="297"/>
      <c r="Z453" s="297"/>
    </row>
    <row r="454" spans="1:26" ht="12.75">
      <c r="A454" s="297"/>
      <c r="B454" s="297"/>
      <c r="C454" s="297"/>
      <c r="D454" s="297"/>
      <c r="E454" s="297"/>
      <c r="F454" s="297"/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  <c r="X454" s="297"/>
      <c r="Y454" s="297"/>
      <c r="Z454" s="297"/>
    </row>
    <row r="455" spans="1:26" ht="12.75">
      <c r="A455" s="297"/>
      <c r="B455" s="297"/>
      <c r="C455" s="297"/>
      <c r="D455" s="297"/>
      <c r="E455" s="297"/>
      <c r="F455" s="297"/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  <c r="X455" s="297"/>
      <c r="Y455" s="297"/>
      <c r="Z455" s="297"/>
    </row>
    <row r="456" spans="1:26" ht="12.75">
      <c r="A456" s="297"/>
      <c r="B456" s="297"/>
      <c r="C456" s="297"/>
      <c r="D456" s="297"/>
      <c r="E456" s="297"/>
      <c r="F456" s="297"/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</row>
    <row r="457" spans="1:26" ht="12.75">
      <c r="A457" s="297"/>
      <c r="B457" s="297"/>
      <c r="C457" s="297"/>
      <c r="D457" s="297"/>
      <c r="E457" s="297"/>
      <c r="F457" s="297"/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  <c r="X457" s="297"/>
      <c r="Y457" s="297"/>
      <c r="Z457" s="297"/>
    </row>
    <row r="458" spans="1:26" ht="12.75">
      <c r="A458" s="297"/>
      <c r="B458" s="297"/>
      <c r="C458" s="297"/>
      <c r="D458" s="297"/>
      <c r="E458" s="297"/>
      <c r="F458" s="297"/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  <c r="X458" s="297"/>
      <c r="Y458" s="297"/>
      <c r="Z458" s="297"/>
    </row>
    <row r="459" spans="1:26" ht="12.75">
      <c r="A459" s="297"/>
      <c r="B459" s="297"/>
      <c r="C459" s="297"/>
      <c r="D459" s="297"/>
      <c r="E459" s="297"/>
      <c r="F459" s="297"/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  <c r="X459" s="297"/>
      <c r="Y459" s="297"/>
      <c r="Z459" s="297"/>
    </row>
    <row r="460" spans="1:26" ht="12.75">
      <c r="A460" s="297"/>
      <c r="B460" s="297"/>
      <c r="C460" s="297"/>
      <c r="D460" s="297"/>
      <c r="E460" s="297"/>
      <c r="F460" s="297"/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  <c r="X460" s="297"/>
      <c r="Y460" s="297"/>
      <c r="Z460" s="297"/>
    </row>
    <row r="461" spans="1:26" ht="12.75">
      <c r="A461" s="297"/>
      <c r="B461" s="297"/>
      <c r="C461" s="297"/>
      <c r="D461" s="297"/>
      <c r="E461" s="297"/>
      <c r="F461" s="297"/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  <c r="X461" s="297"/>
      <c r="Y461" s="297"/>
      <c r="Z461" s="297"/>
    </row>
    <row r="462" spans="1:26" ht="12.75">
      <c r="A462" s="297"/>
      <c r="B462" s="297"/>
      <c r="C462" s="297"/>
      <c r="D462" s="297"/>
      <c r="E462" s="297"/>
      <c r="F462" s="297"/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  <c r="X462" s="297"/>
      <c r="Y462" s="297"/>
      <c r="Z462" s="297"/>
    </row>
    <row r="463" spans="1:26" ht="12.75">
      <c r="A463" s="297"/>
      <c r="B463" s="297"/>
      <c r="C463" s="297"/>
      <c r="D463" s="297"/>
      <c r="E463" s="297"/>
      <c r="F463" s="297"/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  <c r="X463" s="297"/>
      <c r="Y463" s="297"/>
      <c r="Z463" s="297"/>
    </row>
    <row r="464" spans="1:26" ht="12.75">
      <c r="A464" s="297"/>
      <c r="B464" s="297"/>
      <c r="C464" s="297"/>
      <c r="D464" s="297"/>
      <c r="E464" s="297"/>
      <c r="F464" s="297"/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  <c r="X464" s="297"/>
      <c r="Y464" s="297"/>
      <c r="Z464" s="297"/>
    </row>
    <row r="465" spans="1:26" ht="12.75">
      <c r="A465" s="297"/>
      <c r="B465" s="297"/>
      <c r="C465" s="297"/>
      <c r="D465" s="297"/>
      <c r="E465" s="297"/>
      <c r="F465" s="297"/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  <c r="X465" s="297"/>
      <c r="Y465" s="297"/>
      <c r="Z465" s="297"/>
    </row>
    <row r="466" spans="1:26" ht="12.75">
      <c r="A466" s="297"/>
      <c r="B466" s="297"/>
      <c r="C466" s="297"/>
      <c r="D466" s="297"/>
      <c r="E466" s="297"/>
      <c r="F466" s="297"/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  <c r="X466" s="297"/>
      <c r="Y466" s="297"/>
      <c r="Z466" s="297"/>
    </row>
    <row r="467" spans="1:26" ht="12.75">
      <c r="A467" s="297"/>
      <c r="B467" s="297"/>
      <c r="C467" s="297"/>
      <c r="D467" s="297"/>
      <c r="E467" s="297"/>
      <c r="F467" s="297"/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  <c r="X467" s="297"/>
      <c r="Y467" s="297"/>
      <c r="Z467" s="297"/>
    </row>
    <row r="468" spans="1:26" ht="12.75">
      <c r="A468" s="297"/>
      <c r="B468" s="297"/>
      <c r="C468" s="297"/>
      <c r="D468" s="297"/>
      <c r="E468" s="297"/>
      <c r="F468" s="297"/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  <c r="X468" s="297"/>
      <c r="Y468" s="297"/>
      <c r="Z468" s="297"/>
    </row>
    <row r="469" spans="1:26" ht="12.75">
      <c r="A469" s="297"/>
      <c r="B469" s="297"/>
      <c r="C469" s="297"/>
      <c r="D469" s="297"/>
      <c r="E469" s="297"/>
      <c r="F469" s="297"/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  <c r="X469" s="297"/>
      <c r="Y469" s="297"/>
      <c r="Z469" s="297"/>
    </row>
    <row r="470" spans="1:26" ht="12.75">
      <c r="A470" s="297"/>
      <c r="B470" s="297"/>
      <c r="C470" s="297"/>
      <c r="D470" s="297"/>
      <c r="E470" s="297"/>
      <c r="F470" s="297"/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  <c r="X470" s="297"/>
      <c r="Y470" s="297"/>
      <c r="Z470" s="297"/>
    </row>
    <row r="471" spans="1:26" ht="12.75">
      <c r="A471" s="297"/>
      <c r="B471" s="297"/>
      <c r="C471" s="297"/>
      <c r="D471" s="297"/>
      <c r="E471" s="297"/>
      <c r="F471" s="297"/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  <c r="X471" s="297"/>
      <c r="Y471" s="297"/>
      <c r="Z471" s="297"/>
    </row>
    <row r="472" spans="1:26" ht="12.75">
      <c r="A472" s="297"/>
      <c r="B472" s="297"/>
      <c r="C472" s="297"/>
      <c r="D472" s="297"/>
      <c r="E472" s="297"/>
      <c r="F472" s="297"/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  <c r="X472" s="297"/>
      <c r="Y472" s="297"/>
      <c r="Z472" s="297"/>
    </row>
    <row r="473" spans="1:26" ht="12.75">
      <c r="A473" s="297"/>
      <c r="B473" s="297"/>
      <c r="C473" s="297"/>
      <c r="D473" s="297"/>
      <c r="E473" s="297"/>
      <c r="F473" s="297"/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  <c r="X473" s="297"/>
      <c r="Y473" s="297"/>
      <c r="Z473" s="297"/>
    </row>
    <row r="474" spans="1:26" ht="12.75">
      <c r="A474" s="297"/>
      <c r="B474" s="297"/>
      <c r="C474" s="297"/>
      <c r="D474" s="297"/>
      <c r="E474" s="297"/>
      <c r="F474" s="297"/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  <c r="X474" s="297"/>
      <c r="Y474" s="297"/>
      <c r="Z474" s="297"/>
    </row>
    <row r="475" spans="1:26" ht="12.75">
      <c r="A475" s="297"/>
      <c r="B475" s="297"/>
      <c r="C475" s="297"/>
      <c r="D475" s="297"/>
      <c r="E475" s="297"/>
      <c r="F475" s="297"/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  <c r="X475" s="297"/>
      <c r="Y475" s="297"/>
      <c r="Z475" s="297"/>
    </row>
    <row r="476" spans="1:26" ht="12.75">
      <c r="A476" s="297"/>
      <c r="B476" s="297"/>
      <c r="C476" s="297"/>
      <c r="D476" s="297"/>
      <c r="E476" s="297"/>
      <c r="F476" s="297"/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  <c r="X476" s="297"/>
      <c r="Y476" s="297"/>
      <c r="Z476" s="297"/>
    </row>
    <row r="477" spans="1:26" ht="12.75">
      <c r="A477" s="297"/>
      <c r="B477" s="297"/>
      <c r="C477" s="297"/>
      <c r="D477" s="297"/>
      <c r="E477" s="297"/>
      <c r="F477" s="297"/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  <c r="X477" s="297"/>
      <c r="Y477" s="297"/>
      <c r="Z477" s="297"/>
    </row>
    <row r="478" spans="1:26" ht="12.75">
      <c r="A478" s="297"/>
      <c r="B478" s="297"/>
      <c r="C478" s="297"/>
      <c r="D478" s="297"/>
      <c r="E478" s="297"/>
      <c r="F478" s="297"/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  <c r="X478" s="297"/>
      <c r="Y478" s="297"/>
      <c r="Z478" s="297"/>
    </row>
    <row r="479" spans="1:26" ht="12.75">
      <c r="A479" s="297"/>
      <c r="B479" s="297"/>
      <c r="C479" s="297"/>
      <c r="D479" s="297"/>
      <c r="E479" s="297"/>
      <c r="F479" s="297"/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  <c r="X479" s="297"/>
      <c r="Y479" s="297"/>
      <c r="Z479" s="297"/>
    </row>
    <row r="480" spans="1:26" ht="12.75">
      <c r="A480" s="297"/>
      <c r="B480" s="297"/>
      <c r="C480" s="297"/>
      <c r="D480" s="297"/>
      <c r="E480" s="297"/>
      <c r="F480" s="297"/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</row>
    <row r="481" spans="1:26" ht="12.75">
      <c r="A481" s="297"/>
      <c r="B481" s="297"/>
      <c r="C481" s="297"/>
      <c r="D481" s="297"/>
      <c r="E481" s="297"/>
      <c r="F481" s="297"/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  <c r="X481" s="297"/>
      <c r="Y481" s="297"/>
      <c r="Z481" s="297"/>
    </row>
    <row r="482" spans="1:26" ht="12.75">
      <c r="A482" s="297"/>
      <c r="B482" s="297"/>
      <c r="C482" s="297"/>
      <c r="D482" s="297"/>
      <c r="E482" s="297"/>
      <c r="F482" s="297"/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  <c r="X482" s="297"/>
      <c r="Y482" s="297"/>
      <c r="Z482" s="297"/>
    </row>
    <row r="483" spans="1:26" ht="12.75">
      <c r="A483" s="297"/>
      <c r="B483" s="297"/>
      <c r="C483" s="297"/>
      <c r="D483" s="297"/>
      <c r="E483" s="297"/>
      <c r="F483" s="297"/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  <c r="X483" s="297"/>
      <c r="Y483" s="297"/>
      <c r="Z483" s="297"/>
    </row>
    <row r="484" spans="1:26" ht="12.75">
      <c r="A484" s="297"/>
      <c r="B484" s="297"/>
      <c r="C484" s="297"/>
      <c r="D484" s="297"/>
      <c r="E484" s="297"/>
      <c r="F484" s="297"/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  <c r="X484" s="297"/>
      <c r="Y484" s="297"/>
      <c r="Z484" s="297"/>
    </row>
    <row r="485" spans="1:26" ht="12.75">
      <c r="A485" s="297"/>
      <c r="B485" s="297"/>
      <c r="C485" s="297"/>
      <c r="D485" s="297"/>
      <c r="E485" s="297"/>
      <c r="F485" s="297"/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  <c r="X485" s="297"/>
      <c r="Y485" s="297"/>
      <c r="Z485" s="297"/>
    </row>
    <row r="486" spans="1:26" ht="12.75">
      <c r="A486" s="297"/>
      <c r="B486" s="297"/>
      <c r="C486" s="297"/>
      <c r="D486" s="297"/>
      <c r="E486" s="297"/>
      <c r="F486" s="297"/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  <c r="X486" s="297"/>
      <c r="Y486" s="297"/>
      <c r="Z486" s="297"/>
    </row>
    <row r="487" spans="1:26" ht="12.75">
      <c r="A487" s="297"/>
      <c r="B487" s="297"/>
      <c r="C487" s="297"/>
      <c r="D487" s="297"/>
      <c r="E487" s="297"/>
      <c r="F487" s="297"/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  <c r="X487" s="297"/>
      <c r="Y487" s="297"/>
      <c r="Z487" s="297"/>
    </row>
    <row r="488" spans="1:26" ht="12.75">
      <c r="A488" s="297"/>
      <c r="B488" s="297"/>
      <c r="C488" s="297"/>
      <c r="D488" s="297"/>
      <c r="E488" s="297"/>
      <c r="F488" s="297"/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  <c r="X488" s="297"/>
      <c r="Y488" s="297"/>
      <c r="Z488" s="297"/>
    </row>
    <row r="489" spans="1:26" ht="12.75">
      <c r="A489" s="297"/>
      <c r="B489" s="297"/>
      <c r="C489" s="297"/>
      <c r="D489" s="297"/>
      <c r="E489" s="297"/>
      <c r="F489" s="297"/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  <c r="X489" s="297"/>
      <c r="Y489" s="297"/>
      <c r="Z489" s="297"/>
    </row>
    <row r="490" spans="1:26" ht="12.75">
      <c r="A490" s="297"/>
      <c r="B490" s="297"/>
      <c r="C490" s="297"/>
      <c r="D490" s="297"/>
      <c r="E490" s="297"/>
      <c r="F490" s="297"/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  <c r="X490" s="297"/>
      <c r="Y490" s="297"/>
      <c r="Z490" s="297"/>
    </row>
    <row r="491" spans="1:26" ht="12.75">
      <c r="A491" s="297"/>
      <c r="B491" s="297"/>
      <c r="C491" s="297"/>
      <c r="D491" s="297"/>
      <c r="E491" s="297"/>
      <c r="F491" s="297"/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  <c r="X491" s="297"/>
      <c r="Y491" s="297"/>
      <c r="Z491" s="297"/>
    </row>
    <row r="492" spans="1:26" ht="12.75">
      <c r="A492" s="297"/>
      <c r="B492" s="297"/>
      <c r="C492" s="297"/>
      <c r="D492" s="297"/>
      <c r="E492" s="297"/>
      <c r="F492" s="297"/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  <c r="X492" s="297"/>
      <c r="Y492" s="297"/>
      <c r="Z492" s="297"/>
    </row>
    <row r="493" spans="1:26" ht="12.75">
      <c r="A493" s="297"/>
      <c r="B493" s="297"/>
      <c r="C493" s="297"/>
      <c r="D493" s="297"/>
      <c r="E493" s="297"/>
      <c r="F493" s="297"/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  <c r="X493" s="297"/>
      <c r="Y493" s="297"/>
      <c r="Z493" s="297"/>
    </row>
    <row r="494" spans="1:26" ht="12.75">
      <c r="A494" s="297"/>
      <c r="B494" s="297"/>
      <c r="C494" s="297"/>
      <c r="D494" s="297"/>
      <c r="E494" s="297"/>
      <c r="F494" s="297"/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  <c r="X494" s="297"/>
      <c r="Y494" s="297"/>
      <c r="Z494" s="297"/>
    </row>
    <row r="495" spans="1:26" ht="12.75">
      <c r="A495" s="297"/>
      <c r="B495" s="297"/>
      <c r="C495" s="297"/>
      <c r="D495" s="297"/>
      <c r="E495" s="297"/>
      <c r="F495" s="297"/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  <c r="X495" s="297"/>
      <c r="Y495" s="297"/>
      <c r="Z495" s="297"/>
    </row>
    <row r="496" spans="1:26" ht="12.75">
      <c r="A496" s="297"/>
      <c r="B496" s="297"/>
      <c r="C496" s="297"/>
      <c r="D496" s="297"/>
      <c r="E496" s="297"/>
      <c r="F496" s="297"/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  <c r="X496" s="297"/>
      <c r="Y496" s="297"/>
      <c r="Z496" s="297"/>
    </row>
    <row r="497" spans="1:26" ht="12.75">
      <c r="A497" s="297"/>
      <c r="B497" s="297"/>
      <c r="C497" s="297"/>
      <c r="D497" s="297"/>
      <c r="E497" s="297"/>
      <c r="F497" s="297"/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  <c r="X497" s="297"/>
      <c r="Y497" s="297"/>
      <c r="Z497" s="297"/>
    </row>
    <row r="498" spans="1:26" ht="12.75">
      <c r="A498" s="297"/>
      <c r="B498" s="297"/>
      <c r="C498" s="297"/>
      <c r="D498" s="297"/>
      <c r="E498" s="297"/>
      <c r="F498" s="297"/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  <c r="X498" s="297"/>
      <c r="Y498" s="297"/>
      <c r="Z498" s="297"/>
    </row>
    <row r="499" spans="1:26" ht="12.75">
      <c r="A499" s="297"/>
      <c r="B499" s="297"/>
      <c r="C499" s="297"/>
      <c r="D499" s="297"/>
      <c r="E499" s="297"/>
      <c r="F499" s="297"/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  <c r="X499" s="297"/>
      <c r="Y499" s="297"/>
      <c r="Z499" s="297"/>
    </row>
    <row r="500" spans="1:26" ht="12.75">
      <c r="A500" s="297"/>
      <c r="B500" s="297"/>
      <c r="C500" s="297"/>
      <c r="D500" s="297"/>
      <c r="E500" s="297"/>
      <c r="F500" s="297"/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  <c r="X500" s="297"/>
      <c r="Y500" s="297"/>
      <c r="Z500" s="297"/>
    </row>
    <row r="501" spans="1:26" ht="12.75">
      <c r="A501" s="297"/>
      <c r="B501" s="297"/>
      <c r="C501" s="297"/>
      <c r="D501" s="297"/>
      <c r="E501" s="297"/>
      <c r="F501" s="297"/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  <c r="X501" s="297"/>
      <c r="Y501" s="297"/>
      <c r="Z501" s="297"/>
    </row>
    <row r="502" spans="1:26" ht="12.75">
      <c r="A502" s="297"/>
      <c r="B502" s="297"/>
      <c r="C502" s="297"/>
      <c r="D502" s="297"/>
      <c r="E502" s="297"/>
      <c r="F502" s="297"/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  <c r="X502" s="297"/>
      <c r="Y502" s="297"/>
      <c r="Z502" s="297"/>
    </row>
    <row r="503" spans="1:26" ht="12.75">
      <c r="A503" s="297"/>
      <c r="B503" s="297"/>
      <c r="C503" s="297"/>
      <c r="D503" s="297"/>
      <c r="E503" s="297"/>
      <c r="F503" s="297"/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  <c r="X503" s="297"/>
      <c r="Y503" s="297"/>
      <c r="Z503" s="297"/>
    </row>
    <row r="504" spans="1:26" ht="12.75">
      <c r="A504" s="297"/>
      <c r="B504" s="297"/>
      <c r="C504" s="297"/>
      <c r="D504" s="297"/>
      <c r="E504" s="297"/>
      <c r="F504" s="297"/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</row>
    <row r="505" spans="1:26" ht="12.75">
      <c r="A505" s="297"/>
      <c r="B505" s="297"/>
      <c r="C505" s="297"/>
      <c r="D505" s="297"/>
      <c r="E505" s="297"/>
      <c r="F505" s="297"/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  <c r="X505" s="297"/>
      <c r="Y505" s="297"/>
      <c r="Z505" s="297"/>
    </row>
    <row r="506" spans="1:26" ht="12.75">
      <c r="A506" s="297"/>
      <c r="B506" s="297"/>
      <c r="C506" s="297"/>
      <c r="D506" s="297"/>
      <c r="E506" s="297"/>
      <c r="F506" s="297"/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  <c r="X506" s="297"/>
      <c r="Y506" s="297"/>
      <c r="Z506" s="297"/>
    </row>
    <row r="507" spans="1:26" ht="12.75">
      <c r="A507" s="297"/>
      <c r="B507" s="297"/>
      <c r="C507" s="297"/>
      <c r="D507" s="297"/>
      <c r="E507" s="297"/>
      <c r="F507" s="297"/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  <c r="X507" s="297"/>
      <c r="Y507" s="297"/>
      <c r="Z507" s="297"/>
    </row>
    <row r="508" spans="1:26" ht="12.75">
      <c r="A508" s="297"/>
      <c r="B508" s="297"/>
      <c r="C508" s="297"/>
      <c r="D508" s="297"/>
      <c r="E508" s="297"/>
      <c r="F508" s="297"/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  <c r="X508" s="297"/>
      <c r="Y508" s="297"/>
      <c r="Z508" s="297"/>
    </row>
    <row r="509" spans="1:26" ht="12.75">
      <c r="A509" s="297"/>
      <c r="B509" s="297"/>
      <c r="C509" s="297"/>
      <c r="D509" s="297"/>
      <c r="E509" s="297"/>
      <c r="F509" s="297"/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  <c r="X509" s="297"/>
      <c r="Y509" s="297"/>
      <c r="Z509" s="297"/>
    </row>
    <row r="510" spans="1:26" ht="12.75">
      <c r="A510" s="297"/>
      <c r="B510" s="297"/>
      <c r="C510" s="297"/>
      <c r="D510" s="297"/>
      <c r="E510" s="297"/>
      <c r="F510" s="297"/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  <c r="X510" s="297"/>
      <c r="Y510" s="297"/>
      <c r="Z510" s="297"/>
    </row>
    <row r="511" spans="1:26" ht="12.75">
      <c r="A511" s="297"/>
      <c r="B511" s="297"/>
      <c r="C511" s="297"/>
      <c r="D511" s="297"/>
      <c r="E511" s="297"/>
      <c r="F511" s="297"/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  <c r="X511" s="297"/>
      <c r="Y511" s="297"/>
      <c r="Z511" s="297"/>
    </row>
    <row r="512" spans="1:26" ht="12.75">
      <c r="A512" s="297"/>
      <c r="B512" s="297"/>
      <c r="C512" s="297"/>
      <c r="D512" s="297"/>
      <c r="E512" s="297"/>
      <c r="F512" s="297"/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  <c r="X512" s="297"/>
      <c r="Y512" s="297"/>
      <c r="Z512" s="297"/>
    </row>
    <row r="513" spans="1:26" ht="12.75">
      <c r="A513" s="297"/>
      <c r="B513" s="297"/>
      <c r="C513" s="297"/>
      <c r="D513" s="297"/>
      <c r="E513" s="297"/>
      <c r="F513" s="297"/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  <c r="X513" s="297"/>
      <c r="Y513" s="297"/>
      <c r="Z513" s="297"/>
    </row>
    <row r="514" spans="1:26" ht="12.75">
      <c r="A514" s="297"/>
      <c r="B514" s="297"/>
      <c r="C514" s="297"/>
      <c r="D514" s="297"/>
      <c r="E514" s="297"/>
      <c r="F514" s="297"/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  <c r="X514" s="297"/>
      <c r="Y514" s="297"/>
      <c r="Z514" s="297"/>
    </row>
    <row r="515" spans="1:26" ht="12.75">
      <c r="A515" s="297"/>
      <c r="B515" s="297"/>
      <c r="C515" s="297"/>
      <c r="D515" s="297"/>
      <c r="E515" s="297"/>
      <c r="F515" s="297"/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  <c r="X515" s="297"/>
      <c r="Y515" s="297"/>
      <c r="Z515" s="297"/>
    </row>
    <row r="516" spans="1:26" ht="12.75">
      <c r="A516" s="297"/>
      <c r="B516" s="297"/>
      <c r="C516" s="297"/>
      <c r="D516" s="297"/>
      <c r="E516" s="297"/>
      <c r="F516" s="297"/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  <c r="X516" s="297"/>
      <c r="Y516" s="297"/>
      <c r="Z516" s="297"/>
    </row>
    <row r="517" spans="1:26" ht="12.75">
      <c r="A517" s="297"/>
      <c r="B517" s="297"/>
      <c r="C517" s="297"/>
      <c r="D517" s="297"/>
      <c r="E517" s="297"/>
      <c r="F517" s="297"/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  <c r="X517" s="297"/>
      <c r="Y517" s="297"/>
      <c r="Z517" s="297"/>
    </row>
    <row r="518" spans="1:26" ht="12.75">
      <c r="A518" s="297"/>
      <c r="B518" s="297"/>
      <c r="C518" s="297"/>
      <c r="D518" s="297"/>
      <c r="E518" s="297"/>
      <c r="F518" s="297"/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  <c r="X518" s="297"/>
      <c r="Y518" s="297"/>
      <c r="Z518" s="297"/>
    </row>
    <row r="519" spans="1:26" ht="12.75">
      <c r="A519" s="297"/>
      <c r="B519" s="297"/>
      <c r="C519" s="297"/>
      <c r="D519" s="297"/>
      <c r="E519" s="297"/>
      <c r="F519" s="297"/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  <c r="X519" s="297"/>
      <c r="Y519" s="297"/>
      <c r="Z519" s="297"/>
    </row>
    <row r="520" spans="1:26" ht="12.75">
      <c r="A520" s="297"/>
      <c r="B520" s="297"/>
      <c r="C520" s="297"/>
      <c r="D520" s="297"/>
      <c r="E520" s="297"/>
      <c r="F520" s="297"/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  <c r="X520" s="297"/>
      <c r="Y520" s="297"/>
      <c r="Z520" s="297"/>
    </row>
    <row r="521" spans="1:26" ht="12.75">
      <c r="A521" s="297"/>
      <c r="B521" s="297"/>
      <c r="C521" s="297"/>
      <c r="D521" s="297"/>
      <c r="E521" s="297"/>
      <c r="F521" s="297"/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  <c r="X521" s="297"/>
      <c r="Y521" s="297"/>
      <c r="Z521" s="297"/>
    </row>
    <row r="522" spans="1:26" ht="12.75">
      <c r="A522" s="297"/>
      <c r="B522" s="297"/>
      <c r="C522" s="297"/>
      <c r="D522" s="297"/>
      <c r="E522" s="297"/>
      <c r="F522" s="297"/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  <c r="X522" s="297"/>
      <c r="Y522" s="297"/>
      <c r="Z522" s="297"/>
    </row>
    <row r="523" spans="1:26" ht="12.75">
      <c r="A523" s="297"/>
      <c r="B523" s="297"/>
      <c r="C523" s="297"/>
      <c r="D523" s="297"/>
      <c r="E523" s="297"/>
      <c r="F523" s="297"/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  <c r="X523" s="297"/>
      <c r="Y523" s="297"/>
      <c r="Z523" s="297"/>
    </row>
    <row r="524" spans="1:26" ht="12.75">
      <c r="A524" s="297"/>
      <c r="B524" s="297"/>
      <c r="C524" s="297"/>
      <c r="D524" s="297"/>
      <c r="E524" s="297"/>
      <c r="F524" s="297"/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  <c r="X524" s="297"/>
      <c r="Y524" s="297"/>
      <c r="Z524" s="297"/>
    </row>
    <row r="525" spans="1:26" ht="12.75">
      <c r="A525" s="297"/>
      <c r="B525" s="297"/>
      <c r="C525" s="297"/>
      <c r="D525" s="297"/>
      <c r="E525" s="297"/>
      <c r="F525" s="297"/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  <c r="X525" s="297"/>
      <c r="Y525" s="297"/>
      <c r="Z525" s="297"/>
    </row>
    <row r="526" spans="1:26" ht="12.75">
      <c r="A526" s="297"/>
      <c r="B526" s="297"/>
      <c r="C526" s="297"/>
      <c r="D526" s="297"/>
      <c r="E526" s="297"/>
      <c r="F526" s="297"/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  <c r="X526" s="297"/>
      <c r="Y526" s="297"/>
      <c r="Z526" s="297"/>
    </row>
    <row r="527" spans="1:26" ht="12.75">
      <c r="A527" s="297"/>
      <c r="B527" s="297"/>
      <c r="C527" s="297"/>
      <c r="D527" s="297"/>
      <c r="E527" s="297"/>
      <c r="F527" s="297"/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  <c r="X527" s="297"/>
      <c r="Y527" s="297"/>
      <c r="Z527" s="297"/>
    </row>
    <row r="528" spans="1:26" ht="12.75">
      <c r="A528" s="297"/>
      <c r="B528" s="297"/>
      <c r="C528" s="297"/>
      <c r="D528" s="297"/>
      <c r="E528" s="297"/>
      <c r="F528" s="297"/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  <c r="X528" s="297"/>
      <c r="Y528" s="297"/>
      <c r="Z528" s="297"/>
    </row>
    <row r="529" spans="1:26" ht="12.75">
      <c r="A529" s="297"/>
      <c r="B529" s="297"/>
      <c r="C529" s="297"/>
      <c r="D529" s="297"/>
      <c r="E529" s="297"/>
      <c r="F529" s="297"/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  <c r="X529" s="297"/>
      <c r="Y529" s="297"/>
      <c r="Z529" s="297"/>
    </row>
    <row r="530" spans="1:26" ht="12.75">
      <c r="A530" s="297"/>
      <c r="B530" s="297"/>
      <c r="C530" s="297"/>
      <c r="D530" s="297"/>
      <c r="E530" s="297"/>
      <c r="F530" s="297"/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  <c r="X530" s="297"/>
      <c r="Y530" s="297"/>
      <c r="Z530" s="297"/>
    </row>
    <row r="531" spans="1:26" ht="12.75">
      <c r="A531" s="297"/>
      <c r="B531" s="297"/>
      <c r="C531" s="297"/>
      <c r="D531" s="297"/>
      <c r="E531" s="297"/>
      <c r="F531" s="297"/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  <c r="X531" s="297"/>
      <c r="Y531" s="297"/>
      <c r="Z531" s="297"/>
    </row>
    <row r="532" spans="1:26" ht="12.75">
      <c r="A532" s="297"/>
      <c r="B532" s="297"/>
      <c r="C532" s="297"/>
      <c r="D532" s="297"/>
      <c r="E532" s="297"/>
      <c r="F532" s="297"/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  <c r="X532" s="297"/>
      <c r="Y532" s="297"/>
      <c r="Z532" s="297"/>
    </row>
    <row r="533" spans="1:26" ht="12.75">
      <c r="A533" s="297"/>
      <c r="B533" s="297"/>
      <c r="C533" s="297"/>
      <c r="D533" s="297"/>
      <c r="E533" s="297"/>
      <c r="F533" s="297"/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  <c r="X533" s="297"/>
      <c r="Y533" s="297"/>
      <c r="Z533" s="297"/>
    </row>
    <row r="534" spans="1:26" ht="12.75">
      <c r="A534" s="297"/>
      <c r="B534" s="297"/>
      <c r="C534" s="297"/>
      <c r="D534" s="297"/>
      <c r="E534" s="297"/>
      <c r="F534" s="297"/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  <c r="X534" s="297"/>
      <c r="Y534" s="297"/>
      <c r="Z534" s="297"/>
    </row>
    <row r="535" spans="1:26" ht="12.75">
      <c r="A535" s="297"/>
      <c r="B535" s="297"/>
      <c r="C535" s="297"/>
      <c r="D535" s="297"/>
      <c r="E535" s="297"/>
      <c r="F535" s="297"/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  <c r="X535" s="297"/>
      <c r="Y535" s="297"/>
      <c r="Z535" s="297"/>
    </row>
    <row r="536" spans="1:26" ht="12.75">
      <c r="A536" s="297"/>
      <c r="B536" s="297"/>
      <c r="C536" s="297"/>
      <c r="D536" s="297"/>
      <c r="E536" s="297"/>
      <c r="F536" s="297"/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  <c r="X536" s="297"/>
      <c r="Y536" s="297"/>
      <c r="Z536" s="297"/>
    </row>
    <row r="537" spans="1:26" ht="12.75">
      <c r="A537" s="297"/>
      <c r="B537" s="297"/>
      <c r="C537" s="297"/>
      <c r="D537" s="297"/>
      <c r="E537" s="297"/>
      <c r="F537" s="297"/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  <c r="X537" s="297"/>
      <c r="Y537" s="297"/>
      <c r="Z537" s="297"/>
    </row>
    <row r="538" spans="1:26" ht="12.75">
      <c r="A538" s="297"/>
      <c r="B538" s="297"/>
      <c r="C538" s="297"/>
      <c r="D538" s="297"/>
      <c r="E538" s="297"/>
      <c r="F538" s="297"/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  <c r="X538" s="297"/>
      <c r="Y538" s="297"/>
      <c r="Z538" s="297"/>
    </row>
    <row r="539" spans="1:26" ht="12.75">
      <c r="A539" s="297"/>
      <c r="B539" s="297"/>
      <c r="C539" s="297"/>
      <c r="D539" s="297"/>
      <c r="E539" s="297"/>
      <c r="F539" s="297"/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  <c r="X539" s="297"/>
      <c r="Y539" s="297"/>
      <c r="Z539" s="297"/>
    </row>
    <row r="540" spans="1:26" ht="12.75">
      <c r="A540" s="297"/>
      <c r="B540" s="297"/>
      <c r="C540" s="297"/>
      <c r="D540" s="297"/>
      <c r="E540" s="297"/>
      <c r="F540" s="297"/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  <c r="X540" s="297"/>
      <c r="Y540" s="297"/>
      <c r="Z540" s="297"/>
    </row>
    <row r="541" spans="1:26" ht="12.75">
      <c r="A541" s="297"/>
      <c r="B541" s="297"/>
      <c r="C541" s="297"/>
      <c r="D541" s="297"/>
      <c r="E541" s="297"/>
      <c r="F541" s="297"/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  <c r="X541" s="297"/>
      <c r="Y541" s="297"/>
      <c r="Z541" s="297"/>
    </row>
    <row r="542" spans="1:26" ht="12.75">
      <c r="A542" s="297"/>
      <c r="B542" s="297"/>
      <c r="C542" s="297"/>
      <c r="D542" s="297"/>
      <c r="E542" s="297"/>
      <c r="F542" s="297"/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  <c r="X542" s="297"/>
      <c r="Y542" s="297"/>
      <c r="Z542" s="297"/>
    </row>
    <row r="543" spans="1:26" ht="12.75">
      <c r="A543" s="297"/>
      <c r="B543" s="297"/>
      <c r="C543" s="297"/>
      <c r="D543" s="297"/>
      <c r="E543" s="297"/>
      <c r="F543" s="297"/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  <c r="X543" s="297"/>
      <c r="Y543" s="297"/>
      <c r="Z543" s="297"/>
    </row>
    <row r="544" spans="1:26" ht="12.75">
      <c r="A544" s="297"/>
      <c r="B544" s="297"/>
      <c r="C544" s="297"/>
      <c r="D544" s="297"/>
      <c r="E544" s="297"/>
      <c r="F544" s="297"/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  <c r="X544" s="297"/>
      <c r="Y544" s="297"/>
      <c r="Z544" s="297"/>
    </row>
    <row r="545" spans="1:26" ht="12.75">
      <c r="A545" s="297"/>
      <c r="B545" s="297"/>
      <c r="C545" s="297"/>
      <c r="D545" s="297"/>
      <c r="E545" s="297"/>
      <c r="F545" s="297"/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  <c r="X545" s="297"/>
      <c r="Y545" s="297"/>
      <c r="Z545" s="297"/>
    </row>
    <row r="546" spans="1:26" ht="12.75">
      <c r="A546" s="297"/>
      <c r="B546" s="297"/>
      <c r="C546" s="297"/>
      <c r="D546" s="297"/>
      <c r="E546" s="297"/>
      <c r="F546" s="297"/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  <c r="X546" s="297"/>
      <c r="Y546" s="297"/>
      <c r="Z546" s="297"/>
    </row>
    <row r="547" spans="1:26" ht="12.75">
      <c r="A547" s="297"/>
      <c r="B547" s="297"/>
      <c r="C547" s="297"/>
      <c r="D547" s="297"/>
      <c r="E547" s="297"/>
      <c r="F547" s="297"/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  <c r="X547" s="297"/>
      <c r="Y547" s="297"/>
      <c r="Z547" s="297"/>
    </row>
    <row r="548" spans="1:26" ht="12.75">
      <c r="A548" s="297"/>
      <c r="B548" s="297"/>
      <c r="C548" s="297"/>
      <c r="D548" s="297"/>
      <c r="E548" s="297"/>
      <c r="F548" s="297"/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  <c r="X548" s="297"/>
      <c r="Y548" s="297"/>
      <c r="Z548" s="297"/>
    </row>
    <row r="549" spans="1:26" ht="12.75">
      <c r="A549" s="297"/>
      <c r="B549" s="297"/>
      <c r="C549" s="297"/>
      <c r="D549" s="297"/>
      <c r="E549" s="297"/>
      <c r="F549" s="297"/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  <c r="X549" s="297"/>
      <c r="Y549" s="297"/>
      <c r="Z549" s="297"/>
    </row>
    <row r="550" spans="1:26" ht="12.75">
      <c r="A550" s="297"/>
      <c r="B550" s="297"/>
      <c r="C550" s="297"/>
      <c r="D550" s="297"/>
      <c r="E550" s="297"/>
      <c r="F550" s="297"/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  <c r="X550" s="297"/>
      <c r="Y550" s="297"/>
      <c r="Z550" s="297"/>
    </row>
    <row r="551" spans="1:26" ht="12.75">
      <c r="A551" s="297"/>
      <c r="B551" s="297"/>
      <c r="C551" s="297"/>
      <c r="D551" s="297"/>
      <c r="E551" s="297"/>
      <c r="F551" s="297"/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  <c r="X551" s="297"/>
      <c r="Y551" s="297"/>
      <c r="Z551" s="297"/>
    </row>
    <row r="552" spans="1:26" ht="12.75">
      <c r="A552" s="297"/>
      <c r="B552" s="297"/>
      <c r="C552" s="297"/>
      <c r="D552" s="297"/>
      <c r="E552" s="297"/>
      <c r="F552" s="297"/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  <c r="X552" s="297"/>
      <c r="Y552" s="297"/>
      <c r="Z552" s="297"/>
    </row>
    <row r="553" spans="1:26" ht="12.75">
      <c r="A553" s="297"/>
      <c r="B553" s="297"/>
      <c r="C553" s="297"/>
      <c r="D553" s="297"/>
      <c r="E553" s="297"/>
      <c r="F553" s="297"/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  <c r="X553" s="297"/>
      <c r="Y553" s="297"/>
      <c r="Z553" s="297"/>
    </row>
    <row r="554" spans="1:26" ht="12.75">
      <c r="A554" s="297"/>
      <c r="B554" s="297"/>
      <c r="C554" s="297"/>
      <c r="D554" s="297"/>
      <c r="E554" s="297"/>
      <c r="F554" s="297"/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  <c r="X554" s="297"/>
      <c r="Y554" s="297"/>
      <c r="Z554" s="297"/>
    </row>
    <row r="555" spans="1:26" ht="12.75">
      <c r="A555" s="297"/>
      <c r="B555" s="297"/>
      <c r="C555" s="297"/>
      <c r="D555" s="297"/>
      <c r="E555" s="297"/>
      <c r="F555" s="297"/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  <c r="X555" s="297"/>
      <c r="Y555" s="297"/>
      <c r="Z555" s="297"/>
    </row>
    <row r="556" spans="1:26" ht="12.75">
      <c r="A556" s="297"/>
      <c r="B556" s="297"/>
      <c r="C556" s="297"/>
      <c r="D556" s="297"/>
      <c r="E556" s="297"/>
      <c r="F556" s="297"/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  <c r="X556" s="297"/>
      <c r="Y556" s="297"/>
      <c r="Z556" s="297"/>
    </row>
    <row r="557" spans="1:26" ht="12.75">
      <c r="A557" s="297"/>
      <c r="B557" s="297"/>
      <c r="C557" s="297"/>
      <c r="D557" s="297"/>
      <c r="E557" s="297"/>
      <c r="F557" s="297"/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  <c r="X557" s="297"/>
      <c r="Y557" s="297"/>
      <c r="Z557" s="297"/>
    </row>
    <row r="558" spans="1:26" ht="12.75">
      <c r="A558" s="297"/>
      <c r="B558" s="297"/>
      <c r="C558" s="297"/>
      <c r="D558" s="297"/>
      <c r="E558" s="297"/>
      <c r="F558" s="297"/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  <c r="X558" s="297"/>
      <c r="Y558" s="297"/>
      <c r="Z558" s="297"/>
    </row>
    <row r="559" spans="1:26" ht="12.75">
      <c r="A559" s="297"/>
      <c r="B559" s="297"/>
      <c r="C559" s="297"/>
      <c r="D559" s="297"/>
      <c r="E559" s="297"/>
      <c r="F559" s="297"/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  <c r="X559" s="297"/>
      <c r="Y559" s="297"/>
      <c r="Z559" s="297"/>
    </row>
    <row r="560" spans="1:26" ht="12.75">
      <c r="A560" s="297"/>
      <c r="B560" s="297"/>
      <c r="C560" s="297"/>
      <c r="D560" s="297"/>
      <c r="E560" s="297"/>
      <c r="F560" s="297"/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  <c r="X560" s="297"/>
      <c r="Y560" s="297"/>
      <c r="Z560" s="297"/>
    </row>
    <row r="561" spans="1:26" ht="12.75">
      <c r="A561" s="297"/>
      <c r="B561" s="297"/>
      <c r="C561" s="297"/>
      <c r="D561" s="297"/>
      <c r="E561" s="297"/>
      <c r="F561" s="297"/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  <c r="X561" s="297"/>
      <c r="Y561" s="297"/>
      <c r="Z561" s="297"/>
    </row>
    <row r="562" spans="1:26" ht="12.75">
      <c r="A562" s="297"/>
      <c r="B562" s="297"/>
      <c r="C562" s="297"/>
      <c r="D562" s="297"/>
      <c r="E562" s="297"/>
      <c r="F562" s="297"/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  <c r="X562" s="297"/>
      <c r="Y562" s="297"/>
      <c r="Z562" s="297"/>
    </row>
    <row r="563" spans="1:26" ht="12.75">
      <c r="A563" s="297"/>
      <c r="B563" s="297"/>
      <c r="C563" s="297"/>
      <c r="D563" s="297"/>
      <c r="E563" s="297"/>
      <c r="F563" s="297"/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  <c r="X563" s="297"/>
      <c r="Y563" s="297"/>
      <c r="Z563" s="297"/>
    </row>
    <row r="564" spans="1:26" ht="12.75">
      <c r="A564" s="297"/>
      <c r="B564" s="297"/>
      <c r="C564" s="297"/>
      <c r="D564" s="297"/>
      <c r="E564" s="297"/>
      <c r="F564" s="297"/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  <c r="X564" s="297"/>
      <c r="Y564" s="297"/>
      <c r="Z564" s="297"/>
    </row>
    <row r="565" spans="1:26" ht="12.75">
      <c r="A565" s="297"/>
      <c r="B565" s="297"/>
      <c r="C565" s="297"/>
      <c r="D565" s="297"/>
      <c r="E565" s="297"/>
      <c r="F565" s="297"/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  <c r="X565" s="297"/>
      <c r="Y565" s="297"/>
      <c r="Z565" s="297"/>
    </row>
    <row r="566" spans="1:26" ht="12.75">
      <c r="A566" s="297"/>
      <c r="B566" s="297"/>
      <c r="C566" s="297"/>
      <c r="D566" s="297"/>
      <c r="E566" s="297"/>
      <c r="F566" s="297"/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  <c r="X566" s="297"/>
      <c r="Y566" s="297"/>
      <c r="Z566" s="297"/>
    </row>
    <row r="567" spans="1:26" ht="12.75">
      <c r="A567" s="297"/>
      <c r="B567" s="297"/>
      <c r="C567" s="297"/>
      <c r="D567" s="297"/>
      <c r="E567" s="297"/>
      <c r="F567" s="297"/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  <c r="X567" s="297"/>
      <c r="Y567" s="297"/>
      <c r="Z567" s="297"/>
    </row>
    <row r="568" spans="1:26" ht="12.75">
      <c r="A568" s="297"/>
      <c r="B568" s="297"/>
      <c r="C568" s="297"/>
      <c r="D568" s="297"/>
      <c r="E568" s="297"/>
      <c r="F568" s="297"/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  <c r="X568" s="297"/>
      <c r="Y568" s="297"/>
      <c r="Z568" s="297"/>
    </row>
    <row r="569" spans="1:26" ht="12.75">
      <c r="A569" s="297"/>
      <c r="B569" s="297"/>
      <c r="C569" s="297"/>
      <c r="D569" s="297"/>
      <c r="E569" s="297"/>
      <c r="F569" s="297"/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  <c r="X569" s="297"/>
      <c r="Y569" s="297"/>
      <c r="Z569" s="297"/>
    </row>
    <row r="570" spans="1:26" ht="12.75">
      <c r="A570" s="297"/>
      <c r="B570" s="297"/>
      <c r="C570" s="297"/>
      <c r="D570" s="297"/>
      <c r="E570" s="297"/>
      <c r="F570" s="297"/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  <c r="X570" s="297"/>
      <c r="Y570" s="297"/>
      <c r="Z570" s="297"/>
    </row>
    <row r="571" spans="1:26" ht="12.75">
      <c r="A571" s="297"/>
      <c r="B571" s="297"/>
      <c r="C571" s="297"/>
      <c r="D571" s="297"/>
      <c r="E571" s="297"/>
      <c r="F571" s="297"/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  <c r="X571" s="297"/>
      <c r="Y571" s="297"/>
      <c r="Z571" s="297"/>
    </row>
    <row r="572" spans="1:26" ht="12.75">
      <c r="A572" s="297"/>
      <c r="B572" s="297"/>
      <c r="C572" s="297"/>
      <c r="D572" s="297"/>
      <c r="E572" s="297"/>
      <c r="F572" s="297"/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  <c r="X572" s="297"/>
      <c r="Y572" s="297"/>
      <c r="Z572" s="297"/>
    </row>
    <row r="573" spans="1:26" ht="12.75">
      <c r="A573" s="297"/>
      <c r="B573" s="297"/>
      <c r="C573" s="297"/>
      <c r="D573" s="297"/>
      <c r="E573" s="297"/>
      <c r="F573" s="297"/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  <c r="X573" s="297"/>
      <c r="Y573" s="297"/>
      <c r="Z573" s="297"/>
    </row>
    <row r="574" spans="1:26" ht="12.75">
      <c r="A574" s="297"/>
      <c r="B574" s="297"/>
      <c r="C574" s="297"/>
      <c r="D574" s="297"/>
      <c r="E574" s="297"/>
      <c r="F574" s="297"/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  <c r="X574" s="297"/>
      <c r="Y574" s="297"/>
      <c r="Z574" s="297"/>
    </row>
    <row r="575" spans="1:26" ht="12.75">
      <c r="A575" s="297"/>
      <c r="B575" s="297"/>
      <c r="C575" s="297"/>
      <c r="D575" s="297"/>
      <c r="E575" s="297"/>
      <c r="F575" s="297"/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  <c r="X575" s="297"/>
      <c r="Y575" s="297"/>
      <c r="Z575" s="297"/>
    </row>
    <row r="576" spans="1:26" ht="12.75">
      <c r="A576" s="297"/>
      <c r="B576" s="297"/>
      <c r="C576" s="297"/>
      <c r="D576" s="297"/>
      <c r="E576" s="297"/>
      <c r="F576" s="297"/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  <c r="X576" s="297"/>
      <c r="Y576" s="297"/>
      <c r="Z576" s="297"/>
    </row>
    <row r="577" spans="1:26" ht="12.75">
      <c r="A577" s="297"/>
      <c r="B577" s="297"/>
      <c r="C577" s="297"/>
      <c r="D577" s="297"/>
      <c r="E577" s="297"/>
      <c r="F577" s="297"/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  <c r="X577" s="297"/>
      <c r="Y577" s="297"/>
      <c r="Z577" s="297"/>
    </row>
    <row r="578" spans="1:26" ht="12.75">
      <c r="A578" s="297"/>
      <c r="B578" s="297"/>
      <c r="C578" s="297"/>
      <c r="D578" s="297"/>
      <c r="E578" s="297"/>
      <c r="F578" s="297"/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  <c r="X578" s="297"/>
      <c r="Y578" s="297"/>
      <c r="Z578" s="297"/>
    </row>
    <row r="579" spans="1:26" ht="12.75">
      <c r="A579" s="297"/>
      <c r="B579" s="297"/>
      <c r="C579" s="297"/>
      <c r="D579" s="297"/>
      <c r="E579" s="297"/>
      <c r="F579" s="297"/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  <c r="X579" s="297"/>
      <c r="Y579" s="297"/>
      <c r="Z579" s="297"/>
    </row>
    <row r="580" spans="1:26" ht="12.75">
      <c r="A580" s="297"/>
      <c r="B580" s="297"/>
      <c r="C580" s="297"/>
      <c r="D580" s="297"/>
      <c r="E580" s="297"/>
      <c r="F580" s="297"/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  <c r="X580" s="297"/>
      <c r="Y580" s="297"/>
      <c r="Z580" s="297"/>
    </row>
    <row r="581" spans="1:26" ht="12.75">
      <c r="A581" s="297"/>
      <c r="B581" s="297"/>
      <c r="C581" s="297"/>
      <c r="D581" s="297"/>
      <c r="E581" s="297"/>
      <c r="F581" s="297"/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  <c r="X581" s="297"/>
      <c r="Y581" s="297"/>
      <c r="Z581" s="297"/>
    </row>
    <row r="582" spans="1:26" ht="12.75">
      <c r="A582" s="297"/>
      <c r="B582" s="297"/>
      <c r="C582" s="297"/>
      <c r="D582" s="297"/>
      <c r="E582" s="297"/>
      <c r="F582" s="297"/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  <c r="X582" s="297"/>
      <c r="Y582" s="297"/>
      <c r="Z582" s="297"/>
    </row>
    <row r="583" spans="1:26" ht="12.75">
      <c r="A583" s="297"/>
      <c r="B583" s="297"/>
      <c r="C583" s="297"/>
      <c r="D583" s="297"/>
      <c r="E583" s="297"/>
      <c r="F583" s="297"/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  <c r="X583" s="297"/>
      <c r="Y583" s="297"/>
      <c r="Z583" s="297"/>
    </row>
    <row r="584" spans="1:26" ht="12.75">
      <c r="A584" s="297"/>
      <c r="B584" s="297"/>
      <c r="C584" s="297"/>
      <c r="D584" s="297"/>
      <c r="E584" s="297"/>
      <c r="F584" s="297"/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  <c r="X584" s="297"/>
      <c r="Y584" s="297"/>
      <c r="Z584" s="297"/>
    </row>
    <row r="585" spans="1:26" ht="12.75">
      <c r="A585" s="297"/>
      <c r="B585" s="297"/>
      <c r="C585" s="297"/>
      <c r="D585" s="297"/>
      <c r="E585" s="297"/>
      <c r="F585" s="297"/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  <c r="X585" s="297"/>
      <c r="Y585" s="297"/>
      <c r="Z585" s="297"/>
    </row>
    <row r="586" spans="1:26" ht="12.75">
      <c r="A586" s="297"/>
      <c r="B586" s="297"/>
      <c r="C586" s="297"/>
      <c r="D586" s="297"/>
      <c r="E586" s="297"/>
      <c r="F586" s="297"/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  <c r="X586" s="297"/>
      <c r="Y586" s="297"/>
      <c r="Z586" s="297"/>
    </row>
    <row r="587" spans="1:26" ht="12.75">
      <c r="A587" s="297"/>
      <c r="B587" s="297"/>
      <c r="C587" s="297"/>
      <c r="D587" s="297"/>
      <c r="E587" s="297"/>
      <c r="F587" s="297"/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  <c r="X587" s="297"/>
      <c r="Y587" s="297"/>
      <c r="Z587" s="297"/>
    </row>
    <row r="588" spans="1:26" ht="12.75">
      <c r="A588" s="297"/>
      <c r="B588" s="297"/>
      <c r="C588" s="297"/>
      <c r="D588" s="297"/>
      <c r="E588" s="297"/>
      <c r="F588" s="297"/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  <c r="X588" s="297"/>
      <c r="Y588" s="297"/>
      <c r="Z588" s="297"/>
    </row>
    <row r="589" spans="1:26" ht="12.75">
      <c r="A589" s="297"/>
      <c r="B589" s="297"/>
      <c r="C589" s="297"/>
      <c r="D589" s="297"/>
      <c r="E589" s="297"/>
      <c r="F589" s="297"/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  <c r="X589" s="297"/>
      <c r="Y589" s="297"/>
      <c r="Z589" s="297"/>
    </row>
    <row r="590" spans="1:26" ht="12.75">
      <c r="A590" s="297"/>
      <c r="B590" s="297"/>
      <c r="C590" s="297"/>
      <c r="D590" s="297"/>
      <c r="E590" s="297"/>
      <c r="F590" s="297"/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  <c r="X590" s="297"/>
      <c r="Y590" s="297"/>
      <c r="Z590" s="297"/>
    </row>
    <row r="591" spans="1:26" ht="12.75">
      <c r="A591" s="297"/>
      <c r="B591" s="297"/>
      <c r="C591" s="297"/>
      <c r="D591" s="297"/>
      <c r="E591" s="297"/>
      <c r="F591" s="297"/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  <c r="X591" s="297"/>
      <c r="Y591" s="297"/>
      <c r="Z591" s="297"/>
    </row>
    <row r="592" spans="1:26" ht="12.75">
      <c r="A592" s="297"/>
      <c r="B592" s="297"/>
      <c r="C592" s="297"/>
      <c r="D592" s="297"/>
      <c r="E592" s="297"/>
      <c r="F592" s="297"/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  <c r="X592" s="297"/>
      <c r="Y592" s="297"/>
      <c r="Z592" s="297"/>
    </row>
    <row r="593" spans="1:26" ht="12.75">
      <c r="A593" s="297"/>
      <c r="B593" s="297"/>
      <c r="C593" s="297"/>
      <c r="D593" s="297"/>
      <c r="E593" s="297"/>
      <c r="F593" s="297"/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  <c r="X593" s="297"/>
      <c r="Y593" s="297"/>
      <c r="Z593" s="297"/>
    </row>
    <row r="594" spans="1:26" ht="12.75">
      <c r="A594" s="297"/>
      <c r="B594" s="297"/>
      <c r="C594" s="297"/>
      <c r="D594" s="297"/>
      <c r="E594" s="297"/>
      <c r="F594" s="297"/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  <c r="X594" s="297"/>
      <c r="Y594" s="297"/>
      <c r="Z594" s="297"/>
    </row>
    <row r="595" spans="1:26" ht="12.75">
      <c r="A595" s="297"/>
      <c r="B595" s="297"/>
      <c r="C595" s="297"/>
      <c r="D595" s="297"/>
      <c r="E595" s="297"/>
      <c r="F595" s="297"/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  <c r="X595" s="297"/>
      <c r="Y595" s="297"/>
      <c r="Z595" s="297"/>
    </row>
    <row r="596" spans="1:26" ht="12.75">
      <c r="A596" s="297"/>
      <c r="B596" s="297"/>
      <c r="C596" s="297"/>
      <c r="D596" s="297"/>
      <c r="E596" s="297"/>
      <c r="F596" s="297"/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  <c r="X596" s="297"/>
      <c r="Y596" s="297"/>
      <c r="Z596" s="297"/>
    </row>
    <row r="597" spans="1:26" ht="12.75">
      <c r="A597" s="297"/>
      <c r="B597" s="297"/>
      <c r="C597" s="297"/>
      <c r="D597" s="297"/>
      <c r="E597" s="297"/>
      <c r="F597" s="297"/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  <c r="X597" s="297"/>
      <c r="Y597" s="297"/>
      <c r="Z597" s="297"/>
    </row>
    <row r="598" spans="1:26" ht="12.75">
      <c r="A598" s="297"/>
      <c r="B598" s="297"/>
      <c r="C598" s="297"/>
      <c r="D598" s="297"/>
      <c r="E598" s="297"/>
      <c r="F598" s="297"/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  <c r="X598" s="297"/>
      <c r="Y598" s="297"/>
      <c r="Z598" s="297"/>
    </row>
    <row r="599" spans="1:26" ht="12.75">
      <c r="A599" s="297"/>
      <c r="B599" s="297"/>
      <c r="C599" s="297"/>
      <c r="D599" s="297"/>
      <c r="E599" s="297"/>
      <c r="F599" s="297"/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  <c r="X599" s="297"/>
      <c r="Y599" s="297"/>
      <c r="Z599" s="297"/>
    </row>
    <row r="600" spans="1:26" ht="12.75">
      <c r="A600" s="297"/>
      <c r="B600" s="297"/>
      <c r="C600" s="297"/>
      <c r="D600" s="297"/>
      <c r="E600" s="297"/>
      <c r="F600" s="297"/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  <c r="X600" s="297"/>
      <c r="Y600" s="297"/>
      <c r="Z600" s="297"/>
    </row>
    <row r="601" spans="1:26" ht="12.75">
      <c r="A601" s="297"/>
      <c r="B601" s="297"/>
      <c r="C601" s="297"/>
      <c r="D601" s="297"/>
      <c r="E601" s="297"/>
      <c r="F601" s="297"/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  <c r="X601" s="297"/>
      <c r="Y601" s="297"/>
      <c r="Z601" s="297"/>
    </row>
    <row r="602" spans="1:26" ht="12.75">
      <c r="A602" s="297"/>
      <c r="B602" s="297"/>
      <c r="C602" s="297"/>
      <c r="D602" s="297"/>
      <c r="E602" s="297"/>
      <c r="F602" s="297"/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  <c r="X602" s="297"/>
      <c r="Y602" s="297"/>
      <c r="Z602" s="297"/>
    </row>
    <row r="603" spans="1:26" ht="12.75">
      <c r="A603" s="297"/>
      <c r="B603" s="297"/>
      <c r="C603" s="297"/>
      <c r="D603" s="297"/>
      <c r="E603" s="297"/>
      <c r="F603" s="297"/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  <c r="X603" s="297"/>
      <c r="Y603" s="297"/>
      <c r="Z603" s="297"/>
    </row>
    <row r="604" spans="1:26" ht="12.75">
      <c r="A604" s="297"/>
      <c r="B604" s="297"/>
      <c r="C604" s="297"/>
      <c r="D604" s="297"/>
      <c r="E604" s="297"/>
      <c r="F604" s="297"/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  <c r="X604" s="297"/>
      <c r="Y604" s="297"/>
      <c r="Z604" s="297"/>
    </row>
    <row r="605" spans="1:26" ht="12.75">
      <c r="A605" s="297"/>
      <c r="B605" s="297"/>
      <c r="C605" s="297"/>
      <c r="D605" s="297"/>
      <c r="E605" s="297"/>
      <c r="F605" s="297"/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  <c r="X605" s="297"/>
      <c r="Y605" s="297"/>
      <c r="Z605" s="297"/>
    </row>
    <row r="606" spans="1:26" ht="12.75">
      <c r="A606" s="297"/>
      <c r="B606" s="297"/>
      <c r="C606" s="297"/>
      <c r="D606" s="297"/>
      <c r="E606" s="297"/>
      <c r="F606" s="297"/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  <c r="X606" s="297"/>
      <c r="Y606" s="297"/>
      <c r="Z606" s="297"/>
    </row>
    <row r="607" spans="1:26" ht="12.75">
      <c r="A607" s="297"/>
      <c r="B607" s="297"/>
      <c r="C607" s="297"/>
      <c r="D607" s="297"/>
      <c r="E607" s="297"/>
      <c r="F607" s="297"/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  <c r="X607" s="297"/>
      <c r="Y607" s="297"/>
      <c r="Z607" s="297"/>
    </row>
    <row r="608" spans="1:26" ht="12.75">
      <c r="A608" s="297"/>
      <c r="B608" s="297"/>
      <c r="C608" s="297"/>
      <c r="D608" s="297"/>
      <c r="E608" s="297"/>
      <c r="F608" s="297"/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  <c r="X608" s="297"/>
      <c r="Y608" s="297"/>
      <c r="Z608" s="297"/>
    </row>
    <row r="609" spans="1:26" ht="12.75">
      <c r="A609" s="297"/>
      <c r="B609" s="297"/>
      <c r="C609" s="297"/>
      <c r="D609" s="297"/>
      <c r="E609" s="297"/>
      <c r="F609" s="297"/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  <c r="X609" s="297"/>
      <c r="Y609" s="297"/>
      <c r="Z609" s="297"/>
    </row>
    <row r="610" spans="1:26" ht="12.75">
      <c r="A610" s="297"/>
      <c r="B610" s="297"/>
      <c r="C610" s="297"/>
      <c r="D610" s="297"/>
      <c r="E610" s="297"/>
      <c r="F610" s="297"/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  <c r="X610" s="297"/>
      <c r="Y610" s="297"/>
      <c r="Z610" s="297"/>
    </row>
    <row r="611" spans="1:26" ht="12.75">
      <c r="A611" s="297"/>
      <c r="B611" s="297"/>
      <c r="C611" s="297"/>
      <c r="D611" s="297"/>
      <c r="E611" s="297"/>
      <c r="F611" s="297"/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  <c r="X611" s="297"/>
      <c r="Y611" s="297"/>
      <c r="Z611" s="297"/>
    </row>
    <row r="612" spans="1:26" ht="12.75">
      <c r="A612" s="297"/>
      <c r="B612" s="297"/>
      <c r="C612" s="297"/>
      <c r="D612" s="297"/>
      <c r="E612" s="297"/>
      <c r="F612" s="297"/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  <c r="X612" s="297"/>
      <c r="Y612" s="297"/>
      <c r="Z612" s="297"/>
    </row>
    <row r="613" spans="1:26" ht="12.75">
      <c r="A613" s="297"/>
      <c r="B613" s="297"/>
      <c r="C613" s="297"/>
      <c r="D613" s="297"/>
      <c r="E613" s="297"/>
      <c r="F613" s="297"/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  <c r="X613" s="297"/>
      <c r="Y613" s="297"/>
      <c r="Z613" s="297"/>
    </row>
    <row r="614" spans="1:26" ht="12.75">
      <c r="A614" s="297"/>
      <c r="B614" s="297"/>
      <c r="C614" s="297"/>
      <c r="D614" s="297"/>
      <c r="E614" s="297"/>
      <c r="F614" s="297"/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  <c r="X614" s="297"/>
      <c r="Y614" s="297"/>
      <c r="Z614" s="297"/>
    </row>
    <row r="615" spans="1:26" ht="12.75">
      <c r="A615" s="297"/>
      <c r="B615" s="297"/>
      <c r="C615" s="297"/>
      <c r="D615" s="297"/>
      <c r="E615" s="297"/>
      <c r="F615" s="297"/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  <c r="X615" s="297"/>
      <c r="Y615" s="297"/>
      <c r="Z615" s="297"/>
    </row>
    <row r="616" spans="1:26" ht="12.75">
      <c r="A616" s="297"/>
      <c r="B616" s="297"/>
      <c r="C616" s="297"/>
      <c r="D616" s="297"/>
      <c r="E616" s="297"/>
      <c r="F616" s="297"/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  <c r="X616" s="297"/>
      <c r="Y616" s="297"/>
      <c r="Z616" s="297"/>
    </row>
    <row r="617" spans="1:26" ht="12.75">
      <c r="A617" s="297"/>
      <c r="B617" s="297"/>
      <c r="C617" s="297"/>
      <c r="D617" s="297"/>
      <c r="E617" s="297"/>
      <c r="F617" s="297"/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  <c r="X617" s="297"/>
      <c r="Y617" s="297"/>
      <c r="Z617" s="297"/>
    </row>
    <row r="618" spans="1:26" ht="12.75">
      <c r="A618" s="297"/>
      <c r="B618" s="297"/>
      <c r="C618" s="297"/>
      <c r="D618" s="297"/>
      <c r="E618" s="297"/>
      <c r="F618" s="297"/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  <c r="X618" s="297"/>
      <c r="Y618" s="297"/>
      <c r="Z618" s="297"/>
    </row>
    <row r="619" spans="1:26" ht="12.75">
      <c r="A619" s="297"/>
      <c r="B619" s="297"/>
      <c r="C619" s="297"/>
      <c r="D619" s="297"/>
      <c r="E619" s="297"/>
      <c r="F619" s="297"/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  <c r="X619" s="297"/>
      <c r="Y619" s="297"/>
      <c r="Z619" s="297"/>
    </row>
    <row r="620" spans="1:26" ht="12.75">
      <c r="A620" s="297"/>
      <c r="B620" s="297"/>
      <c r="C620" s="297"/>
      <c r="D620" s="297"/>
      <c r="E620" s="297"/>
      <c r="F620" s="297"/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  <c r="X620" s="297"/>
      <c r="Y620" s="297"/>
      <c r="Z620" s="297"/>
    </row>
    <row r="621" spans="1:26" ht="12.75">
      <c r="A621" s="297"/>
      <c r="B621" s="297"/>
      <c r="C621" s="297"/>
      <c r="D621" s="297"/>
      <c r="E621" s="297"/>
      <c r="F621" s="297"/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  <c r="X621" s="297"/>
      <c r="Y621" s="297"/>
      <c r="Z621" s="297"/>
    </row>
    <row r="622" spans="1:26" ht="12.75">
      <c r="A622" s="297"/>
      <c r="B622" s="297"/>
      <c r="C622" s="297"/>
      <c r="D622" s="297"/>
      <c r="E622" s="297"/>
      <c r="F622" s="297"/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  <c r="X622" s="297"/>
      <c r="Y622" s="297"/>
      <c r="Z622" s="297"/>
    </row>
    <row r="623" spans="1:26" ht="12.75">
      <c r="A623" s="297"/>
      <c r="B623" s="297"/>
      <c r="C623" s="297"/>
      <c r="D623" s="297"/>
      <c r="E623" s="297"/>
      <c r="F623" s="297"/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  <c r="X623" s="297"/>
      <c r="Y623" s="297"/>
      <c r="Z623" s="297"/>
    </row>
    <row r="624" spans="1:26" ht="12.75">
      <c r="A624" s="297"/>
      <c r="B624" s="297"/>
      <c r="C624" s="297"/>
      <c r="D624" s="297"/>
      <c r="E624" s="297"/>
      <c r="F624" s="297"/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  <c r="X624" s="297"/>
      <c r="Y624" s="297"/>
      <c r="Z624" s="297"/>
    </row>
    <row r="625" spans="1:26" ht="12.75">
      <c r="A625" s="297"/>
      <c r="B625" s="297"/>
      <c r="C625" s="297"/>
      <c r="D625" s="297"/>
      <c r="E625" s="297"/>
      <c r="F625" s="297"/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  <c r="X625" s="297"/>
      <c r="Y625" s="297"/>
      <c r="Z625" s="297"/>
    </row>
    <row r="626" spans="1:26" ht="12.75">
      <c r="A626" s="297"/>
      <c r="B626" s="297"/>
      <c r="C626" s="297"/>
      <c r="D626" s="297"/>
      <c r="E626" s="297"/>
      <c r="F626" s="297"/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  <c r="X626" s="297"/>
      <c r="Y626" s="297"/>
      <c r="Z626" s="297"/>
    </row>
    <row r="627" spans="1:26" ht="12.75">
      <c r="A627" s="297"/>
      <c r="B627" s="297"/>
      <c r="C627" s="297"/>
      <c r="D627" s="297"/>
      <c r="E627" s="297"/>
      <c r="F627" s="297"/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  <c r="X627" s="297"/>
      <c r="Y627" s="297"/>
      <c r="Z627" s="297"/>
    </row>
    <row r="628" spans="1:26" ht="12.75">
      <c r="A628" s="297"/>
      <c r="B628" s="297"/>
      <c r="C628" s="297"/>
      <c r="D628" s="297"/>
      <c r="E628" s="297"/>
      <c r="F628" s="297"/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  <c r="X628" s="297"/>
      <c r="Y628" s="297"/>
      <c r="Z628" s="297"/>
    </row>
    <row r="629" spans="1:26" ht="12.75">
      <c r="A629" s="297"/>
      <c r="B629" s="297"/>
      <c r="C629" s="297"/>
      <c r="D629" s="297"/>
      <c r="E629" s="297"/>
      <c r="F629" s="297"/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  <c r="X629" s="297"/>
      <c r="Y629" s="297"/>
      <c r="Z629" s="297"/>
    </row>
    <row r="630" spans="1:26" ht="12.75">
      <c r="A630" s="297"/>
      <c r="B630" s="297"/>
      <c r="C630" s="297"/>
      <c r="D630" s="297"/>
      <c r="E630" s="297"/>
      <c r="F630" s="297"/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  <c r="X630" s="297"/>
      <c r="Y630" s="297"/>
      <c r="Z630" s="297"/>
    </row>
    <row r="631" spans="1:26" ht="12.75">
      <c r="A631" s="297"/>
      <c r="B631" s="297"/>
      <c r="C631" s="297"/>
      <c r="D631" s="297"/>
      <c r="E631" s="297"/>
      <c r="F631" s="297"/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  <c r="X631" s="297"/>
      <c r="Y631" s="297"/>
      <c r="Z631" s="297"/>
    </row>
    <row r="632" spans="1:26" ht="12.75">
      <c r="A632" s="297"/>
      <c r="B632" s="297"/>
      <c r="C632" s="297"/>
      <c r="D632" s="297"/>
      <c r="E632" s="297"/>
      <c r="F632" s="297"/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  <c r="X632" s="297"/>
      <c r="Y632" s="297"/>
      <c r="Z632" s="297"/>
    </row>
    <row r="633" spans="1:26" ht="12.75">
      <c r="A633" s="297"/>
      <c r="B633" s="297"/>
      <c r="C633" s="297"/>
      <c r="D633" s="297"/>
      <c r="E633" s="297"/>
      <c r="F633" s="297"/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  <c r="X633" s="297"/>
      <c r="Y633" s="297"/>
      <c r="Z633" s="297"/>
    </row>
    <row r="634" spans="1:26" ht="12.75">
      <c r="A634" s="297"/>
      <c r="B634" s="297"/>
      <c r="C634" s="297"/>
      <c r="D634" s="297"/>
      <c r="E634" s="297"/>
      <c r="F634" s="297"/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  <c r="X634" s="297"/>
      <c r="Y634" s="297"/>
      <c r="Z634" s="297"/>
    </row>
    <row r="635" spans="1:26" ht="12.75">
      <c r="A635" s="297"/>
      <c r="B635" s="297"/>
      <c r="C635" s="297"/>
      <c r="D635" s="297"/>
      <c r="E635" s="297"/>
      <c r="F635" s="297"/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  <c r="X635" s="297"/>
      <c r="Y635" s="297"/>
      <c r="Z635" s="297"/>
    </row>
    <row r="636" spans="1:26" ht="12.75">
      <c r="A636" s="297"/>
      <c r="B636" s="297"/>
      <c r="C636" s="297"/>
      <c r="D636" s="297"/>
      <c r="E636" s="297"/>
      <c r="F636" s="297"/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  <c r="X636" s="297"/>
      <c r="Y636" s="297"/>
      <c r="Z636" s="297"/>
    </row>
    <row r="637" spans="1:26" ht="12.75">
      <c r="A637" s="297"/>
      <c r="B637" s="297"/>
      <c r="C637" s="297"/>
      <c r="D637" s="297"/>
      <c r="E637" s="297"/>
      <c r="F637" s="297"/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  <c r="X637" s="297"/>
      <c r="Y637" s="297"/>
      <c r="Z637" s="297"/>
    </row>
    <row r="638" spans="1:26" ht="12.75">
      <c r="A638" s="297"/>
      <c r="B638" s="297"/>
      <c r="C638" s="297"/>
      <c r="D638" s="297"/>
      <c r="E638" s="297"/>
      <c r="F638" s="297"/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  <c r="X638" s="297"/>
      <c r="Y638" s="297"/>
      <c r="Z638" s="297"/>
    </row>
    <row r="639" spans="1:26" ht="12.75">
      <c r="A639" s="297"/>
      <c r="B639" s="297"/>
      <c r="C639" s="297"/>
      <c r="D639" s="297"/>
      <c r="E639" s="297"/>
      <c r="F639" s="297"/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  <c r="X639" s="297"/>
      <c r="Y639" s="297"/>
      <c r="Z639" s="297"/>
    </row>
    <row r="640" spans="1:26" ht="12.75">
      <c r="A640" s="297"/>
      <c r="B640" s="297"/>
      <c r="C640" s="297"/>
      <c r="D640" s="297"/>
      <c r="E640" s="297"/>
      <c r="F640" s="297"/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  <c r="X640" s="297"/>
      <c r="Y640" s="297"/>
      <c r="Z640" s="297"/>
    </row>
    <row r="641" spans="1:26" ht="12.75">
      <c r="A641" s="297"/>
      <c r="B641" s="297"/>
      <c r="C641" s="297"/>
      <c r="D641" s="297"/>
      <c r="E641" s="297"/>
      <c r="F641" s="297"/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  <c r="X641" s="297"/>
      <c r="Y641" s="297"/>
      <c r="Z641" s="297"/>
    </row>
    <row r="642" spans="1:26" ht="12.75">
      <c r="A642" s="297"/>
      <c r="B642" s="297"/>
      <c r="C642" s="297"/>
      <c r="D642" s="297"/>
      <c r="E642" s="297"/>
      <c r="F642" s="297"/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  <c r="X642" s="297"/>
      <c r="Y642" s="297"/>
      <c r="Z642" s="297"/>
    </row>
    <row r="643" spans="1:26" ht="12.75">
      <c r="A643" s="297"/>
      <c r="B643" s="297"/>
      <c r="C643" s="297"/>
      <c r="D643" s="297"/>
      <c r="E643" s="297"/>
      <c r="F643" s="297"/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  <c r="X643" s="297"/>
      <c r="Y643" s="297"/>
      <c r="Z643" s="297"/>
    </row>
    <row r="644" spans="1:26" ht="12.75">
      <c r="A644" s="297"/>
      <c r="B644" s="297"/>
      <c r="C644" s="297"/>
      <c r="D644" s="297"/>
      <c r="E644" s="297"/>
      <c r="F644" s="297"/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  <c r="X644" s="297"/>
      <c r="Y644" s="297"/>
      <c r="Z644" s="297"/>
    </row>
    <row r="645" spans="1:26" ht="12.75">
      <c r="A645" s="297"/>
      <c r="B645" s="297"/>
      <c r="C645" s="297"/>
      <c r="D645" s="297"/>
      <c r="E645" s="297"/>
      <c r="F645" s="297"/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  <c r="X645" s="297"/>
      <c r="Y645" s="297"/>
      <c r="Z645" s="297"/>
    </row>
    <row r="646" spans="1:26" ht="12.75">
      <c r="A646" s="297"/>
      <c r="B646" s="297"/>
      <c r="C646" s="297"/>
      <c r="D646" s="297"/>
      <c r="E646" s="297"/>
      <c r="F646" s="297"/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  <c r="X646" s="297"/>
      <c r="Y646" s="297"/>
      <c r="Z646" s="297"/>
    </row>
    <row r="647" spans="1:26" ht="12.75">
      <c r="A647" s="297"/>
      <c r="B647" s="297"/>
      <c r="C647" s="297"/>
      <c r="D647" s="297"/>
      <c r="E647" s="297"/>
      <c r="F647" s="297"/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  <c r="X647" s="297"/>
      <c r="Y647" s="297"/>
      <c r="Z647" s="297"/>
    </row>
    <row r="648" spans="1:26" ht="12.75">
      <c r="A648" s="297"/>
      <c r="B648" s="297"/>
      <c r="C648" s="297"/>
      <c r="D648" s="297"/>
      <c r="E648" s="297"/>
      <c r="F648" s="297"/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  <c r="X648" s="297"/>
      <c r="Y648" s="297"/>
      <c r="Z648" s="297"/>
    </row>
    <row r="649" spans="1:26" ht="12.75">
      <c r="A649" s="297"/>
      <c r="B649" s="297"/>
      <c r="C649" s="297"/>
      <c r="D649" s="297"/>
      <c r="E649" s="297"/>
      <c r="F649" s="297"/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  <c r="X649" s="297"/>
      <c r="Y649" s="297"/>
      <c r="Z649" s="297"/>
    </row>
    <row r="650" spans="1:26" ht="12.75">
      <c r="A650" s="297"/>
      <c r="B650" s="297"/>
      <c r="C650" s="297"/>
      <c r="D650" s="297"/>
      <c r="E650" s="297"/>
      <c r="F650" s="297"/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  <c r="X650" s="297"/>
      <c r="Y650" s="297"/>
      <c r="Z650" s="297"/>
    </row>
    <row r="651" spans="1:26" ht="12.75">
      <c r="A651" s="297"/>
      <c r="B651" s="297"/>
      <c r="C651" s="297"/>
      <c r="D651" s="297"/>
      <c r="E651" s="297"/>
      <c r="F651" s="297"/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  <c r="X651" s="297"/>
      <c r="Y651" s="297"/>
      <c r="Z651" s="297"/>
    </row>
    <row r="652" spans="1:26" ht="12.75">
      <c r="A652" s="297"/>
      <c r="B652" s="297"/>
      <c r="C652" s="297"/>
      <c r="D652" s="297"/>
      <c r="E652" s="297"/>
      <c r="F652" s="297"/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  <c r="X652" s="297"/>
      <c r="Y652" s="297"/>
      <c r="Z652" s="297"/>
    </row>
    <row r="653" spans="1:26" ht="12.75">
      <c r="A653" s="297"/>
      <c r="B653" s="297"/>
      <c r="C653" s="297"/>
      <c r="D653" s="297"/>
      <c r="E653" s="297"/>
      <c r="F653" s="297"/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  <c r="X653" s="297"/>
      <c r="Y653" s="297"/>
      <c r="Z653" s="297"/>
    </row>
    <row r="654" spans="1:26" ht="12.75">
      <c r="A654" s="297"/>
      <c r="B654" s="297"/>
      <c r="C654" s="297"/>
      <c r="D654" s="297"/>
      <c r="E654" s="297"/>
      <c r="F654" s="297"/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  <c r="X654" s="297"/>
      <c r="Y654" s="297"/>
      <c r="Z654" s="297"/>
    </row>
    <row r="655" spans="1:26" ht="12.75">
      <c r="A655" s="297"/>
      <c r="B655" s="297"/>
      <c r="C655" s="297"/>
      <c r="D655" s="297"/>
      <c r="E655" s="297"/>
      <c r="F655" s="297"/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  <c r="X655" s="297"/>
      <c r="Y655" s="297"/>
      <c r="Z655" s="297"/>
    </row>
    <row r="656" spans="1:26" ht="12.75">
      <c r="A656" s="297"/>
      <c r="B656" s="297"/>
      <c r="C656" s="297"/>
      <c r="D656" s="297"/>
      <c r="E656" s="297"/>
      <c r="F656" s="297"/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  <c r="X656" s="297"/>
      <c r="Y656" s="297"/>
      <c r="Z656" s="297"/>
    </row>
    <row r="657" spans="1:26" ht="12.75">
      <c r="A657" s="297"/>
      <c r="B657" s="297"/>
      <c r="C657" s="297"/>
      <c r="D657" s="297"/>
      <c r="E657" s="297"/>
      <c r="F657" s="297"/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  <c r="X657" s="297"/>
      <c r="Y657" s="297"/>
      <c r="Z657" s="297"/>
    </row>
    <row r="658" spans="1:26" ht="12.75">
      <c r="A658" s="297"/>
      <c r="B658" s="297"/>
      <c r="C658" s="297"/>
      <c r="D658" s="297"/>
      <c r="E658" s="297"/>
      <c r="F658" s="297"/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  <c r="X658" s="297"/>
      <c r="Y658" s="297"/>
      <c r="Z658" s="297"/>
    </row>
    <row r="659" spans="1:26" ht="12.75">
      <c r="A659" s="297"/>
      <c r="B659" s="297"/>
      <c r="C659" s="297"/>
      <c r="D659" s="297"/>
      <c r="E659" s="297"/>
      <c r="F659" s="297"/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  <c r="X659" s="297"/>
      <c r="Y659" s="297"/>
      <c r="Z659" s="297"/>
    </row>
    <row r="660" spans="1:26" ht="12.75">
      <c r="A660" s="297"/>
      <c r="B660" s="297"/>
      <c r="C660" s="297"/>
      <c r="D660" s="297"/>
      <c r="E660" s="297"/>
      <c r="F660" s="297"/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  <c r="X660" s="297"/>
      <c r="Y660" s="297"/>
      <c r="Z660" s="297"/>
    </row>
    <row r="661" spans="1:26" ht="12.75">
      <c r="A661" s="297"/>
      <c r="B661" s="297"/>
      <c r="C661" s="297"/>
      <c r="D661" s="297"/>
      <c r="E661" s="297"/>
      <c r="F661" s="297"/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  <c r="X661" s="297"/>
      <c r="Y661" s="297"/>
      <c r="Z661" s="297"/>
    </row>
    <row r="662" spans="1:26" ht="12.75">
      <c r="A662" s="297"/>
      <c r="B662" s="297"/>
      <c r="C662" s="297"/>
      <c r="D662" s="297"/>
      <c r="E662" s="297"/>
      <c r="F662" s="297"/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  <c r="X662" s="297"/>
      <c r="Y662" s="297"/>
      <c r="Z662" s="297"/>
    </row>
    <row r="663" spans="1:26" ht="12.75">
      <c r="A663" s="297"/>
      <c r="B663" s="297"/>
      <c r="C663" s="297"/>
      <c r="D663" s="297"/>
      <c r="E663" s="297"/>
      <c r="F663" s="297"/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  <c r="X663" s="297"/>
      <c r="Y663" s="297"/>
      <c r="Z663" s="297"/>
    </row>
    <row r="664" spans="1:26" ht="12.75">
      <c r="A664" s="297"/>
      <c r="B664" s="297"/>
      <c r="C664" s="297"/>
      <c r="D664" s="297"/>
      <c r="E664" s="297"/>
      <c r="F664" s="297"/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  <c r="X664" s="297"/>
      <c r="Y664" s="297"/>
      <c r="Z664" s="297"/>
    </row>
    <row r="665" spans="1:26" ht="12.75">
      <c r="A665" s="297"/>
      <c r="B665" s="297"/>
      <c r="C665" s="297"/>
      <c r="D665" s="297"/>
      <c r="E665" s="297"/>
      <c r="F665" s="297"/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  <c r="X665" s="297"/>
      <c r="Y665" s="297"/>
      <c r="Z665" s="297"/>
    </row>
    <row r="666" spans="1:26" ht="12.75">
      <c r="A666" s="297"/>
      <c r="B666" s="297"/>
      <c r="C666" s="297"/>
      <c r="D666" s="297"/>
      <c r="E666" s="297"/>
      <c r="F666" s="297"/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  <c r="X666" s="297"/>
      <c r="Y666" s="297"/>
      <c r="Z666" s="297"/>
    </row>
    <row r="667" spans="1:26" ht="12.75">
      <c r="A667" s="297"/>
      <c r="B667" s="297"/>
      <c r="C667" s="297"/>
      <c r="D667" s="297"/>
      <c r="E667" s="297"/>
      <c r="F667" s="297"/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  <c r="X667" s="297"/>
      <c r="Y667" s="297"/>
      <c r="Z667" s="297"/>
    </row>
    <row r="668" spans="1:26" ht="12.75">
      <c r="A668" s="297"/>
      <c r="B668" s="297"/>
      <c r="C668" s="297"/>
      <c r="D668" s="297"/>
      <c r="E668" s="297"/>
      <c r="F668" s="297"/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  <c r="X668" s="297"/>
      <c r="Y668" s="297"/>
      <c r="Z668" s="297"/>
    </row>
    <row r="669" spans="1:26" ht="12.75">
      <c r="A669" s="297"/>
      <c r="B669" s="297"/>
      <c r="C669" s="297"/>
      <c r="D669" s="297"/>
      <c r="E669" s="297"/>
      <c r="F669" s="297"/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  <c r="X669" s="297"/>
      <c r="Y669" s="297"/>
      <c r="Z669" s="297"/>
    </row>
    <row r="670" spans="1:26" ht="12.75">
      <c r="A670" s="297"/>
      <c r="B670" s="297"/>
      <c r="C670" s="297"/>
      <c r="D670" s="297"/>
      <c r="E670" s="297"/>
      <c r="F670" s="297"/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  <c r="X670" s="297"/>
      <c r="Y670" s="297"/>
      <c r="Z670" s="297"/>
    </row>
    <row r="671" spans="1:26" ht="12.75">
      <c r="A671" s="297"/>
      <c r="B671" s="297"/>
      <c r="C671" s="297"/>
      <c r="D671" s="297"/>
      <c r="E671" s="297"/>
      <c r="F671" s="297"/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  <c r="X671" s="297"/>
      <c r="Y671" s="297"/>
      <c r="Z671" s="297"/>
    </row>
    <row r="672" spans="1:26" ht="12.75">
      <c r="A672" s="297"/>
      <c r="B672" s="297"/>
      <c r="C672" s="297"/>
      <c r="D672" s="297"/>
      <c r="E672" s="297"/>
      <c r="F672" s="297"/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  <c r="X672" s="297"/>
      <c r="Y672" s="297"/>
      <c r="Z672" s="297"/>
    </row>
    <row r="673" spans="1:26" ht="12.75">
      <c r="A673" s="297"/>
      <c r="B673" s="297"/>
      <c r="C673" s="297"/>
      <c r="D673" s="297"/>
      <c r="E673" s="297"/>
      <c r="F673" s="297"/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  <c r="X673" s="297"/>
      <c r="Y673" s="297"/>
      <c r="Z673" s="297"/>
    </row>
    <row r="674" spans="1:26" ht="12.75">
      <c r="A674" s="297"/>
      <c r="B674" s="297"/>
      <c r="C674" s="297"/>
      <c r="D674" s="297"/>
      <c r="E674" s="297"/>
      <c r="F674" s="297"/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  <c r="X674" s="297"/>
      <c r="Y674" s="297"/>
      <c r="Z674" s="297"/>
    </row>
    <row r="675" spans="1:26" ht="12.75">
      <c r="A675" s="297"/>
      <c r="B675" s="297"/>
      <c r="C675" s="297"/>
      <c r="D675" s="297"/>
      <c r="E675" s="297"/>
      <c r="F675" s="297"/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  <c r="X675" s="297"/>
      <c r="Y675" s="297"/>
      <c r="Z675" s="297"/>
    </row>
    <row r="676" spans="1:26" ht="12.75">
      <c r="A676" s="297"/>
      <c r="B676" s="297"/>
      <c r="C676" s="297"/>
      <c r="D676" s="297"/>
      <c r="E676" s="297"/>
      <c r="F676" s="297"/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  <c r="X676" s="297"/>
      <c r="Y676" s="297"/>
      <c r="Z676" s="297"/>
    </row>
    <row r="677" spans="1:26" ht="12.75">
      <c r="A677" s="297"/>
      <c r="B677" s="297"/>
      <c r="C677" s="297"/>
      <c r="D677" s="297"/>
      <c r="E677" s="297"/>
      <c r="F677" s="297"/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  <c r="X677" s="297"/>
      <c r="Y677" s="297"/>
      <c r="Z677" s="297"/>
    </row>
    <row r="678" spans="1:26" ht="12.75">
      <c r="A678" s="297"/>
      <c r="B678" s="297"/>
      <c r="C678" s="297"/>
      <c r="D678" s="297"/>
      <c r="E678" s="297"/>
      <c r="F678" s="297"/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  <c r="X678" s="297"/>
      <c r="Y678" s="297"/>
      <c r="Z678" s="297"/>
    </row>
    <row r="679" spans="1:26" ht="12.75">
      <c r="A679" s="297"/>
      <c r="B679" s="297"/>
      <c r="C679" s="297"/>
      <c r="D679" s="297"/>
      <c r="E679" s="297"/>
      <c r="F679" s="297"/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  <c r="X679" s="297"/>
      <c r="Y679" s="297"/>
      <c r="Z679" s="297"/>
    </row>
    <row r="680" spans="1:26" ht="12.75">
      <c r="A680" s="297"/>
      <c r="B680" s="297"/>
      <c r="C680" s="297"/>
      <c r="D680" s="297"/>
      <c r="E680" s="297"/>
      <c r="F680" s="297"/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  <c r="X680" s="297"/>
      <c r="Y680" s="297"/>
      <c r="Z680" s="297"/>
    </row>
    <row r="681" spans="1:26" ht="12.75">
      <c r="A681" s="297"/>
      <c r="B681" s="297"/>
      <c r="C681" s="297"/>
      <c r="D681" s="297"/>
      <c r="E681" s="297"/>
      <c r="F681" s="297"/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  <c r="X681" s="297"/>
      <c r="Y681" s="297"/>
      <c r="Z681" s="297"/>
    </row>
    <row r="682" spans="1:26" ht="12.75">
      <c r="A682" s="297"/>
      <c r="B682" s="297"/>
      <c r="C682" s="297"/>
      <c r="D682" s="297"/>
      <c r="E682" s="297"/>
      <c r="F682" s="297"/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  <c r="X682" s="297"/>
      <c r="Y682" s="297"/>
      <c r="Z682" s="297"/>
    </row>
    <row r="683" spans="1:26" ht="12.75">
      <c r="A683" s="297"/>
      <c r="B683" s="297"/>
      <c r="C683" s="297"/>
      <c r="D683" s="297"/>
      <c r="E683" s="297"/>
      <c r="F683" s="297"/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  <c r="X683" s="297"/>
      <c r="Y683" s="297"/>
      <c r="Z683" s="297"/>
    </row>
    <row r="684" spans="1:26" ht="12.75">
      <c r="A684" s="297"/>
      <c r="B684" s="297"/>
      <c r="C684" s="297"/>
      <c r="D684" s="297"/>
      <c r="E684" s="297"/>
      <c r="F684" s="297"/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  <c r="X684" s="297"/>
      <c r="Y684" s="297"/>
      <c r="Z684" s="297"/>
    </row>
    <row r="685" spans="1:26" ht="12.75">
      <c r="A685" s="297"/>
      <c r="B685" s="297"/>
      <c r="C685" s="297"/>
      <c r="D685" s="297"/>
      <c r="E685" s="297"/>
      <c r="F685" s="297"/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  <c r="X685" s="297"/>
      <c r="Y685" s="297"/>
      <c r="Z685" s="297"/>
    </row>
    <row r="686" spans="1:26" ht="12.75">
      <c r="A686" s="297"/>
      <c r="B686" s="297"/>
      <c r="C686" s="297"/>
      <c r="D686" s="297"/>
      <c r="E686" s="297"/>
      <c r="F686" s="297"/>
      <c r="G686" s="297"/>
      <c r="H686" s="297"/>
      <c r="I686" s="297"/>
      <c r="J686" s="297"/>
      <c r="K686" s="297"/>
      <c r="L686" s="297"/>
      <c r="M686" s="297"/>
      <c r="N686" s="297"/>
      <c r="O686" s="297"/>
      <c r="P686" s="297"/>
      <c r="Q686" s="297"/>
      <c r="R686" s="297"/>
      <c r="S686" s="297"/>
      <c r="T686" s="297"/>
      <c r="U686" s="297"/>
      <c r="V686" s="297"/>
      <c r="W686" s="297"/>
      <c r="X686" s="297"/>
      <c r="Y686" s="297"/>
      <c r="Z686" s="297"/>
    </row>
    <row r="687" spans="1:26" ht="12.75">
      <c r="A687" s="297"/>
      <c r="B687" s="297"/>
      <c r="C687" s="297"/>
      <c r="D687" s="297"/>
      <c r="E687" s="297"/>
      <c r="F687" s="297"/>
      <c r="G687" s="297"/>
      <c r="H687" s="297"/>
      <c r="I687" s="297"/>
      <c r="J687" s="297"/>
      <c r="K687" s="297"/>
      <c r="L687" s="297"/>
      <c r="M687" s="297"/>
      <c r="N687" s="297"/>
      <c r="O687" s="297"/>
      <c r="P687" s="297"/>
      <c r="Q687" s="297"/>
      <c r="R687" s="297"/>
      <c r="S687" s="297"/>
      <c r="T687" s="297"/>
      <c r="U687" s="297"/>
      <c r="V687" s="297"/>
      <c r="W687" s="297"/>
      <c r="X687" s="297"/>
      <c r="Y687" s="297"/>
      <c r="Z687" s="297"/>
    </row>
    <row r="688" spans="1:26" ht="12.75">
      <c r="A688" s="297"/>
      <c r="B688" s="297"/>
      <c r="C688" s="297"/>
      <c r="D688" s="297"/>
      <c r="E688" s="297"/>
      <c r="F688" s="297"/>
      <c r="G688" s="297"/>
      <c r="H688" s="297"/>
      <c r="I688" s="297"/>
      <c r="J688" s="297"/>
      <c r="K688" s="297"/>
      <c r="L688" s="297"/>
      <c r="M688" s="297"/>
      <c r="N688" s="297"/>
      <c r="O688" s="297"/>
      <c r="P688" s="297"/>
      <c r="Q688" s="297"/>
      <c r="R688" s="297"/>
      <c r="S688" s="297"/>
      <c r="T688" s="297"/>
      <c r="U688" s="297"/>
      <c r="V688" s="297"/>
      <c r="W688" s="297"/>
      <c r="X688" s="297"/>
      <c r="Y688" s="297"/>
      <c r="Z688" s="297"/>
    </row>
    <row r="689" spans="1:26" ht="12.75">
      <c r="A689" s="297"/>
      <c r="B689" s="297"/>
      <c r="C689" s="297"/>
      <c r="D689" s="297"/>
      <c r="E689" s="297"/>
      <c r="F689" s="297"/>
      <c r="G689" s="297"/>
      <c r="H689" s="297"/>
      <c r="I689" s="297"/>
      <c r="J689" s="297"/>
      <c r="K689" s="297"/>
      <c r="L689" s="297"/>
      <c r="M689" s="297"/>
      <c r="N689" s="297"/>
      <c r="O689" s="297"/>
      <c r="P689" s="297"/>
      <c r="Q689" s="297"/>
      <c r="R689" s="297"/>
      <c r="S689" s="297"/>
      <c r="T689" s="297"/>
      <c r="U689" s="297"/>
      <c r="V689" s="297"/>
      <c r="W689" s="297"/>
      <c r="X689" s="297"/>
      <c r="Y689" s="297"/>
      <c r="Z689" s="297"/>
    </row>
    <row r="690" spans="1:26" ht="12.75">
      <c r="A690" s="297"/>
      <c r="B690" s="297"/>
      <c r="C690" s="297"/>
      <c r="D690" s="297"/>
      <c r="E690" s="297"/>
      <c r="F690" s="297"/>
      <c r="G690" s="297"/>
      <c r="H690" s="297"/>
      <c r="I690" s="297"/>
      <c r="J690" s="297"/>
      <c r="K690" s="297"/>
      <c r="L690" s="297"/>
      <c r="M690" s="297"/>
      <c r="N690" s="297"/>
      <c r="O690" s="297"/>
      <c r="P690" s="297"/>
      <c r="Q690" s="297"/>
      <c r="R690" s="297"/>
      <c r="S690" s="297"/>
      <c r="T690" s="297"/>
      <c r="U690" s="297"/>
      <c r="V690" s="297"/>
      <c r="W690" s="297"/>
      <c r="X690" s="297"/>
      <c r="Y690" s="297"/>
      <c r="Z690" s="297"/>
    </row>
    <row r="691" spans="1:26" ht="12.75">
      <c r="A691" s="297"/>
      <c r="B691" s="297"/>
      <c r="C691" s="297"/>
      <c r="D691" s="297"/>
      <c r="E691" s="297"/>
      <c r="F691" s="297"/>
      <c r="G691" s="297"/>
      <c r="H691" s="297"/>
      <c r="I691" s="297"/>
      <c r="J691" s="297"/>
      <c r="K691" s="297"/>
      <c r="L691" s="297"/>
      <c r="M691" s="297"/>
      <c r="N691" s="297"/>
      <c r="O691" s="297"/>
      <c r="P691" s="297"/>
      <c r="Q691" s="297"/>
      <c r="R691" s="297"/>
      <c r="S691" s="297"/>
      <c r="T691" s="297"/>
      <c r="U691" s="297"/>
      <c r="V691" s="297"/>
      <c r="W691" s="297"/>
      <c r="X691" s="297"/>
      <c r="Y691" s="297"/>
      <c r="Z691" s="297"/>
    </row>
    <row r="692" spans="1:26" ht="12.75">
      <c r="A692" s="297"/>
      <c r="B692" s="297"/>
      <c r="C692" s="297"/>
      <c r="D692" s="297"/>
      <c r="E692" s="297"/>
      <c r="F692" s="297"/>
      <c r="G692" s="297"/>
      <c r="H692" s="297"/>
      <c r="I692" s="297"/>
      <c r="J692" s="297"/>
      <c r="K692" s="297"/>
      <c r="L692" s="297"/>
      <c r="M692" s="297"/>
      <c r="N692" s="297"/>
      <c r="O692" s="297"/>
      <c r="P692" s="297"/>
      <c r="Q692" s="297"/>
      <c r="R692" s="297"/>
      <c r="S692" s="297"/>
      <c r="T692" s="297"/>
      <c r="U692" s="297"/>
      <c r="V692" s="297"/>
      <c r="W692" s="297"/>
      <c r="X692" s="297"/>
      <c r="Y692" s="297"/>
      <c r="Z692" s="297"/>
    </row>
    <row r="693" spans="1:26" ht="12.75">
      <c r="A693" s="297"/>
      <c r="B693" s="297"/>
      <c r="C693" s="297"/>
      <c r="D693" s="297"/>
      <c r="E693" s="297"/>
      <c r="F693" s="297"/>
      <c r="G693" s="297"/>
      <c r="H693" s="297"/>
      <c r="I693" s="297"/>
      <c r="J693" s="297"/>
      <c r="K693" s="297"/>
      <c r="L693" s="297"/>
      <c r="M693" s="297"/>
      <c r="N693" s="297"/>
      <c r="O693" s="297"/>
      <c r="P693" s="297"/>
      <c r="Q693" s="297"/>
      <c r="R693" s="297"/>
      <c r="S693" s="297"/>
      <c r="T693" s="297"/>
      <c r="U693" s="297"/>
      <c r="V693" s="297"/>
      <c r="W693" s="297"/>
      <c r="X693" s="297"/>
      <c r="Y693" s="297"/>
      <c r="Z693" s="297"/>
    </row>
    <row r="694" spans="1:26" ht="12.75">
      <c r="A694" s="297"/>
      <c r="B694" s="297"/>
      <c r="C694" s="297"/>
      <c r="D694" s="297"/>
      <c r="E694" s="297"/>
      <c r="F694" s="297"/>
      <c r="G694" s="297"/>
      <c r="H694" s="297"/>
      <c r="I694" s="297"/>
      <c r="J694" s="297"/>
      <c r="K694" s="297"/>
      <c r="L694" s="297"/>
      <c r="M694" s="297"/>
      <c r="N694" s="297"/>
      <c r="O694" s="297"/>
      <c r="P694" s="297"/>
      <c r="Q694" s="297"/>
      <c r="R694" s="297"/>
      <c r="S694" s="297"/>
      <c r="T694" s="297"/>
      <c r="U694" s="297"/>
      <c r="V694" s="297"/>
      <c r="W694" s="297"/>
      <c r="X694" s="297"/>
      <c r="Y694" s="297"/>
      <c r="Z694" s="297"/>
    </row>
    <row r="695" spans="1:26" ht="12.75">
      <c r="A695" s="297"/>
      <c r="B695" s="297"/>
      <c r="C695" s="297"/>
      <c r="D695" s="297"/>
      <c r="E695" s="297"/>
      <c r="F695" s="297"/>
      <c r="G695" s="297"/>
      <c r="H695" s="297"/>
      <c r="I695" s="297"/>
      <c r="J695" s="297"/>
      <c r="K695" s="297"/>
      <c r="L695" s="297"/>
      <c r="M695" s="297"/>
      <c r="N695" s="297"/>
      <c r="O695" s="297"/>
      <c r="P695" s="297"/>
      <c r="Q695" s="297"/>
      <c r="R695" s="297"/>
      <c r="S695" s="297"/>
      <c r="T695" s="297"/>
      <c r="U695" s="297"/>
      <c r="V695" s="297"/>
      <c r="W695" s="297"/>
      <c r="X695" s="297"/>
      <c r="Y695" s="297"/>
      <c r="Z695" s="297"/>
    </row>
    <row r="696" spans="1:26" ht="12.75">
      <c r="A696" s="297"/>
      <c r="B696" s="297"/>
      <c r="C696" s="297"/>
      <c r="D696" s="297"/>
      <c r="E696" s="297"/>
      <c r="F696" s="297"/>
      <c r="G696" s="297"/>
      <c r="H696" s="297"/>
      <c r="I696" s="297"/>
      <c r="J696" s="297"/>
      <c r="K696" s="297"/>
      <c r="L696" s="297"/>
      <c r="M696" s="297"/>
      <c r="N696" s="297"/>
      <c r="O696" s="297"/>
      <c r="P696" s="297"/>
      <c r="Q696" s="297"/>
      <c r="R696" s="297"/>
      <c r="S696" s="297"/>
      <c r="T696" s="297"/>
      <c r="U696" s="297"/>
      <c r="V696" s="297"/>
      <c r="W696" s="297"/>
      <c r="X696" s="297"/>
      <c r="Y696" s="297"/>
      <c r="Z696" s="297"/>
    </row>
    <row r="697" spans="1:26" ht="12.75">
      <c r="A697" s="297"/>
      <c r="B697" s="297"/>
      <c r="C697" s="297"/>
      <c r="D697" s="297"/>
      <c r="E697" s="297"/>
      <c r="F697" s="297"/>
      <c r="G697" s="297"/>
      <c r="H697" s="297"/>
      <c r="I697" s="297"/>
      <c r="J697" s="297"/>
      <c r="K697" s="297"/>
      <c r="L697" s="297"/>
      <c r="M697" s="297"/>
      <c r="N697" s="297"/>
      <c r="O697" s="297"/>
      <c r="P697" s="297"/>
      <c r="Q697" s="297"/>
      <c r="R697" s="297"/>
      <c r="S697" s="297"/>
      <c r="T697" s="297"/>
      <c r="U697" s="297"/>
      <c r="V697" s="297"/>
      <c r="W697" s="297"/>
      <c r="X697" s="297"/>
      <c r="Y697" s="297"/>
      <c r="Z697" s="297"/>
    </row>
    <row r="698" spans="1:26" ht="12.75">
      <c r="A698" s="297"/>
      <c r="B698" s="297"/>
      <c r="C698" s="297"/>
      <c r="D698" s="297"/>
      <c r="E698" s="297"/>
      <c r="F698" s="297"/>
      <c r="G698" s="297"/>
      <c r="H698" s="297"/>
      <c r="I698" s="297"/>
      <c r="J698" s="297"/>
      <c r="K698" s="297"/>
      <c r="L698" s="297"/>
      <c r="M698" s="297"/>
      <c r="N698" s="297"/>
      <c r="O698" s="297"/>
      <c r="P698" s="297"/>
      <c r="Q698" s="297"/>
      <c r="R698" s="297"/>
      <c r="S698" s="297"/>
      <c r="T698" s="297"/>
      <c r="U698" s="297"/>
      <c r="V698" s="297"/>
      <c r="W698" s="297"/>
      <c r="X698" s="297"/>
      <c r="Y698" s="297"/>
      <c r="Z698" s="297"/>
    </row>
    <row r="699" spans="1:26" ht="12.75">
      <c r="A699" s="297"/>
      <c r="B699" s="297"/>
      <c r="C699" s="297"/>
      <c r="D699" s="297"/>
      <c r="E699" s="297"/>
      <c r="F699" s="297"/>
      <c r="G699" s="297"/>
      <c r="H699" s="297"/>
      <c r="I699" s="297"/>
      <c r="J699" s="297"/>
      <c r="K699" s="297"/>
      <c r="L699" s="297"/>
      <c r="M699" s="297"/>
      <c r="N699" s="297"/>
      <c r="O699" s="297"/>
      <c r="P699" s="297"/>
      <c r="Q699" s="297"/>
      <c r="R699" s="297"/>
      <c r="S699" s="297"/>
      <c r="T699" s="297"/>
      <c r="U699" s="297"/>
      <c r="V699" s="297"/>
      <c r="W699" s="297"/>
      <c r="X699" s="297"/>
      <c r="Y699" s="297"/>
      <c r="Z699" s="297"/>
    </row>
    <row r="700" spans="1:26" ht="12.75">
      <c r="A700" s="297"/>
      <c r="B700" s="297"/>
      <c r="C700" s="297"/>
      <c r="D700" s="297"/>
      <c r="E700" s="297"/>
      <c r="F700" s="297"/>
      <c r="G700" s="297"/>
      <c r="H700" s="297"/>
      <c r="I700" s="297"/>
      <c r="J700" s="297"/>
      <c r="K700" s="297"/>
      <c r="L700" s="297"/>
      <c r="M700" s="297"/>
      <c r="N700" s="297"/>
      <c r="O700" s="297"/>
      <c r="P700" s="297"/>
      <c r="Q700" s="297"/>
      <c r="R700" s="297"/>
      <c r="S700" s="297"/>
      <c r="T700" s="297"/>
      <c r="U700" s="297"/>
      <c r="V700" s="297"/>
      <c r="W700" s="297"/>
      <c r="X700" s="297"/>
      <c r="Y700" s="297"/>
      <c r="Z700" s="297"/>
    </row>
    <row r="701" spans="1:26" ht="12.75">
      <c r="A701" s="297"/>
      <c r="B701" s="297"/>
      <c r="C701" s="297"/>
      <c r="D701" s="297"/>
      <c r="E701" s="297"/>
      <c r="F701" s="297"/>
      <c r="G701" s="297"/>
      <c r="H701" s="297"/>
      <c r="I701" s="297"/>
      <c r="J701" s="297"/>
      <c r="K701" s="297"/>
      <c r="L701" s="297"/>
      <c r="M701" s="297"/>
      <c r="N701" s="297"/>
      <c r="O701" s="297"/>
      <c r="P701" s="297"/>
      <c r="Q701" s="297"/>
      <c r="R701" s="297"/>
      <c r="S701" s="297"/>
      <c r="T701" s="297"/>
      <c r="U701" s="297"/>
      <c r="V701" s="297"/>
      <c r="W701" s="297"/>
      <c r="X701" s="297"/>
      <c r="Y701" s="297"/>
      <c r="Z701" s="297"/>
    </row>
    <row r="702" spans="1:26" ht="12.75">
      <c r="A702" s="297"/>
      <c r="B702" s="297"/>
      <c r="C702" s="297"/>
      <c r="D702" s="297"/>
      <c r="E702" s="297"/>
      <c r="F702" s="297"/>
      <c r="G702" s="297"/>
      <c r="H702" s="297"/>
      <c r="I702" s="297"/>
      <c r="J702" s="297"/>
      <c r="K702" s="297"/>
      <c r="L702" s="297"/>
      <c r="M702" s="297"/>
      <c r="N702" s="297"/>
      <c r="O702" s="297"/>
      <c r="P702" s="297"/>
      <c r="Q702" s="297"/>
      <c r="R702" s="297"/>
      <c r="S702" s="297"/>
      <c r="T702" s="297"/>
      <c r="U702" s="297"/>
      <c r="V702" s="297"/>
      <c r="W702" s="297"/>
      <c r="X702" s="297"/>
      <c r="Y702" s="297"/>
      <c r="Z702" s="297"/>
    </row>
    <row r="703" spans="1:26" ht="12.75">
      <c r="A703" s="297"/>
      <c r="B703" s="297"/>
      <c r="C703" s="297"/>
      <c r="D703" s="297"/>
      <c r="E703" s="297"/>
      <c r="F703" s="297"/>
      <c r="G703" s="297"/>
      <c r="H703" s="297"/>
      <c r="I703" s="297"/>
      <c r="J703" s="297"/>
      <c r="K703" s="297"/>
      <c r="L703" s="297"/>
      <c r="M703" s="297"/>
      <c r="N703" s="297"/>
      <c r="O703" s="297"/>
      <c r="P703" s="297"/>
      <c r="Q703" s="297"/>
      <c r="R703" s="297"/>
      <c r="S703" s="297"/>
      <c r="T703" s="297"/>
      <c r="U703" s="297"/>
      <c r="V703" s="297"/>
      <c r="W703" s="297"/>
      <c r="X703" s="297"/>
      <c r="Y703" s="297"/>
      <c r="Z703" s="297"/>
    </row>
    <row r="704" spans="1:26" ht="12.75">
      <c r="A704" s="297"/>
      <c r="B704" s="297"/>
      <c r="C704" s="297"/>
      <c r="D704" s="297"/>
      <c r="E704" s="297"/>
      <c r="F704" s="297"/>
      <c r="G704" s="297"/>
      <c r="H704" s="297"/>
      <c r="I704" s="297"/>
      <c r="J704" s="297"/>
      <c r="K704" s="297"/>
      <c r="L704" s="297"/>
      <c r="M704" s="297"/>
      <c r="N704" s="297"/>
      <c r="O704" s="297"/>
      <c r="P704" s="297"/>
      <c r="Q704" s="297"/>
      <c r="R704" s="297"/>
      <c r="S704" s="297"/>
      <c r="T704" s="297"/>
      <c r="U704" s="297"/>
      <c r="V704" s="297"/>
      <c r="W704" s="297"/>
      <c r="X704" s="297"/>
      <c r="Y704" s="297"/>
      <c r="Z704" s="297"/>
    </row>
    <row r="705" spans="1:26" ht="12.75">
      <c r="A705" s="297"/>
      <c r="B705" s="297"/>
      <c r="C705" s="297"/>
      <c r="D705" s="297"/>
      <c r="E705" s="297"/>
      <c r="F705" s="297"/>
      <c r="G705" s="297"/>
      <c r="H705" s="297"/>
      <c r="I705" s="297"/>
      <c r="J705" s="297"/>
      <c r="K705" s="297"/>
      <c r="L705" s="297"/>
      <c r="M705" s="297"/>
      <c r="N705" s="297"/>
      <c r="O705" s="297"/>
      <c r="P705" s="297"/>
      <c r="Q705" s="297"/>
      <c r="R705" s="297"/>
      <c r="S705" s="297"/>
      <c r="T705" s="297"/>
      <c r="U705" s="297"/>
      <c r="V705" s="297"/>
      <c r="W705" s="297"/>
      <c r="X705" s="297"/>
      <c r="Y705" s="297"/>
      <c r="Z705" s="297"/>
    </row>
    <row r="706" spans="1:26" ht="12.75">
      <c r="A706" s="297"/>
      <c r="B706" s="297"/>
      <c r="C706" s="297"/>
      <c r="D706" s="297"/>
      <c r="E706" s="297"/>
      <c r="F706" s="297"/>
      <c r="G706" s="297"/>
      <c r="H706" s="297"/>
      <c r="I706" s="297"/>
      <c r="J706" s="297"/>
      <c r="K706" s="297"/>
      <c r="L706" s="297"/>
      <c r="M706" s="297"/>
      <c r="N706" s="297"/>
      <c r="O706" s="297"/>
      <c r="P706" s="297"/>
      <c r="Q706" s="297"/>
      <c r="R706" s="297"/>
      <c r="S706" s="297"/>
      <c r="T706" s="297"/>
      <c r="U706" s="297"/>
      <c r="V706" s="297"/>
      <c r="W706" s="297"/>
      <c r="X706" s="297"/>
      <c r="Y706" s="297"/>
      <c r="Z706" s="297"/>
    </row>
    <row r="707" spans="1:26" ht="12.75">
      <c r="A707" s="297"/>
      <c r="B707" s="297"/>
      <c r="C707" s="297"/>
      <c r="D707" s="297"/>
      <c r="E707" s="297"/>
      <c r="F707" s="297"/>
      <c r="G707" s="297"/>
      <c r="H707" s="297"/>
      <c r="I707" s="297"/>
      <c r="J707" s="297"/>
      <c r="K707" s="297"/>
      <c r="L707" s="297"/>
      <c r="M707" s="297"/>
      <c r="N707" s="297"/>
      <c r="O707" s="297"/>
      <c r="P707" s="297"/>
      <c r="Q707" s="297"/>
      <c r="R707" s="297"/>
      <c r="S707" s="297"/>
      <c r="T707" s="297"/>
      <c r="U707" s="297"/>
      <c r="V707" s="297"/>
      <c r="W707" s="297"/>
      <c r="X707" s="297"/>
      <c r="Y707" s="297"/>
      <c r="Z707" s="297"/>
    </row>
    <row r="708" spans="1:26" ht="12.75">
      <c r="A708" s="297"/>
      <c r="B708" s="297"/>
      <c r="C708" s="297"/>
      <c r="D708" s="297"/>
      <c r="E708" s="297"/>
      <c r="F708" s="297"/>
      <c r="G708" s="297"/>
      <c r="H708" s="297"/>
      <c r="I708" s="297"/>
      <c r="J708" s="297"/>
      <c r="K708" s="297"/>
      <c r="L708" s="297"/>
      <c r="M708" s="297"/>
      <c r="N708" s="297"/>
      <c r="O708" s="297"/>
      <c r="P708" s="297"/>
      <c r="Q708" s="297"/>
      <c r="R708" s="297"/>
      <c r="S708" s="297"/>
      <c r="T708" s="297"/>
      <c r="U708" s="297"/>
      <c r="V708" s="297"/>
      <c r="W708" s="297"/>
      <c r="X708" s="297"/>
      <c r="Y708" s="297"/>
      <c r="Z708" s="297"/>
    </row>
    <row r="709" spans="1:26" ht="12.75">
      <c r="A709" s="297"/>
      <c r="B709" s="297"/>
      <c r="C709" s="297"/>
      <c r="D709" s="297"/>
      <c r="E709" s="297"/>
      <c r="F709" s="297"/>
      <c r="G709" s="297"/>
      <c r="H709" s="297"/>
      <c r="I709" s="297"/>
      <c r="J709" s="297"/>
      <c r="K709" s="297"/>
      <c r="L709" s="297"/>
      <c r="M709" s="297"/>
      <c r="N709" s="297"/>
      <c r="O709" s="297"/>
      <c r="P709" s="297"/>
      <c r="Q709" s="297"/>
      <c r="R709" s="297"/>
      <c r="S709" s="297"/>
      <c r="T709" s="297"/>
      <c r="U709" s="297"/>
      <c r="V709" s="297"/>
      <c r="W709" s="297"/>
      <c r="X709" s="297"/>
      <c r="Y709" s="297"/>
      <c r="Z709" s="297"/>
    </row>
    <row r="710" spans="1:26" ht="12.75">
      <c r="A710" s="297"/>
      <c r="B710" s="297"/>
      <c r="C710" s="297"/>
      <c r="D710" s="297"/>
      <c r="E710" s="297"/>
      <c r="F710" s="297"/>
      <c r="G710" s="297"/>
      <c r="H710" s="297"/>
      <c r="I710" s="297"/>
      <c r="J710" s="297"/>
      <c r="K710" s="297"/>
      <c r="L710" s="297"/>
      <c r="M710" s="297"/>
      <c r="N710" s="297"/>
      <c r="O710" s="297"/>
      <c r="P710" s="297"/>
      <c r="Q710" s="297"/>
      <c r="R710" s="297"/>
      <c r="S710" s="297"/>
      <c r="T710" s="297"/>
      <c r="U710" s="297"/>
      <c r="V710" s="297"/>
      <c r="W710" s="297"/>
      <c r="X710" s="297"/>
      <c r="Y710" s="297"/>
      <c r="Z710" s="297"/>
    </row>
    <row r="711" spans="1:26" ht="12.75">
      <c r="A711" s="297"/>
      <c r="B711" s="297"/>
      <c r="C711" s="297"/>
      <c r="D711" s="297"/>
      <c r="E711" s="297"/>
      <c r="F711" s="297"/>
      <c r="G711" s="297"/>
      <c r="H711" s="297"/>
      <c r="I711" s="297"/>
      <c r="J711" s="297"/>
      <c r="K711" s="297"/>
      <c r="L711" s="297"/>
      <c r="M711" s="297"/>
      <c r="N711" s="297"/>
      <c r="O711" s="297"/>
      <c r="P711" s="297"/>
      <c r="Q711" s="297"/>
      <c r="R711" s="297"/>
      <c r="S711" s="297"/>
      <c r="T711" s="297"/>
      <c r="U711" s="297"/>
      <c r="V711" s="297"/>
      <c r="W711" s="297"/>
      <c r="X711" s="297"/>
      <c r="Y711" s="297"/>
      <c r="Z711" s="297"/>
    </row>
    <row r="712" spans="1:26" ht="12.75">
      <c r="A712" s="297"/>
      <c r="B712" s="297"/>
      <c r="C712" s="297"/>
      <c r="D712" s="297"/>
      <c r="E712" s="297"/>
      <c r="F712" s="297"/>
      <c r="G712" s="297"/>
      <c r="H712" s="297"/>
      <c r="I712" s="297"/>
      <c r="J712" s="297"/>
      <c r="K712" s="297"/>
      <c r="L712" s="297"/>
      <c r="M712" s="297"/>
      <c r="N712" s="297"/>
      <c r="O712" s="297"/>
      <c r="P712" s="297"/>
      <c r="Q712" s="297"/>
      <c r="R712" s="297"/>
      <c r="S712" s="297"/>
      <c r="T712" s="297"/>
      <c r="U712" s="297"/>
      <c r="V712" s="297"/>
      <c r="W712" s="297"/>
      <c r="X712" s="297"/>
      <c r="Y712" s="297"/>
      <c r="Z712" s="297"/>
    </row>
    <row r="713" spans="1:26" ht="12.75">
      <c r="A713" s="297"/>
      <c r="B713" s="297"/>
      <c r="C713" s="297"/>
      <c r="D713" s="297"/>
      <c r="E713" s="297"/>
      <c r="F713" s="297"/>
      <c r="G713" s="297"/>
      <c r="H713" s="297"/>
      <c r="I713" s="297"/>
      <c r="J713" s="297"/>
      <c r="K713" s="297"/>
      <c r="L713" s="297"/>
      <c r="M713" s="297"/>
      <c r="N713" s="297"/>
      <c r="O713" s="297"/>
      <c r="P713" s="297"/>
      <c r="Q713" s="297"/>
      <c r="R713" s="297"/>
      <c r="S713" s="297"/>
      <c r="T713" s="297"/>
      <c r="U713" s="297"/>
      <c r="V713" s="297"/>
      <c r="W713" s="297"/>
      <c r="X713" s="297"/>
      <c r="Y713" s="297"/>
      <c r="Z713" s="297"/>
    </row>
    <row r="714" spans="1:26" ht="12.75">
      <c r="A714" s="297"/>
      <c r="B714" s="297"/>
      <c r="C714" s="297"/>
      <c r="D714" s="297"/>
      <c r="E714" s="297"/>
      <c r="F714" s="297"/>
      <c r="G714" s="297"/>
      <c r="H714" s="297"/>
      <c r="I714" s="297"/>
      <c r="J714" s="297"/>
      <c r="K714" s="297"/>
      <c r="L714" s="297"/>
      <c r="M714" s="297"/>
      <c r="N714" s="297"/>
      <c r="O714" s="297"/>
      <c r="P714" s="297"/>
      <c r="Q714" s="297"/>
      <c r="R714" s="297"/>
      <c r="S714" s="297"/>
      <c r="T714" s="297"/>
      <c r="U714" s="297"/>
      <c r="V714" s="297"/>
      <c r="W714" s="297"/>
      <c r="X714" s="297"/>
      <c r="Y714" s="297"/>
      <c r="Z714" s="297"/>
    </row>
    <row r="715" spans="1:26" ht="12.75">
      <c r="A715" s="297"/>
      <c r="B715" s="297"/>
      <c r="C715" s="297"/>
      <c r="D715" s="297"/>
      <c r="E715" s="297"/>
      <c r="F715" s="297"/>
      <c r="G715" s="297"/>
      <c r="H715" s="297"/>
      <c r="I715" s="297"/>
      <c r="J715" s="297"/>
      <c r="K715" s="297"/>
      <c r="L715" s="297"/>
      <c r="M715" s="297"/>
      <c r="N715" s="297"/>
      <c r="O715" s="297"/>
      <c r="P715" s="297"/>
      <c r="Q715" s="297"/>
      <c r="R715" s="297"/>
      <c r="S715" s="297"/>
      <c r="T715" s="297"/>
      <c r="U715" s="297"/>
      <c r="V715" s="297"/>
      <c r="W715" s="297"/>
      <c r="X715" s="297"/>
      <c r="Y715" s="297"/>
      <c r="Z715" s="297"/>
    </row>
    <row r="716" spans="1:26" ht="12.75">
      <c r="A716" s="297"/>
      <c r="B716" s="297"/>
      <c r="C716" s="297"/>
      <c r="D716" s="297"/>
      <c r="E716" s="297"/>
      <c r="F716" s="297"/>
      <c r="G716" s="297"/>
      <c r="H716" s="297"/>
      <c r="I716" s="297"/>
      <c r="J716" s="297"/>
      <c r="K716" s="297"/>
      <c r="L716" s="297"/>
      <c r="M716" s="297"/>
      <c r="N716" s="297"/>
      <c r="O716" s="297"/>
      <c r="P716" s="297"/>
      <c r="Q716" s="297"/>
      <c r="R716" s="297"/>
      <c r="S716" s="297"/>
      <c r="T716" s="297"/>
      <c r="U716" s="297"/>
      <c r="V716" s="297"/>
      <c r="W716" s="297"/>
      <c r="X716" s="297"/>
      <c r="Y716" s="297"/>
      <c r="Z716" s="297"/>
    </row>
    <row r="717" spans="1:26" ht="12.75">
      <c r="A717" s="297"/>
      <c r="B717" s="297"/>
      <c r="C717" s="297"/>
      <c r="D717" s="297"/>
      <c r="E717" s="297"/>
      <c r="F717" s="297"/>
      <c r="G717" s="297"/>
      <c r="H717" s="297"/>
      <c r="I717" s="297"/>
      <c r="J717" s="297"/>
      <c r="K717" s="297"/>
      <c r="L717" s="297"/>
      <c r="M717" s="297"/>
      <c r="N717" s="297"/>
      <c r="O717" s="297"/>
      <c r="P717" s="297"/>
      <c r="Q717" s="297"/>
      <c r="R717" s="297"/>
      <c r="S717" s="297"/>
      <c r="T717" s="297"/>
      <c r="U717" s="297"/>
      <c r="V717" s="297"/>
      <c r="W717" s="297"/>
      <c r="X717" s="297"/>
      <c r="Y717" s="297"/>
      <c r="Z717" s="297"/>
    </row>
    <row r="718" spans="1:26" ht="12.75">
      <c r="A718" s="297"/>
      <c r="B718" s="297"/>
      <c r="C718" s="297"/>
      <c r="D718" s="297"/>
      <c r="E718" s="297"/>
      <c r="F718" s="297"/>
      <c r="G718" s="297"/>
      <c r="H718" s="297"/>
      <c r="I718" s="297"/>
      <c r="J718" s="297"/>
      <c r="K718" s="297"/>
      <c r="L718" s="297"/>
      <c r="M718" s="297"/>
      <c r="N718" s="297"/>
      <c r="O718" s="297"/>
      <c r="P718" s="297"/>
      <c r="Q718" s="297"/>
      <c r="R718" s="297"/>
      <c r="S718" s="297"/>
      <c r="T718" s="297"/>
      <c r="U718" s="297"/>
      <c r="V718" s="297"/>
      <c r="W718" s="297"/>
      <c r="X718" s="297"/>
      <c r="Y718" s="297"/>
      <c r="Z718" s="297"/>
    </row>
    <row r="719" spans="1:26" ht="12.75">
      <c r="A719" s="297"/>
      <c r="B719" s="297"/>
      <c r="C719" s="297"/>
      <c r="D719" s="297"/>
      <c r="E719" s="297"/>
      <c r="F719" s="297"/>
      <c r="G719" s="297"/>
      <c r="H719" s="297"/>
      <c r="I719" s="297"/>
      <c r="J719" s="297"/>
      <c r="K719" s="297"/>
      <c r="L719" s="297"/>
      <c r="M719" s="297"/>
      <c r="N719" s="297"/>
      <c r="O719" s="297"/>
      <c r="P719" s="297"/>
      <c r="Q719" s="297"/>
      <c r="R719" s="297"/>
      <c r="S719" s="297"/>
      <c r="T719" s="297"/>
      <c r="U719" s="297"/>
      <c r="V719" s="297"/>
      <c r="W719" s="297"/>
      <c r="X719" s="297"/>
      <c r="Y719" s="297"/>
      <c r="Z719" s="297"/>
    </row>
    <row r="720" spans="1:26" ht="12.75">
      <c r="A720" s="297"/>
      <c r="B720" s="297"/>
      <c r="C720" s="297"/>
      <c r="D720" s="297"/>
      <c r="E720" s="297"/>
      <c r="F720" s="297"/>
      <c r="G720" s="297"/>
      <c r="H720" s="297"/>
      <c r="I720" s="297"/>
      <c r="J720" s="297"/>
      <c r="K720" s="297"/>
      <c r="L720" s="297"/>
      <c r="M720" s="297"/>
      <c r="N720" s="297"/>
      <c r="O720" s="297"/>
      <c r="P720" s="297"/>
      <c r="Q720" s="297"/>
      <c r="R720" s="297"/>
      <c r="S720" s="297"/>
      <c r="T720" s="297"/>
      <c r="U720" s="297"/>
      <c r="V720" s="297"/>
      <c r="W720" s="297"/>
      <c r="X720" s="297"/>
      <c r="Y720" s="297"/>
      <c r="Z720" s="297"/>
    </row>
    <row r="721" spans="1:26" ht="12.75">
      <c r="A721" s="297"/>
      <c r="B721" s="297"/>
      <c r="C721" s="297"/>
      <c r="D721" s="297"/>
      <c r="E721" s="297"/>
      <c r="F721" s="297"/>
      <c r="G721" s="297"/>
      <c r="H721" s="297"/>
      <c r="I721" s="297"/>
      <c r="J721" s="297"/>
      <c r="K721" s="297"/>
      <c r="L721" s="297"/>
      <c r="M721" s="297"/>
      <c r="N721" s="297"/>
      <c r="O721" s="297"/>
      <c r="P721" s="297"/>
      <c r="Q721" s="297"/>
      <c r="R721" s="297"/>
      <c r="S721" s="297"/>
      <c r="T721" s="297"/>
      <c r="U721" s="297"/>
      <c r="V721" s="297"/>
      <c r="W721" s="297"/>
      <c r="X721" s="297"/>
      <c r="Y721" s="297"/>
      <c r="Z721" s="297"/>
    </row>
    <row r="722" spans="1:26" ht="12.75">
      <c r="A722" s="297"/>
      <c r="B722" s="297"/>
      <c r="C722" s="297"/>
      <c r="D722" s="297"/>
      <c r="E722" s="297"/>
      <c r="F722" s="297"/>
      <c r="G722" s="297"/>
      <c r="H722" s="297"/>
      <c r="I722" s="297"/>
      <c r="J722" s="297"/>
      <c r="K722" s="297"/>
      <c r="L722" s="297"/>
      <c r="M722" s="297"/>
      <c r="N722" s="297"/>
      <c r="O722" s="297"/>
      <c r="P722" s="297"/>
      <c r="Q722" s="297"/>
      <c r="R722" s="297"/>
      <c r="S722" s="297"/>
      <c r="T722" s="297"/>
      <c r="U722" s="297"/>
      <c r="V722" s="297"/>
      <c r="W722" s="297"/>
      <c r="X722" s="297"/>
      <c r="Y722" s="297"/>
      <c r="Z722" s="297"/>
    </row>
    <row r="723" spans="1:26" ht="12.75">
      <c r="A723" s="297"/>
      <c r="B723" s="297"/>
      <c r="C723" s="297"/>
      <c r="D723" s="297"/>
      <c r="E723" s="297"/>
      <c r="F723" s="297"/>
      <c r="G723" s="297"/>
      <c r="H723" s="297"/>
      <c r="I723" s="297"/>
      <c r="J723" s="297"/>
      <c r="K723" s="297"/>
      <c r="L723" s="297"/>
      <c r="M723" s="297"/>
      <c r="N723" s="297"/>
      <c r="O723" s="297"/>
      <c r="P723" s="297"/>
      <c r="Q723" s="297"/>
      <c r="R723" s="297"/>
      <c r="S723" s="297"/>
      <c r="T723" s="297"/>
      <c r="U723" s="297"/>
      <c r="V723" s="297"/>
      <c r="W723" s="297"/>
      <c r="X723" s="297"/>
      <c r="Y723" s="297"/>
      <c r="Z723" s="297"/>
    </row>
    <row r="724" spans="1:26" ht="12.75">
      <c r="A724" s="297"/>
      <c r="B724" s="297"/>
      <c r="C724" s="297"/>
      <c r="D724" s="297"/>
      <c r="E724" s="297"/>
      <c r="F724" s="297"/>
      <c r="G724" s="297"/>
      <c r="H724" s="297"/>
      <c r="I724" s="297"/>
      <c r="J724" s="297"/>
      <c r="K724" s="297"/>
      <c r="L724" s="297"/>
      <c r="M724" s="297"/>
      <c r="N724" s="297"/>
      <c r="O724" s="297"/>
      <c r="P724" s="297"/>
      <c r="Q724" s="297"/>
      <c r="R724" s="297"/>
      <c r="S724" s="297"/>
      <c r="T724" s="297"/>
      <c r="U724" s="297"/>
      <c r="V724" s="297"/>
      <c r="W724" s="297"/>
      <c r="X724" s="297"/>
      <c r="Y724" s="297"/>
      <c r="Z724" s="297"/>
    </row>
    <row r="725" spans="1:26" ht="12.75">
      <c r="A725" s="297"/>
      <c r="B725" s="297"/>
      <c r="C725" s="297"/>
      <c r="D725" s="297"/>
      <c r="E725" s="297"/>
      <c r="F725" s="297"/>
      <c r="G725" s="297"/>
      <c r="H725" s="297"/>
      <c r="I725" s="297"/>
      <c r="J725" s="297"/>
      <c r="K725" s="297"/>
      <c r="L725" s="297"/>
      <c r="M725" s="297"/>
      <c r="N725" s="297"/>
      <c r="O725" s="297"/>
      <c r="P725" s="297"/>
      <c r="Q725" s="297"/>
      <c r="R725" s="297"/>
      <c r="S725" s="297"/>
      <c r="T725" s="297"/>
      <c r="U725" s="297"/>
      <c r="V725" s="297"/>
      <c r="W725" s="297"/>
      <c r="X725" s="297"/>
      <c r="Y725" s="297"/>
      <c r="Z725" s="297"/>
    </row>
    <row r="726" spans="1:26" ht="12.75">
      <c r="A726" s="297"/>
      <c r="B726" s="297"/>
      <c r="C726" s="297"/>
      <c r="D726" s="297"/>
      <c r="E726" s="297"/>
      <c r="F726" s="297"/>
      <c r="G726" s="297"/>
      <c r="H726" s="297"/>
      <c r="I726" s="297"/>
      <c r="J726" s="297"/>
      <c r="K726" s="297"/>
      <c r="L726" s="297"/>
      <c r="M726" s="297"/>
      <c r="N726" s="297"/>
      <c r="O726" s="297"/>
      <c r="P726" s="297"/>
      <c r="Q726" s="297"/>
      <c r="R726" s="297"/>
      <c r="S726" s="297"/>
      <c r="T726" s="297"/>
      <c r="U726" s="297"/>
      <c r="V726" s="297"/>
      <c r="W726" s="297"/>
      <c r="X726" s="297"/>
      <c r="Y726" s="297"/>
      <c r="Z726" s="297"/>
    </row>
    <row r="727" spans="1:26" ht="12.75">
      <c r="A727" s="297"/>
      <c r="B727" s="297"/>
      <c r="C727" s="297"/>
      <c r="D727" s="297"/>
      <c r="E727" s="297"/>
      <c r="F727" s="297"/>
      <c r="G727" s="297"/>
      <c r="H727" s="297"/>
      <c r="I727" s="297"/>
      <c r="J727" s="297"/>
      <c r="K727" s="297"/>
      <c r="L727" s="297"/>
      <c r="M727" s="297"/>
      <c r="N727" s="297"/>
      <c r="O727" s="297"/>
      <c r="P727" s="297"/>
      <c r="Q727" s="297"/>
      <c r="R727" s="297"/>
      <c r="S727" s="297"/>
      <c r="T727" s="297"/>
      <c r="U727" s="297"/>
      <c r="V727" s="297"/>
      <c r="W727" s="297"/>
      <c r="X727" s="297"/>
      <c r="Y727" s="297"/>
      <c r="Z727" s="297"/>
    </row>
    <row r="728" spans="1:26" ht="12.75">
      <c r="A728" s="297"/>
      <c r="B728" s="297"/>
      <c r="C728" s="297"/>
      <c r="D728" s="297"/>
      <c r="E728" s="297"/>
      <c r="F728" s="297"/>
      <c r="G728" s="297"/>
      <c r="H728" s="297"/>
      <c r="I728" s="297"/>
      <c r="J728" s="297"/>
      <c r="K728" s="297"/>
      <c r="L728" s="297"/>
      <c r="M728" s="297"/>
      <c r="N728" s="297"/>
      <c r="O728" s="297"/>
      <c r="P728" s="297"/>
      <c r="Q728" s="297"/>
      <c r="R728" s="297"/>
      <c r="S728" s="297"/>
      <c r="T728" s="297"/>
      <c r="U728" s="297"/>
      <c r="V728" s="297"/>
      <c r="W728" s="297"/>
      <c r="X728" s="297"/>
      <c r="Y728" s="297"/>
      <c r="Z728" s="297"/>
    </row>
    <row r="729" spans="1:26" ht="12.75">
      <c r="A729" s="297"/>
      <c r="B729" s="297"/>
      <c r="C729" s="297"/>
      <c r="D729" s="297"/>
      <c r="E729" s="297"/>
      <c r="F729" s="297"/>
      <c r="G729" s="297"/>
      <c r="H729" s="297"/>
      <c r="I729" s="297"/>
      <c r="J729" s="297"/>
      <c r="K729" s="297"/>
      <c r="L729" s="297"/>
      <c r="M729" s="297"/>
      <c r="N729" s="297"/>
      <c r="O729" s="297"/>
      <c r="P729" s="297"/>
      <c r="Q729" s="297"/>
      <c r="R729" s="297"/>
      <c r="S729" s="297"/>
      <c r="T729" s="297"/>
      <c r="U729" s="297"/>
      <c r="V729" s="297"/>
      <c r="W729" s="297"/>
      <c r="X729" s="297"/>
      <c r="Y729" s="297"/>
      <c r="Z729" s="297"/>
    </row>
    <row r="730" spans="1:26" ht="12.75">
      <c r="A730" s="297"/>
      <c r="B730" s="297"/>
      <c r="C730" s="297"/>
      <c r="D730" s="297"/>
      <c r="E730" s="297"/>
      <c r="F730" s="297"/>
      <c r="G730" s="297"/>
      <c r="H730" s="297"/>
      <c r="I730" s="297"/>
      <c r="J730" s="297"/>
      <c r="K730" s="297"/>
      <c r="L730" s="297"/>
      <c r="M730" s="297"/>
      <c r="N730" s="297"/>
      <c r="O730" s="297"/>
      <c r="P730" s="297"/>
      <c r="Q730" s="297"/>
      <c r="R730" s="297"/>
      <c r="S730" s="297"/>
      <c r="T730" s="297"/>
      <c r="U730" s="297"/>
      <c r="V730" s="297"/>
      <c r="W730" s="297"/>
      <c r="X730" s="297"/>
      <c r="Y730" s="297"/>
      <c r="Z730" s="297"/>
    </row>
    <row r="731" spans="1:26" ht="12.75">
      <c r="A731" s="297"/>
      <c r="B731" s="297"/>
      <c r="C731" s="297"/>
      <c r="D731" s="297"/>
      <c r="E731" s="297"/>
      <c r="F731" s="297"/>
      <c r="G731" s="297"/>
      <c r="H731" s="297"/>
      <c r="I731" s="297"/>
      <c r="J731" s="297"/>
      <c r="K731" s="297"/>
      <c r="L731" s="297"/>
      <c r="M731" s="297"/>
      <c r="N731" s="297"/>
      <c r="O731" s="297"/>
      <c r="P731" s="297"/>
      <c r="Q731" s="297"/>
      <c r="R731" s="297"/>
      <c r="S731" s="297"/>
      <c r="T731" s="297"/>
      <c r="U731" s="297"/>
      <c r="V731" s="297"/>
      <c r="W731" s="297"/>
      <c r="X731" s="297"/>
      <c r="Y731" s="297"/>
      <c r="Z731" s="297"/>
    </row>
    <row r="732" spans="1:26" ht="12.75">
      <c r="A732" s="297"/>
      <c r="B732" s="297"/>
      <c r="C732" s="297"/>
      <c r="D732" s="297"/>
      <c r="E732" s="297"/>
      <c r="F732" s="297"/>
      <c r="G732" s="297"/>
      <c r="H732" s="297"/>
      <c r="I732" s="297"/>
      <c r="J732" s="297"/>
      <c r="K732" s="297"/>
      <c r="L732" s="297"/>
      <c r="M732" s="297"/>
      <c r="N732" s="297"/>
      <c r="O732" s="297"/>
      <c r="P732" s="297"/>
      <c r="Q732" s="297"/>
      <c r="R732" s="297"/>
      <c r="S732" s="297"/>
      <c r="T732" s="297"/>
      <c r="U732" s="297"/>
      <c r="V732" s="297"/>
      <c r="W732" s="297"/>
      <c r="X732" s="297"/>
      <c r="Y732" s="297"/>
      <c r="Z732" s="297"/>
    </row>
    <row r="733" spans="1:26" ht="12.75">
      <c r="A733" s="297"/>
      <c r="B733" s="297"/>
      <c r="C733" s="297"/>
      <c r="D733" s="297"/>
      <c r="E733" s="297"/>
      <c r="F733" s="297"/>
      <c r="G733" s="297"/>
      <c r="H733" s="297"/>
      <c r="I733" s="297"/>
      <c r="J733" s="297"/>
      <c r="K733" s="297"/>
      <c r="L733" s="297"/>
      <c r="M733" s="297"/>
      <c r="N733" s="297"/>
      <c r="O733" s="297"/>
      <c r="P733" s="297"/>
      <c r="Q733" s="297"/>
      <c r="R733" s="297"/>
      <c r="S733" s="297"/>
      <c r="T733" s="297"/>
      <c r="U733" s="297"/>
      <c r="V733" s="297"/>
      <c r="W733" s="297"/>
      <c r="X733" s="297"/>
      <c r="Y733" s="297"/>
      <c r="Z733" s="297"/>
    </row>
    <row r="734" spans="1:26" ht="12.75">
      <c r="A734" s="297"/>
      <c r="B734" s="297"/>
      <c r="C734" s="297"/>
      <c r="D734" s="297"/>
      <c r="E734" s="297"/>
      <c r="F734" s="297"/>
      <c r="G734" s="297"/>
      <c r="H734" s="297"/>
      <c r="I734" s="297"/>
      <c r="J734" s="297"/>
      <c r="K734" s="297"/>
      <c r="L734" s="297"/>
      <c r="M734" s="297"/>
      <c r="N734" s="297"/>
      <c r="O734" s="297"/>
      <c r="P734" s="297"/>
      <c r="Q734" s="297"/>
      <c r="R734" s="297"/>
      <c r="S734" s="297"/>
      <c r="T734" s="297"/>
      <c r="U734" s="297"/>
      <c r="V734" s="297"/>
      <c r="W734" s="297"/>
      <c r="X734" s="297"/>
      <c r="Y734" s="297"/>
      <c r="Z734" s="297"/>
    </row>
    <row r="735" spans="1:26" ht="12.75">
      <c r="A735" s="297"/>
      <c r="B735" s="297"/>
      <c r="C735" s="297"/>
      <c r="D735" s="297"/>
      <c r="E735" s="297"/>
      <c r="F735" s="297"/>
      <c r="G735" s="297"/>
      <c r="H735" s="297"/>
      <c r="I735" s="297"/>
      <c r="J735" s="297"/>
      <c r="K735" s="297"/>
      <c r="L735" s="297"/>
      <c r="M735" s="297"/>
      <c r="N735" s="297"/>
      <c r="O735" s="297"/>
      <c r="P735" s="297"/>
      <c r="Q735" s="297"/>
      <c r="R735" s="297"/>
      <c r="S735" s="297"/>
      <c r="T735" s="297"/>
      <c r="U735" s="297"/>
      <c r="V735" s="297"/>
      <c r="W735" s="297"/>
      <c r="X735" s="297"/>
      <c r="Y735" s="297"/>
      <c r="Z735" s="297"/>
    </row>
    <row r="736" spans="1:26" ht="12.75">
      <c r="A736" s="297"/>
      <c r="B736" s="297"/>
      <c r="C736" s="297"/>
      <c r="D736" s="297"/>
      <c r="E736" s="297"/>
      <c r="F736" s="297"/>
      <c r="G736" s="297"/>
      <c r="H736" s="297"/>
      <c r="I736" s="297"/>
      <c r="J736" s="297"/>
      <c r="K736" s="297"/>
      <c r="L736" s="297"/>
      <c r="M736" s="297"/>
      <c r="N736" s="297"/>
      <c r="O736" s="297"/>
      <c r="P736" s="297"/>
      <c r="Q736" s="297"/>
      <c r="R736" s="297"/>
      <c r="S736" s="297"/>
      <c r="T736" s="297"/>
      <c r="U736" s="297"/>
      <c r="V736" s="297"/>
      <c r="W736" s="297"/>
      <c r="X736" s="297"/>
      <c r="Y736" s="297"/>
      <c r="Z736" s="297"/>
    </row>
    <row r="737" spans="1:26" ht="12.75">
      <c r="A737" s="297"/>
      <c r="B737" s="297"/>
      <c r="C737" s="297"/>
      <c r="D737" s="297"/>
      <c r="E737" s="297"/>
      <c r="F737" s="297"/>
      <c r="G737" s="297"/>
      <c r="H737" s="297"/>
      <c r="I737" s="297"/>
      <c r="J737" s="297"/>
      <c r="K737" s="297"/>
      <c r="L737" s="297"/>
      <c r="M737" s="297"/>
      <c r="N737" s="297"/>
      <c r="O737" s="297"/>
      <c r="P737" s="297"/>
      <c r="Q737" s="297"/>
      <c r="R737" s="297"/>
      <c r="S737" s="297"/>
      <c r="T737" s="297"/>
      <c r="U737" s="297"/>
      <c r="V737" s="297"/>
      <c r="W737" s="297"/>
      <c r="X737" s="297"/>
      <c r="Y737" s="297"/>
      <c r="Z737" s="297"/>
    </row>
    <row r="738" spans="1:26" ht="12.75">
      <c r="A738" s="297"/>
      <c r="B738" s="297"/>
      <c r="C738" s="297"/>
      <c r="D738" s="297"/>
      <c r="E738" s="297"/>
      <c r="F738" s="297"/>
      <c r="G738" s="297"/>
      <c r="H738" s="297"/>
      <c r="I738" s="297"/>
      <c r="J738" s="297"/>
      <c r="K738" s="297"/>
      <c r="L738" s="297"/>
      <c r="M738" s="297"/>
      <c r="N738" s="297"/>
      <c r="O738" s="297"/>
      <c r="P738" s="297"/>
      <c r="Q738" s="297"/>
      <c r="R738" s="297"/>
      <c r="S738" s="297"/>
      <c r="T738" s="297"/>
      <c r="U738" s="297"/>
      <c r="V738" s="297"/>
      <c r="W738" s="297"/>
      <c r="X738" s="297"/>
      <c r="Y738" s="297"/>
      <c r="Z738" s="297"/>
    </row>
    <row r="739" spans="1:26" ht="12.75">
      <c r="A739" s="297"/>
      <c r="B739" s="297"/>
      <c r="C739" s="297"/>
      <c r="D739" s="297"/>
      <c r="E739" s="297"/>
      <c r="F739" s="297"/>
      <c r="G739" s="297"/>
      <c r="H739" s="297"/>
      <c r="I739" s="297"/>
      <c r="J739" s="297"/>
      <c r="K739" s="297"/>
      <c r="L739" s="297"/>
      <c r="M739" s="297"/>
      <c r="N739" s="297"/>
      <c r="O739" s="297"/>
      <c r="P739" s="297"/>
      <c r="Q739" s="297"/>
      <c r="R739" s="297"/>
      <c r="S739" s="297"/>
      <c r="T739" s="297"/>
      <c r="U739" s="297"/>
      <c r="V739" s="297"/>
      <c r="W739" s="297"/>
      <c r="X739" s="297"/>
      <c r="Y739" s="297"/>
      <c r="Z739" s="297"/>
    </row>
    <row r="740" spans="1:26" ht="12.75">
      <c r="A740" s="297"/>
      <c r="B740" s="297"/>
      <c r="C740" s="297"/>
      <c r="D740" s="297"/>
      <c r="E740" s="297"/>
      <c r="F740" s="297"/>
      <c r="G740" s="297"/>
      <c r="H740" s="297"/>
      <c r="I740" s="297"/>
      <c r="J740" s="297"/>
      <c r="K740" s="297"/>
      <c r="L740" s="297"/>
      <c r="M740" s="297"/>
      <c r="N740" s="297"/>
      <c r="O740" s="297"/>
      <c r="P740" s="297"/>
      <c r="Q740" s="297"/>
      <c r="R740" s="297"/>
      <c r="S740" s="297"/>
      <c r="T740" s="297"/>
      <c r="U740" s="297"/>
      <c r="V740" s="297"/>
      <c r="W740" s="297"/>
      <c r="X740" s="297"/>
      <c r="Y740" s="297"/>
      <c r="Z740" s="297"/>
    </row>
    <row r="741" spans="1:26" ht="12.75">
      <c r="A741" s="297"/>
      <c r="B741" s="297"/>
      <c r="C741" s="297"/>
      <c r="D741" s="297"/>
      <c r="E741" s="297"/>
      <c r="F741" s="297"/>
      <c r="G741" s="297"/>
      <c r="H741" s="297"/>
      <c r="I741" s="297"/>
      <c r="J741" s="297"/>
      <c r="K741" s="297"/>
      <c r="L741" s="297"/>
      <c r="M741" s="297"/>
      <c r="N741" s="297"/>
      <c r="O741" s="297"/>
      <c r="P741" s="297"/>
      <c r="Q741" s="297"/>
      <c r="R741" s="297"/>
      <c r="S741" s="297"/>
      <c r="T741" s="297"/>
      <c r="U741" s="297"/>
      <c r="V741" s="297"/>
      <c r="W741" s="297"/>
      <c r="X741" s="297"/>
      <c r="Y741" s="297"/>
      <c r="Z741" s="297"/>
    </row>
    <row r="742" spans="1:26" ht="12.75">
      <c r="A742" s="297"/>
      <c r="B742" s="297"/>
      <c r="C742" s="297"/>
      <c r="D742" s="297"/>
      <c r="E742" s="297"/>
      <c r="F742" s="297"/>
      <c r="G742" s="297"/>
      <c r="H742" s="297"/>
      <c r="I742" s="297"/>
      <c r="J742" s="297"/>
      <c r="K742" s="297"/>
      <c r="L742" s="297"/>
      <c r="M742" s="297"/>
      <c r="N742" s="297"/>
      <c r="O742" s="297"/>
      <c r="P742" s="297"/>
      <c r="Q742" s="297"/>
      <c r="R742" s="297"/>
      <c r="S742" s="297"/>
      <c r="T742" s="297"/>
      <c r="U742" s="297"/>
      <c r="V742" s="297"/>
      <c r="W742" s="297"/>
      <c r="X742" s="297"/>
      <c r="Y742" s="297"/>
      <c r="Z742" s="297"/>
    </row>
    <row r="743" spans="1:26" ht="12.75">
      <c r="A743" s="297"/>
      <c r="B743" s="297"/>
      <c r="C743" s="297"/>
      <c r="D743" s="297"/>
      <c r="E743" s="297"/>
      <c r="F743" s="297"/>
      <c r="G743" s="297"/>
      <c r="H743" s="297"/>
      <c r="I743" s="297"/>
      <c r="J743" s="297"/>
      <c r="K743" s="297"/>
      <c r="L743" s="297"/>
      <c r="M743" s="297"/>
      <c r="N743" s="297"/>
      <c r="O743" s="297"/>
      <c r="P743" s="297"/>
      <c r="Q743" s="297"/>
      <c r="R743" s="297"/>
      <c r="S743" s="297"/>
      <c r="T743" s="297"/>
      <c r="U743" s="297"/>
      <c r="V743" s="297"/>
      <c r="W743" s="297"/>
      <c r="X743" s="297"/>
      <c r="Y743" s="297"/>
      <c r="Z743" s="297"/>
    </row>
    <row r="744" spans="1:26" ht="12.75">
      <c r="A744" s="297"/>
      <c r="B744" s="297"/>
      <c r="C744" s="297"/>
      <c r="D744" s="297"/>
      <c r="E744" s="297"/>
      <c r="F744" s="297"/>
      <c r="G744" s="297"/>
      <c r="H744" s="297"/>
      <c r="I744" s="297"/>
      <c r="J744" s="297"/>
      <c r="K744" s="297"/>
      <c r="L744" s="297"/>
      <c r="M744" s="297"/>
      <c r="N744" s="297"/>
      <c r="O744" s="297"/>
      <c r="P744" s="297"/>
      <c r="Q744" s="297"/>
      <c r="R744" s="297"/>
      <c r="S744" s="297"/>
      <c r="T744" s="297"/>
      <c r="U744" s="297"/>
      <c r="V744" s="297"/>
      <c r="W744" s="297"/>
      <c r="X744" s="297"/>
      <c r="Y744" s="297"/>
      <c r="Z744" s="297"/>
    </row>
    <row r="745" spans="1:26" ht="12.75">
      <c r="A745" s="297"/>
      <c r="B745" s="297"/>
      <c r="C745" s="297"/>
      <c r="D745" s="297"/>
      <c r="E745" s="297"/>
      <c r="F745" s="297"/>
      <c r="G745" s="297"/>
      <c r="H745" s="297"/>
      <c r="I745" s="297"/>
      <c r="J745" s="297"/>
      <c r="K745" s="297"/>
      <c r="L745" s="297"/>
      <c r="M745" s="297"/>
      <c r="N745" s="297"/>
      <c r="O745" s="297"/>
      <c r="P745" s="297"/>
      <c r="Q745" s="297"/>
      <c r="R745" s="297"/>
      <c r="S745" s="297"/>
      <c r="T745" s="297"/>
      <c r="U745" s="297"/>
      <c r="V745" s="297"/>
      <c r="W745" s="297"/>
      <c r="X745" s="297"/>
      <c r="Y745" s="297"/>
      <c r="Z745" s="297"/>
    </row>
    <row r="746" spans="1:26" ht="12.75">
      <c r="A746" s="297"/>
      <c r="B746" s="297"/>
      <c r="C746" s="297"/>
      <c r="D746" s="297"/>
      <c r="E746" s="297"/>
      <c r="F746" s="297"/>
      <c r="G746" s="297"/>
      <c r="H746" s="297"/>
      <c r="I746" s="297"/>
      <c r="J746" s="297"/>
      <c r="K746" s="297"/>
      <c r="L746" s="297"/>
      <c r="M746" s="297"/>
      <c r="N746" s="297"/>
      <c r="O746" s="297"/>
      <c r="P746" s="297"/>
      <c r="Q746" s="297"/>
      <c r="R746" s="297"/>
      <c r="S746" s="297"/>
      <c r="T746" s="297"/>
      <c r="U746" s="297"/>
      <c r="V746" s="297"/>
      <c r="W746" s="297"/>
      <c r="X746" s="297"/>
      <c r="Y746" s="297"/>
      <c r="Z746" s="297"/>
    </row>
    <row r="747" spans="1:26" ht="12.75">
      <c r="A747" s="297"/>
      <c r="B747" s="297"/>
      <c r="C747" s="297"/>
      <c r="D747" s="297"/>
      <c r="E747" s="297"/>
      <c r="F747" s="297"/>
      <c r="G747" s="297"/>
      <c r="H747" s="297"/>
      <c r="I747" s="297"/>
      <c r="J747" s="297"/>
      <c r="K747" s="297"/>
      <c r="L747" s="297"/>
      <c r="M747" s="297"/>
      <c r="N747" s="297"/>
      <c r="O747" s="297"/>
      <c r="P747" s="297"/>
      <c r="Q747" s="297"/>
      <c r="R747" s="297"/>
      <c r="S747" s="297"/>
      <c r="T747" s="297"/>
      <c r="U747" s="297"/>
      <c r="V747" s="297"/>
      <c r="W747" s="297"/>
      <c r="X747" s="297"/>
      <c r="Y747" s="297"/>
      <c r="Z747" s="297"/>
    </row>
    <row r="748" spans="1:26" ht="12.75">
      <c r="A748" s="297"/>
      <c r="B748" s="297"/>
      <c r="C748" s="297"/>
      <c r="D748" s="297"/>
      <c r="E748" s="297"/>
      <c r="F748" s="297"/>
      <c r="G748" s="297"/>
      <c r="H748" s="297"/>
      <c r="I748" s="297"/>
      <c r="J748" s="297"/>
      <c r="K748" s="297"/>
      <c r="L748" s="297"/>
      <c r="M748" s="297"/>
      <c r="N748" s="297"/>
      <c r="O748" s="297"/>
      <c r="P748" s="297"/>
      <c r="Q748" s="297"/>
      <c r="R748" s="297"/>
      <c r="S748" s="297"/>
      <c r="T748" s="297"/>
      <c r="U748" s="297"/>
      <c r="V748" s="297"/>
      <c r="W748" s="297"/>
      <c r="X748" s="297"/>
      <c r="Y748" s="297"/>
      <c r="Z748" s="297"/>
    </row>
    <row r="749" spans="1:26" ht="12.75">
      <c r="A749" s="297"/>
      <c r="B749" s="297"/>
      <c r="C749" s="297"/>
      <c r="D749" s="297"/>
      <c r="E749" s="297"/>
      <c r="F749" s="297"/>
      <c r="G749" s="297"/>
      <c r="H749" s="297"/>
      <c r="I749" s="297"/>
      <c r="J749" s="297"/>
      <c r="K749" s="297"/>
      <c r="L749" s="297"/>
      <c r="M749" s="297"/>
      <c r="N749" s="297"/>
      <c r="O749" s="297"/>
      <c r="P749" s="297"/>
      <c r="Q749" s="297"/>
      <c r="R749" s="297"/>
      <c r="S749" s="297"/>
      <c r="T749" s="297"/>
      <c r="U749" s="297"/>
      <c r="V749" s="297"/>
      <c r="W749" s="297"/>
      <c r="X749" s="297"/>
      <c r="Y749" s="297"/>
      <c r="Z749" s="297"/>
    </row>
    <row r="750" spans="1:26" ht="12.75">
      <c r="A750" s="297"/>
      <c r="B750" s="297"/>
      <c r="C750" s="297"/>
      <c r="D750" s="297"/>
      <c r="E750" s="297"/>
      <c r="F750" s="297"/>
      <c r="G750" s="297"/>
      <c r="H750" s="297"/>
      <c r="I750" s="297"/>
      <c r="J750" s="297"/>
      <c r="K750" s="297"/>
      <c r="L750" s="297"/>
      <c r="M750" s="297"/>
      <c r="N750" s="297"/>
      <c r="O750" s="297"/>
      <c r="P750" s="297"/>
      <c r="Q750" s="297"/>
      <c r="R750" s="297"/>
      <c r="S750" s="297"/>
      <c r="T750" s="297"/>
      <c r="U750" s="297"/>
      <c r="V750" s="297"/>
      <c r="W750" s="297"/>
      <c r="X750" s="297"/>
      <c r="Y750" s="297"/>
      <c r="Z750" s="297"/>
    </row>
    <row r="751" spans="1:26" ht="12.75">
      <c r="A751" s="297"/>
      <c r="B751" s="297"/>
      <c r="C751" s="297"/>
      <c r="D751" s="297"/>
      <c r="E751" s="297"/>
      <c r="F751" s="297"/>
      <c r="G751" s="297"/>
      <c r="H751" s="297"/>
      <c r="I751" s="297"/>
      <c r="J751" s="297"/>
      <c r="K751" s="297"/>
      <c r="L751" s="297"/>
      <c r="M751" s="297"/>
      <c r="N751" s="297"/>
      <c r="O751" s="297"/>
      <c r="P751" s="297"/>
      <c r="Q751" s="297"/>
      <c r="R751" s="297"/>
      <c r="S751" s="297"/>
      <c r="T751" s="297"/>
      <c r="U751" s="297"/>
      <c r="V751" s="297"/>
      <c r="W751" s="297"/>
      <c r="X751" s="297"/>
      <c r="Y751" s="297"/>
      <c r="Z751" s="297"/>
    </row>
    <row r="752" spans="1:26" ht="12.75">
      <c r="A752" s="297"/>
      <c r="B752" s="297"/>
      <c r="C752" s="297"/>
      <c r="D752" s="297"/>
      <c r="E752" s="297"/>
      <c r="F752" s="297"/>
      <c r="G752" s="297"/>
      <c r="H752" s="297"/>
      <c r="I752" s="297"/>
      <c r="J752" s="297"/>
      <c r="K752" s="297"/>
      <c r="L752" s="297"/>
      <c r="M752" s="297"/>
      <c r="N752" s="297"/>
      <c r="O752" s="297"/>
      <c r="P752" s="297"/>
      <c r="Q752" s="297"/>
      <c r="R752" s="297"/>
      <c r="S752" s="297"/>
      <c r="T752" s="297"/>
      <c r="U752" s="297"/>
      <c r="V752" s="297"/>
      <c r="W752" s="297"/>
      <c r="X752" s="297"/>
      <c r="Y752" s="297"/>
      <c r="Z752" s="297"/>
    </row>
    <row r="753" spans="1:26" ht="12.75">
      <c r="A753" s="297"/>
      <c r="B753" s="297"/>
      <c r="C753" s="297"/>
      <c r="D753" s="297"/>
      <c r="E753" s="297"/>
      <c r="F753" s="297"/>
      <c r="G753" s="297"/>
      <c r="H753" s="297"/>
      <c r="I753" s="297"/>
      <c r="J753" s="297"/>
      <c r="K753" s="297"/>
      <c r="L753" s="297"/>
      <c r="M753" s="297"/>
      <c r="N753" s="297"/>
      <c r="O753" s="297"/>
      <c r="P753" s="297"/>
      <c r="Q753" s="297"/>
      <c r="R753" s="297"/>
      <c r="S753" s="297"/>
      <c r="T753" s="297"/>
      <c r="U753" s="297"/>
      <c r="V753" s="297"/>
      <c r="W753" s="297"/>
      <c r="X753" s="297"/>
      <c r="Y753" s="297"/>
      <c r="Z753" s="297"/>
    </row>
    <row r="754" spans="1:26" ht="12.75">
      <c r="A754" s="297"/>
      <c r="B754" s="297"/>
      <c r="C754" s="297"/>
      <c r="D754" s="297"/>
      <c r="E754" s="297"/>
      <c r="F754" s="297"/>
      <c r="G754" s="297"/>
      <c r="H754" s="297"/>
      <c r="I754" s="297"/>
      <c r="J754" s="297"/>
      <c r="K754" s="297"/>
      <c r="L754" s="297"/>
      <c r="M754" s="297"/>
      <c r="N754" s="297"/>
      <c r="O754" s="297"/>
      <c r="P754" s="297"/>
      <c r="Q754" s="297"/>
      <c r="R754" s="297"/>
      <c r="S754" s="297"/>
      <c r="T754" s="297"/>
      <c r="U754" s="297"/>
      <c r="V754" s="297"/>
      <c r="W754" s="297"/>
      <c r="X754" s="297"/>
      <c r="Y754" s="297"/>
      <c r="Z754" s="297"/>
    </row>
    <row r="755" spans="1:26" ht="12.75">
      <c r="A755" s="297"/>
      <c r="B755" s="297"/>
      <c r="C755" s="297"/>
      <c r="D755" s="297"/>
      <c r="E755" s="297"/>
      <c r="F755" s="297"/>
      <c r="G755" s="297"/>
      <c r="H755" s="297"/>
      <c r="I755" s="297"/>
      <c r="J755" s="297"/>
      <c r="K755" s="297"/>
      <c r="L755" s="297"/>
      <c r="M755" s="297"/>
      <c r="N755" s="297"/>
      <c r="O755" s="297"/>
      <c r="P755" s="297"/>
      <c r="Q755" s="297"/>
      <c r="R755" s="297"/>
      <c r="S755" s="297"/>
      <c r="T755" s="297"/>
      <c r="U755" s="297"/>
      <c r="V755" s="297"/>
      <c r="W755" s="297"/>
      <c r="X755" s="297"/>
      <c r="Y755" s="297"/>
      <c r="Z755" s="297"/>
    </row>
    <row r="756" spans="1:26" ht="12.75">
      <c r="A756" s="297"/>
      <c r="B756" s="297"/>
      <c r="C756" s="297"/>
      <c r="D756" s="297"/>
      <c r="E756" s="297"/>
      <c r="F756" s="297"/>
      <c r="G756" s="297"/>
      <c r="H756" s="297"/>
      <c r="I756" s="297"/>
      <c r="J756" s="297"/>
      <c r="K756" s="297"/>
      <c r="L756" s="297"/>
      <c r="M756" s="297"/>
      <c r="N756" s="297"/>
      <c r="O756" s="297"/>
      <c r="P756" s="297"/>
      <c r="Q756" s="297"/>
      <c r="R756" s="297"/>
      <c r="S756" s="297"/>
      <c r="T756" s="297"/>
      <c r="U756" s="297"/>
      <c r="V756" s="297"/>
      <c r="W756" s="297"/>
      <c r="X756" s="297"/>
      <c r="Y756" s="297"/>
      <c r="Z756" s="297"/>
    </row>
    <row r="757" spans="1:26" ht="12.75">
      <c r="A757" s="297"/>
      <c r="B757" s="297"/>
      <c r="C757" s="297"/>
      <c r="D757" s="297"/>
      <c r="E757" s="297"/>
      <c r="F757" s="297"/>
      <c r="G757" s="297"/>
      <c r="H757" s="297"/>
      <c r="I757" s="297"/>
      <c r="J757" s="297"/>
      <c r="K757" s="297"/>
      <c r="L757" s="297"/>
      <c r="M757" s="297"/>
      <c r="N757" s="297"/>
      <c r="O757" s="297"/>
      <c r="P757" s="297"/>
      <c r="Q757" s="297"/>
      <c r="R757" s="297"/>
      <c r="S757" s="297"/>
      <c r="T757" s="297"/>
      <c r="U757" s="297"/>
      <c r="V757" s="297"/>
      <c r="W757" s="297"/>
      <c r="X757" s="297"/>
      <c r="Y757" s="297"/>
      <c r="Z757" s="297"/>
    </row>
    <row r="758" spans="1:26" ht="12.75">
      <c r="A758" s="297"/>
      <c r="B758" s="297"/>
      <c r="C758" s="297"/>
      <c r="D758" s="297"/>
      <c r="E758" s="297"/>
      <c r="F758" s="297"/>
      <c r="G758" s="297"/>
      <c r="H758" s="297"/>
      <c r="I758" s="297"/>
      <c r="J758" s="297"/>
      <c r="K758" s="297"/>
      <c r="L758" s="297"/>
      <c r="M758" s="297"/>
      <c r="N758" s="297"/>
      <c r="O758" s="297"/>
      <c r="P758" s="297"/>
      <c r="Q758" s="297"/>
      <c r="R758" s="297"/>
      <c r="S758" s="297"/>
      <c r="T758" s="297"/>
      <c r="U758" s="297"/>
      <c r="V758" s="297"/>
      <c r="W758" s="297"/>
      <c r="X758" s="297"/>
      <c r="Y758" s="297"/>
      <c r="Z758" s="297"/>
    </row>
    <row r="759" spans="1:26" ht="12.75">
      <c r="A759" s="297"/>
      <c r="B759" s="297"/>
      <c r="C759" s="297"/>
      <c r="D759" s="297"/>
      <c r="E759" s="297"/>
      <c r="F759" s="297"/>
      <c r="G759" s="297"/>
      <c r="H759" s="297"/>
      <c r="I759" s="297"/>
      <c r="J759" s="297"/>
      <c r="K759" s="297"/>
      <c r="L759" s="297"/>
      <c r="M759" s="297"/>
      <c r="N759" s="297"/>
      <c r="O759" s="297"/>
      <c r="P759" s="297"/>
      <c r="Q759" s="297"/>
      <c r="R759" s="297"/>
      <c r="S759" s="297"/>
      <c r="T759" s="297"/>
      <c r="U759" s="297"/>
      <c r="V759" s="297"/>
      <c r="W759" s="297"/>
      <c r="X759" s="297"/>
      <c r="Y759" s="297"/>
      <c r="Z759" s="297"/>
    </row>
    <row r="760" spans="1:26" ht="12.75">
      <c r="A760" s="297"/>
      <c r="B760" s="297"/>
      <c r="C760" s="297"/>
      <c r="D760" s="297"/>
      <c r="E760" s="297"/>
      <c r="F760" s="297"/>
      <c r="G760" s="297"/>
      <c r="H760" s="297"/>
      <c r="I760" s="297"/>
      <c r="J760" s="297"/>
      <c r="K760" s="297"/>
      <c r="L760" s="297"/>
      <c r="M760" s="297"/>
      <c r="N760" s="297"/>
      <c r="O760" s="297"/>
      <c r="P760" s="297"/>
      <c r="Q760" s="297"/>
      <c r="R760" s="297"/>
      <c r="S760" s="297"/>
      <c r="T760" s="297"/>
      <c r="U760" s="297"/>
      <c r="V760" s="297"/>
      <c r="W760" s="297"/>
      <c r="X760" s="297"/>
      <c r="Y760" s="297"/>
      <c r="Z760" s="297"/>
    </row>
    <row r="761" spans="1:26" ht="12.75">
      <c r="A761" s="297"/>
      <c r="B761" s="297"/>
      <c r="C761" s="297"/>
      <c r="D761" s="297"/>
      <c r="E761" s="297"/>
      <c r="F761" s="297"/>
      <c r="G761" s="297"/>
      <c r="H761" s="297"/>
      <c r="I761" s="297"/>
      <c r="J761" s="297"/>
      <c r="K761" s="297"/>
      <c r="L761" s="297"/>
      <c r="M761" s="297"/>
      <c r="N761" s="297"/>
      <c r="O761" s="297"/>
      <c r="P761" s="297"/>
      <c r="Q761" s="297"/>
      <c r="R761" s="297"/>
      <c r="S761" s="297"/>
      <c r="T761" s="297"/>
      <c r="U761" s="297"/>
      <c r="V761" s="297"/>
      <c r="W761" s="297"/>
      <c r="X761" s="297"/>
      <c r="Y761" s="297"/>
      <c r="Z761" s="297"/>
    </row>
    <row r="762" spans="1:26" ht="12.75">
      <c r="A762" s="297"/>
      <c r="B762" s="297"/>
      <c r="C762" s="297"/>
      <c r="D762" s="297"/>
      <c r="E762" s="297"/>
      <c r="F762" s="297"/>
      <c r="G762" s="297"/>
      <c r="H762" s="297"/>
      <c r="I762" s="297"/>
      <c r="J762" s="297"/>
      <c r="K762" s="297"/>
      <c r="L762" s="297"/>
      <c r="M762" s="297"/>
      <c r="N762" s="297"/>
      <c r="O762" s="297"/>
      <c r="P762" s="297"/>
      <c r="Q762" s="297"/>
      <c r="R762" s="297"/>
      <c r="S762" s="297"/>
      <c r="T762" s="297"/>
      <c r="U762" s="297"/>
      <c r="V762" s="297"/>
      <c r="W762" s="297"/>
      <c r="X762" s="297"/>
      <c r="Y762" s="297"/>
      <c r="Z762" s="297"/>
    </row>
    <row r="763" spans="1:26" ht="12.75">
      <c r="A763" s="297"/>
      <c r="B763" s="297"/>
      <c r="C763" s="297"/>
      <c r="D763" s="297"/>
      <c r="E763" s="297"/>
      <c r="F763" s="297"/>
      <c r="G763" s="297"/>
      <c r="H763" s="297"/>
      <c r="I763" s="297"/>
      <c r="J763" s="297"/>
      <c r="K763" s="297"/>
      <c r="L763" s="297"/>
      <c r="M763" s="297"/>
      <c r="N763" s="297"/>
      <c r="O763" s="297"/>
      <c r="P763" s="297"/>
      <c r="Q763" s="297"/>
      <c r="R763" s="297"/>
      <c r="S763" s="297"/>
      <c r="T763" s="297"/>
      <c r="U763" s="297"/>
      <c r="V763" s="297"/>
      <c r="W763" s="297"/>
      <c r="X763" s="297"/>
      <c r="Y763" s="297"/>
      <c r="Z763" s="297"/>
    </row>
    <row r="764" spans="1:26" ht="12.75">
      <c r="A764" s="297"/>
      <c r="B764" s="297"/>
      <c r="C764" s="297"/>
      <c r="D764" s="297"/>
      <c r="E764" s="297"/>
      <c r="F764" s="297"/>
      <c r="G764" s="297"/>
      <c r="H764" s="297"/>
      <c r="I764" s="297"/>
      <c r="J764" s="297"/>
      <c r="K764" s="297"/>
      <c r="L764" s="297"/>
      <c r="M764" s="297"/>
      <c r="N764" s="297"/>
      <c r="O764" s="297"/>
      <c r="P764" s="297"/>
      <c r="Q764" s="297"/>
      <c r="R764" s="297"/>
      <c r="S764" s="297"/>
      <c r="T764" s="297"/>
      <c r="U764" s="297"/>
      <c r="V764" s="297"/>
      <c r="W764" s="297"/>
      <c r="X764" s="297"/>
      <c r="Y764" s="297"/>
      <c r="Z764" s="297"/>
    </row>
    <row r="765" spans="1:26" ht="12.75">
      <c r="A765" s="297"/>
      <c r="B765" s="297"/>
      <c r="C765" s="297"/>
      <c r="D765" s="297"/>
      <c r="E765" s="297"/>
      <c r="F765" s="297"/>
      <c r="G765" s="297"/>
      <c r="H765" s="297"/>
      <c r="I765" s="297"/>
      <c r="J765" s="297"/>
      <c r="K765" s="297"/>
      <c r="L765" s="297"/>
      <c r="M765" s="297"/>
      <c r="N765" s="297"/>
      <c r="O765" s="297"/>
      <c r="P765" s="297"/>
      <c r="Q765" s="297"/>
      <c r="R765" s="297"/>
      <c r="S765" s="297"/>
      <c r="T765" s="297"/>
      <c r="U765" s="297"/>
      <c r="V765" s="297"/>
      <c r="W765" s="297"/>
      <c r="X765" s="297"/>
      <c r="Y765" s="297"/>
      <c r="Z765" s="297"/>
    </row>
    <row r="766" spans="1:26" ht="12.75">
      <c r="A766" s="297"/>
      <c r="B766" s="297"/>
      <c r="C766" s="297"/>
      <c r="D766" s="297"/>
      <c r="E766" s="297"/>
      <c r="F766" s="297"/>
      <c r="G766" s="297"/>
      <c r="H766" s="297"/>
      <c r="I766" s="297"/>
      <c r="J766" s="297"/>
      <c r="K766" s="297"/>
      <c r="L766" s="297"/>
      <c r="M766" s="297"/>
      <c r="N766" s="297"/>
      <c r="O766" s="297"/>
      <c r="P766" s="297"/>
      <c r="Q766" s="297"/>
      <c r="R766" s="297"/>
      <c r="S766" s="297"/>
      <c r="T766" s="297"/>
      <c r="U766" s="297"/>
      <c r="V766" s="297"/>
      <c r="W766" s="297"/>
      <c r="X766" s="297"/>
      <c r="Y766" s="297"/>
      <c r="Z766" s="297"/>
    </row>
    <row r="767" spans="1:26" ht="12.75">
      <c r="A767" s="297"/>
      <c r="B767" s="297"/>
      <c r="C767" s="297"/>
      <c r="D767" s="297"/>
      <c r="E767" s="297"/>
      <c r="F767" s="297"/>
      <c r="G767" s="297"/>
      <c r="H767" s="297"/>
      <c r="I767" s="297"/>
      <c r="J767" s="297"/>
      <c r="K767" s="297"/>
      <c r="L767" s="297"/>
      <c r="M767" s="297"/>
      <c r="N767" s="297"/>
      <c r="O767" s="297"/>
      <c r="P767" s="297"/>
      <c r="Q767" s="297"/>
      <c r="R767" s="297"/>
      <c r="S767" s="297"/>
      <c r="T767" s="297"/>
      <c r="U767" s="297"/>
      <c r="V767" s="297"/>
      <c r="W767" s="297"/>
      <c r="X767" s="297"/>
      <c r="Y767" s="297"/>
      <c r="Z767" s="297"/>
    </row>
    <row r="768" spans="1:26" ht="12.75">
      <c r="A768" s="297"/>
      <c r="B768" s="297"/>
      <c r="C768" s="297"/>
      <c r="D768" s="297"/>
      <c r="E768" s="297"/>
      <c r="F768" s="297"/>
      <c r="G768" s="297"/>
      <c r="H768" s="297"/>
      <c r="I768" s="297"/>
      <c r="J768" s="297"/>
      <c r="K768" s="297"/>
      <c r="L768" s="297"/>
      <c r="M768" s="297"/>
      <c r="N768" s="297"/>
      <c r="O768" s="297"/>
      <c r="P768" s="297"/>
      <c r="Q768" s="297"/>
      <c r="R768" s="297"/>
      <c r="S768" s="297"/>
      <c r="T768" s="297"/>
      <c r="U768" s="297"/>
      <c r="V768" s="297"/>
      <c r="W768" s="297"/>
      <c r="X768" s="297"/>
      <c r="Y768" s="297"/>
      <c r="Z768" s="297"/>
    </row>
    <row r="769" spans="1:26" ht="12.75">
      <c r="A769" s="297"/>
      <c r="B769" s="297"/>
      <c r="C769" s="297"/>
      <c r="D769" s="297"/>
      <c r="E769" s="297"/>
      <c r="F769" s="297"/>
      <c r="G769" s="297"/>
      <c r="H769" s="297"/>
      <c r="I769" s="297"/>
      <c r="J769" s="297"/>
      <c r="K769" s="297"/>
      <c r="L769" s="297"/>
      <c r="M769" s="297"/>
      <c r="N769" s="297"/>
      <c r="O769" s="297"/>
      <c r="P769" s="297"/>
      <c r="Q769" s="297"/>
      <c r="R769" s="297"/>
      <c r="S769" s="297"/>
      <c r="T769" s="297"/>
      <c r="U769" s="297"/>
      <c r="V769" s="297"/>
      <c r="W769" s="297"/>
      <c r="X769" s="297"/>
      <c r="Y769" s="297"/>
      <c r="Z769" s="297"/>
    </row>
    <row r="770" spans="1:26" ht="12.75">
      <c r="A770" s="297"/>
      <c r="B770" s="297"/>
      <c r="C770" s="297"/>
      <c r="D770" s="297"/>
      <c r="E770" s="297"/>
      <c r="F770" s="297"/>
      <c r="G770" s="297"/>
      <c r="H770" s="297"/>
      <c r="I770" s="297"/>
      <c r="J770" s="297"/>
      <c r="K770" s="297"/>
      <c r="L770" s="297"/>
      <c r="M770" s="297"/>
      <c r="N770" s="297"/>
      <c r="O770" s="297"/>
      <c r="P770" s="297"/>
      <c r="Q770" s="297"/>
      <c r="R770" s="297"/>
      <c r="S770" s="297"/>
      <c r="T770" s="297"/>
      <c r="U770" s="297"/>
      <c r="V770" s="297"/>
      <c r="W770" s="297"/>
      <c r="X770" s="297"/>
      <c r="Y770" s="297"/>
      <c r="Z770" s="297"/>
    </row>
    <row r="771" spans="1:26" ht="12.75">
      <c r="A771" s="297"/>
      <c r="B771" s="297"/>
      <c r="C771" s="297"/>
      <c r="D771" s="297"/>
      <c r="E771" s="297"/>
      <c r="F771" s="297"/>
      <c r="G771" s="297"/>
      <c r="H771" s="297"/>
      <c r="I771" s="297"/>
      <c r="J771" s="297"/>
      <c r="K771" s="297"/>
      <c r="L771" s="297"/>
      <c r="M771" s="297"/>
      <c r="N771" s="297"/>
      <c r="O771" s="297"/>
      <c r="P771" s="297"/>
      <c r="Q771" s="297"/>
      <c r="R771" s="297"/>
      <c r="S771" s="297"/>
      <c r="T771" s="297"/>
      <c r="U771" s="297"/>
      <c r="V771" s="297"/>
      <c r="W771" s="297"/>
      <c r="X771" s="297"/>
      <c r="Y771" s="297"/>
      <c r="Z771" s="297"/>
    </row>
    <row r="772" spans="1:26" ht="12.75">
      <c r="A772" s="297"/>
      <c r="B772" s="297"/>
      <c r="C772" s="297"/>
      <c r="D772" s="297"/>
      <c r="E772" s="297"/>
      <c r="F772" s="297"/>
      <c r="G772" s="297"/>
      <c r="H772" s="297"/>
      <c r="I772" s="297"/>
      <c r="J772" s="297"/>
      <c r="K772" s="297"/>
      <c r="L772" s="297"/>
      <c r="M772" s="297"/>
      <c r="N772" s="297"/>
      <c r="O772" s="297"/>
      <c r="P772" s="297"/>
      <c r="Q772" s="297"/>
      <c r="R772" s="297"/>
      <c r="S772" s="297"/>
      <c r="T772" s="297"/>
      <c r="U772" s="297"/>
      <c r="V772" s="297"/>
      <c r="W772" s="297"/>
      <c r="X772" s="297"/>
      <c r="Y772" s="297"/>
      <c r="Z772" s="297"/>
    </row>
    <row r="773" spans="1:26" ht="12.75">
      <c r="A773" s="297"/>
      <c r="B773" s="297"/>
      <c r="C773" s="297"/>
      <c r="D773" s="297"/>
      <c r="E773" s="297"/>
      <c r="F773" s="297"/>
      <c r="G773" s="297"/>
      <c r="H773" s="297"/>
      <c r="I773" s="297"/>
      <c r="J773" s="297"/>
      <c r="K773" s="297"/>
      <c r="L773" s="297"/>
      <c r="M773" s="297"/>
      <c r="N773" s="297"/>
      <c r="O773" s="297"/>
      <c r="P773" s="297"/>
      <c r="Q773" s="297"/>
      <c r="R773" s="297"/>
      <c r="S773" s="297"/>
      <c r="T773" s="297"/>
      <c r="U773" s="297"/>
      <c r="V773" s="297"/>
      <c r="W773" s="297"/>
      <c r="X773" s="297"/>
      <c r="Y773" s="297"/>
      <c r="Z773" s="297"/>
    </row>
    <row r="774" spans="1:26" ht="12.75">
      <c r="A774" s="297"/>
      <c r="B774" s="297"/>
      <c r="C774" s="297"/>
      <c r="D774" s="297"/>
      <c r="E774" s="297"/>
      <c r="F774" s="297"/>
      <c r="G774" s="297"/>
      <c r="H774" s="297"/>
      <c r="I774" s="297"/>
      <c r="J774" s="297"/>
      <c r="K774" s="297"/>
      <c r="L774" s="297"/>
      <c r="M774" s="297"/>
      <c r="N774" s="297"/>
      <c r="O774" s="297"/>
      <c r="P774" s="297"/>
      <c r="Q774" s="297"/>
      <c r="R774" s="297"/>
      <c r="S774" s="297"/>
      <c r="T774" s="297"/>
      <c r="U774" s="297"/>
      <c r="V774" s="297"/>
      <c r="W774" s="297"/>
      <c r="X774" s="297"/>
      <c r="Y774" s="297"/>
      <c r="Z774" s="297"/>
    </row>
    <row r="775" spans="1:26" ht="12.75">
      <c r="A775" s="297"/>
      <c r="B775" s="297"/>
      <c r="C775" s="297"/>
      <c r="D775" s="297"/>
      <c r="E775" s="297"/>
      <c r="F775" s="297"/>
      <c r="G775" s="297"/>
      <c r="H775" s="297"/>
      <c r="I775" s="297"/>
      <c r="J775" s="297"/>
      <c r="K775" s="297"/>
      <c r="L775" s="297"/>
      <c r="M775" s="297"/>
      <c r="N775" s="297"/>
      <c r="O775" s="297"/>
      <c r="P775" s="297"/>
      <c r="Q775" s="297"/>
      <c r="R775" s="297"/>
      <c r="S775" s="297"/>
      <c r="T775" s="297"/>
      <c r="U775" s="297"/>
      <c r="V775" s="297"/>
      <c r="W775" s="297"/>
      <c r="X775" s="297"/>
      <c r="Y775" s="297"/>
      <c r="Z775" s="297"/>
    </row>
    <row r="776" spans="1:26" ht="12.75">
      <c r="A776" s="297"/>
      <c r="B776" s="297"/>
      <c r="C776" s="297"/>
      <c r="D776" s="297"/>
      <c r="E776" s="297"/>
      <c r="F776" s="297"/>
      <c r="G776" s="297"/>
      <c r="H776" s="297"/>
      <c r="I776" s="297"/>
      <c r="J776" s="297"/>
      <c r="K776" s="297"/>
      <c r="L776" s="297"/>
      <c r="M776" s="297"/>
      <c r="N776" s="297"/>
      <c r="O776" s="297"/>
      <c r="P776" s="297"/>
      <c r="Q776" s="297"/>
      <c r="R776" s="297"/>
      <c r="S776" s="297"/>
      <c r="T776" s="297"/>
      <c r="U776" s="297"/>
      <c r="V776" s="297"/>
      <c r="W776" s="297"/>
      <c r="X776" s="297"/>
      <c r="Y776" s="297"/>
      <c r="Z776" s="297"/>
    </row>
    <row r="777" spans="1:26" ht="12.75">
      <c r="A777" s="297"/>
      <c r="B777" s="297"/>
      <c r="C777" s="297"/>
      <c r="D777" s="297"/>
      <c r="E777" s="297"/>
      <c r="F777" s="297"/>
      <c r="G777" s="297"/>
      <c r="H777" s="297"/>
      <c r="I777" s="297"/>
      <c r="J777" s="297"/>
      <c r="K777" s="297"/>
      <c r="L777" s="297"/>
      <c r="M777" s="297"/>
      <c r="N777" s="297"/>
      <c r="O777" s="297"/>
      <c r="P777" s="297"/>
      <c r="Q777" s="297"/>
      <c r="R777" s="297"/>
      <c r="S777" s="297"/>
      <c r="T777" s="297"/>
      <c r="U777" s="297"/>
      <c r="V777" s="297"/>
      <c r="W777" s="297"/>
      <c r="X777" s="297"/>
      <c r="Y777" s="297"/>
      <c r="Z777" s="297"/>
    </row>
    <row r="778" spans="1:26" ht="12.75">
      <c r="A778" s="297"/>
      <c r="B778" s="297"/>
      <c r="C778" s="297"/>
      <c r="D778" s="297"/>
      <c r="E778" s="297"/>
      <c r="F778" s="297"/>
      <c r="G778" s="297"/>
      <c r="H778" s="297"/>
      <c r="I778" s="297"/>
      <c r="J778" s="297"/>
      <c r="K778" s="297"/>
      <c r="L778" s="297"/>
      <c r="M778" s="297"/>
      <c r="N778" s="297"/>
      <c r="O778" s="297"/>
      <c r="P778" s="297"/>
      <c r="Q778" s="297"/>
      <c r="R778" s="297"/>
      <c r="S778" s="297"/>
      <c r="T778" s="297"/>
      <c r="U778" s="297"/>
      <c r="V778" s="297"/>
      <c r="W778" s="297"/>
      <c r="X778" s="297"/>
      <c r="Y778" s="297"/>
      <c r="Z778" s="297"/>
    </row>
    <row r="779" spans="1:26" ht="12.75">
      <c r="A779" s="297"/>
      <c r="B779" s="297"/>
      <c r="C779" s="297"/>
      <c r="D779" s="297"/>
      <c r="E779" s="297"/>
      <c r="F779" s="297"/>
      <c r="G779" s="297"/>
      <c r="H779" s="297"/>
      <c r="I779" s="297"/>
      <c r="J779" s="297"/>
      <c r="K779" s="297"/>
      <c r="L779" s="297"/>
      <c r="M779" s="297"/>
      <c r="N779" s="297"/>
      <c r="O779" s="297"/>
      <c r="P779" s="297"/>
      <c r="Q779" s="297"/>
      <c r="R779" s="297"/>
      <c r="S779" s="297"/>
      <c r="T779" s="297"/>
      <c r="U779" s="297"/>
      <c r="V779" s="297"/>
      <c r="W779" s="297"/>
      <c r="X779" s="297"/>
      <c r="Y779" s="297"/>
      <c r="Z779" s="297"/>
    </row>
    <row r="780" spans="1:26" ht="12.75">
      <c r="A780" s="297"/>
      <c r="B780" s="297"/>
      <c r="C780" s="297"/>
      <c r="D780" s="297"/>
      <c r="E780" s="297"/>
      <c r="F780" s="297"/>
      <c r="G780" s="297"/>
      <c r="H780" s="297"/>
      <c r="I780" s="297"/>
      <c r="J780" s="297"/>
      <c r="K780" s="297"/>
      <c r="L780" s="297"/>
      <c r="M780" s="297"/>
      <c r="N780" s="297"/>
      <c r="O780" s="297"/>
      <c r="P780" s="297"/>
      <c r="Q780" s="297"/>
      <c r="R780" s="297"/>
      <c r="S780" s="297"/>
      <c r="T780" s="297"/>
      <c r="U780" s="297"/>
      <c r="V780" s="297"/>
      <c r="W780" s="297"/>
      <c r="X780" s="297"/>
      <c r="Y780" s="297"/>
      <c r="Z780" s="297"/>
    </row>
    <row r="781" spans="1:26" ht="12.75">
      <c r="A781" s="297"/>
      <c r="B781" s="297"/>
      <c r="C781" s="297"/>
      <c r="D781" s="297"/>
      <c r="E781" s="297"/>
      <c r="F781" s="297"/>
      <c r="G781" s="297"/>
      <c r="H781" s="297"/>
      <c r="I781" s="297"/>
      <c r="J781" s="297"/>
      <c r="K781" s="297"/>
      <c r="L781" s="297"/>
      <c r="M781" s="297"/>
      <c r="N781" s="297"/>
      <c r="O781" s="297"/>
      <c r="P781" s="297"/>
      <c r="Q781" s="297"/>
      <c r="R781" s="297"/>
      <c r="S781" s="297"/>
      <c r="T781" s="297"/>
      <c r="U781" s="297"/>
      <c r="V781" s="297"/>
      <c r="W781" s="297"/>
      <c r="X781" s="297"/>
      <c r="Y781" s="297"/>
      <c r="Z781" s="297"/>
    </row>
    <row r="782" spans="1:26" ht="12.75">
      <c r="A782" s="297"/>
      <c r="B782" s="297"/>
      <c r="C782" s="297"/>
      <c r="D782" s="297"/>
      <c r="E782" s="297"/>
      <c r="F782" s="297"/>
      <c r="G782" s="297"/>
      <c r="H782" s="297"/>
      <c r="I782" s="297"/>
      <c r="J782" s="297"/>
      <c r="K782" s="297"/>
      <c r="L782" s="297"/>
      <c r="M782" s="297"/>
      <c r="N782" s="297"/>
      <c r="O782" s="297"/>
      <c r="P782" s="297"/>
      <c r="Q782" s="297"/>
      <c r="R782" s="297"/>
      <c r="S782" s="297"/>
      <c r="T782" s="297"/>
      <c r="U782" s="297"/>
      <c r="V782" s="297"/>
      <c r="W782" s="297"/>
      <c r="X782" s="297"/>
      <c r="Y782" s="297"/>
      <c r="Z782" s="297"/>
    </row>
    <row r="783" spans="1:26" ht="12.75">
      <c r="A783" s="297"/>
      <c r="B783" s="297"/>
      <c r="C783" s="297"/>
      <c r="D783" s="297"/>
      <c r="E783" s="297"/>
      <c r="F783" s="297"/>
      <c r="G783" s="297"/>
      <c r="H783" s="297"/>
      <c r="I783" s="297"/>
      <c r="J783" s="297"/>
      <c r="K783" s="297"/>
      <c r="L783" s="297"/>
      <c r="M783" s="297"/>
      <c r="N783" s="297"/>
      <c r="O783" s="297"/>
      <c r="P783" s="297"/>
      <c r="Q783" s="297"/>
      <c r="R783" s="297"/>
      <c r="S783" s="297"/>
      <c r="T783" s="297"/>
      <c r="U783" s="297"/>
      <c r="V783" s="297"/>
      <c r="W783" s="297"/>
      <c r="X783" s="297"/>
      <c r="Y783" s="297"/>
      <c r="Z783" s="297"/>
    </row>
    <row r="784" spans="1:26" ht="12.75">
      <c r="A784" s="297"/>
      <c r="B784" s="297"/>
      <c r="C784" s="297"/>
      <c r="D784" s="297"/>
      <c r="E784" s="297"/>
      <c r="F784" s="297"/>
      <c r="G784" s="297"/>
      <c r="H784" s="297"/>
      <c r="I784" s="297"/>
      <c r="J784" s="297"/>
      <c r="K784" s="297"/>
      <c r="L784" s="297"/>
      <c r="M784" s="297"/>
      <c r="N784" s="297"/>
      <c r="O784" s="297"/>
      <c r="P784" s="297"/>
      <c r="Q784" s="297"/>
      <c r="R784" s="297"/>
      <c r="S784" s="297"/>
      <c r="T784" s="297"/>
      <c r="U784" s="297"/>
      <c r="V784" s="297"/>
      <c r="W784" s="297"/>
      <c r="X784" s="297"/>
      <c r="Y784" s="297"/>
      <c r="Z784" s="297"/>
    </row>
    <row r="785" spans="1:26" ht="12.75">
      <c r="A785" s="297"/>
      <c r="B785" s="297"/>
      <c r="C785" s="297"/>
      <c r="D785" s="297"/>
      <c r="E785" s="297"/>
      <c r="F785" s="297"/>
      <c r="G785" s="297"/>
      <c r="H785" s="297"/>
      <c r="I785" s="297"/>
      <c r="J785" s="297"/>
      <c r="K785" s="297"/>
      <c r="L785" s="297"/>
      <c r="M785" s="297"/>
      <c r="N785" s="297"/>
      <c r="O785" s="297"/>
      <c r="P785" s="297"/>
      <c r="Q785" s="297"/>
      <c r="R785" s="297"/>
      <c r="S785" s="297"/>
      <c r="T785" s="297"/>
      <c r="U785" s="297"/>
      <c r="V785" s="297"/>
      <c r="W785" s="297"/>
      <c r="X785" s="297"/>
      <c r="Y785" s="297"/>
      <c r="Z785" s="297"/>
    </row>
    <row r="786" spans="1:26" ht="12.75">
      <c r="A786" s="297"/>
      <c r="B786" s="297"/>
      <c r="C786" s="297"/>
      <c r="D786" s="297"/>
      <c r="E786" s="297"/>
      <c r="F786" s="297"/>
      <c r="G786" s="297"/>
      <c r="H786" s="297"/>
      <c r="I786" s="297"/>
      <c r="J786" s="297"/>
      <c r="K786" s="297"/>
      <c r="L786" s="297"/>
      <c r="M786" s="297"/>
      <c r="N786" s="297"/>
      <c r="O786" s="297"/>
      <c r="P786" s="297"/>
      <c r="Q786" s="297"/>
      <c r="R786" s="297"/>
      <c r="S786" s="297"/>
      <c r="T786" s="297"/>
      <c r="U786" s="297"/>
      <c r="V786" s="297"/>
      <c r="W786" s="297"/>
      <c r="X786" s="297"/>
      <c r="Y786" s="297"/>
      <c r="Z786" s="297"/>
    </row>
    <row r="787" spans="1:26" ht="12.75">
      <c r="A787" s="297"/>
      <c r="B787" s="297"/>
      <c r="C787" s="297"/>
      <c r="D787" s="297"/>
      <c r="E787" s="297"/>
      <c r="F787" s="297"/>
      <c r="G787" s="297"/>
      <c r="H787" s="297"/>
      <c r="I787" s="297"/>
      <c r="J787" s="297"/>
      <c r="K787" s="297"/>
      <c r="L787" s="297"/>
      <c r="M787" s="297"/>
      <c r="N787" s="297"/>
      <c r="O787" s="297"/>
      <c r="P787" s="297"/>
      <c r="Q787" s="297"/>
      <c r="R787" s="297"/>
      <c r="S787" s="297"/>
      <c r="T787" s="297"/>
      <c r="U787" s="297"/>
      <c r="V787" s="297"/>
      <c r="W787" s="297"/>
      <c r="X787" s="297"/>
      <c r="Y787" s="297"/>
      <c r="Z787" s="297"/>
    </row>
    <row r="788" spans="1:26" ht="12.75">
      <c r="A788" s="297"/>
      <c r="B788" s="297"/>
      <c r="C788" s="297"/>
      <c r="D788" s="297"/>
      <c r="E788" s="297"/>
      <c r="F788" s="297"/>
      <c r="G788" s="297"/>
      <c r="H788" s="297"/>
      <c r="I788" s="297"/>
      <c r="J788" s="297"/>
      <c r="K788" s="297"/>
      <c r="L788" s="297"/>
      <c r="M788" s="297"/>
      <c r="N788" s="297"/>
      <c r="O788" s="297"/>
      <c r="P788" s="297"/>
      <c r="Q788" s="297"/>
      <c r="R788" s="297"/>
      <c r="S788" s="297"/>
      <c r="T788" s="297"/>
      <c r="U788" s="297"/>
      <c r="V788" s="297"/>
      <c r="W788" s="297"/>
      <c r="X788" s="297"/>
      <c r="Y788" s="297"/>
      <c r="Z788" s="297"/>
    </row>
    <row r="789" spans="1:26" ht="12.75">
      <c r="A789" s="297"/>
      <c r="B789" s="297"/>
      <c r="C789" s="297"/>
      <c r="D789" s="297"/>
      <c r="E789" s="297"/>
      <c r="F789" s="297"/>
      <c r="G789" s="297"/>
      <c r="H789" s="297"/>
      <c r="I789" s="297"/>
      <c r="J789" s="297"/>
      <c r="K789" s="297"/>
      <c r="L789" s="297"/>
      <c r="M789" s="297"/>
      <c r="N789" s="297"/>
      <c r="O789" s="297"/>
      <c r="P789" s="297"/>
      <c r="Q789" s="297"/>
      <c r="R789" s="297"/>
      <c r="S789" s="297"/>
      <c r="T789" s="297"/>
      <c r="U789" s="297"/>
      <c r="V789" s="297"/>
      <c r="W789" s="297"/>
      <c r="X789" s="297"/>
      <c r="Y789" s="297"/>
      <c r="Z789" s="297"/>
    </row>
    <row r="790" spans="1:26" ht="12.75">
      <c r="A790" s="297"/>
      <c r="B790" s="297"/>
      <c r="C790" s="297"/>
      <c r="D790" s="297"/>
      <c r="E790" s="297"/>
      <c r="F790" s="297"/>
      <c r="G790" s="297"/>
      <c r="H790" s="297"/>
      <c r="I790" s="297"/>
      <c r="J790" s="297"/>
      <c r="K790" s="297"/>
      <c r="L790" s="297"/>
      <c r="M790" s="297"/>
      <c r="N790" s="297"/>
      <c r="O790" s="297"/>
      <c r="P790" s="297"/>
      <c r="Q790" s="297"/>
      <c r="R790" s="297"/>
      <c r="S790" s="297"/>
      <c r="T790" s="297"/>
      <c r="U790" s="297"/>
      <c r="V790" s="297"/>
      <c r="W790" s="297"/>
      <c r="X790" s="297"/>
      <c r="Y790" s="297"/>
      <c r="Z790" s="297"/>
    </row>
    <row r="791" spans="1:26" ht="12.75">
      <c r="A791" s="297"/>
      <c r="B791" s="297"/>
      <c r="C791" s="297"/>
      <c r="D791" s="297"/>
      <c r="E791" s="297"/>
      <c r="F791" s="297"/>
      <c r="G791" s="297"/>
      <c r="H791" s="297"/>
      <c r="I791" s="297"/>
      <c r="J791" s="297"/>
      <c r="K791" s="297"/>
      <c r="L791" s="297"/>
      <c r="M791" s="297"/>
      <c r="N791" s="297"/>
      <c r="O791" s="297"/>
      <c r="P791" s="297"/>
      <c r="Q791" s="297"/>
      <c r="R791" s="297"/>
      <c r="S791" s="297"/>
      <c r="T791" s="297"/>
      <c r="U791" s="297"/>
      <c r="V791" s="297"/>
      <c r="W791" s="297"/>
      <c r="X791" s="297"/>
      <c r="Y791" s="297"/>
      <c r="Z791" s="297"/>
    </row>
    <row r="792" spans="1:26" ht="12.75">
      <c r="A792" s="297"/>
      <c r="B792" s="297"/>
      <c r="C792" s="297"/>
      <c r="D792" s="297"/>
      <c r="E792" s="297"/>
      <c r="F792" s="297"/>
      <c r="G792" s="297"/>
      <c r="H792" s="297"/>
      <c r="I792" s="297"/>
      <c r="J792" s="297"/>
      <c r="K792" s="297"/>
      <c r="L792" s="297"/>
      <c r="M792" s="297"/>
      <c r="N792" s="297"/>
      <c r="O792" s="297"/>
      <c r="P792" s="297"/>
      <c r="Q792" s="297"/>
      <c r="R792" s="297"/>
      <c r="S792" s="297"/>
      <c r="T792" s="297"/>
      <c r="U792" s="297"/>
      <c r="V792" s="297"/>
      <c r="W792" s="297"/>
      <c r="X792" s="297"/>
      <c r="Y792" s="297"/>
      <c r="Z792" s="297"/>
    </row>
    <row r="793" spans="1:26" ht="12.75">
      <c r="A793" s="297"/>
      <c r="B793" s="297"/>
      <c r="C793" s="297"/>
      <c r="D793" s="297"/>
      <c r="E793" s="297"/>
      <c r="F793" s="297"/>
      <c r="G793" s="297"/>
      <c r="H793" s="297"/>
      <c r="I793" s="297"/>
      <c r="J793" s="297"/>
      <c r="K793" s="297"/>
      <c r="L793" s="297"/>
      <c r="M793" s="297"/>
      <c r="N793" s="297"/>
      <c r="O793" s="297"/>
      <c r="P793" s="297"/>
      <c r="Q793" s="297"/>
      <c r="R793" s="297"/>
      <c r="S793" s="297"/>
      <c r="T793" s="297"/>
      <c r="U793" s="297"/>
      <c r="V793" s="297"/>
      <c r="W793" s="297"/>
      <c r="X793" s="297"/>
      <c r="Y793" s="297"/>
      <c r="Z793" s="297"/>
    </row>
    <row r="794" spans="1:26" ht="12.75">
      <c r="A794" s="297"/>
      <c r="B794" s="297"/>
      <c r="C794" s="297"/>
      <c r="D794" s="297"/>
      <c r="E794" s="297"/>
      <c r="F794" s="297"/>
      <c r="G794" s="297"/>
      <c r="H794" s="297"/>
      <c r="I794" s="297"/>
      <c r="J794" s="297"/>
      <c r="K794" s="297"/>
      <c r="L794" s="297"/>
      <c r="M794" s="297"/>
      <c r="N794" s="297"/>
      <c r="O794" s="297"/>
      <c r="P794" s="297"/>
      <c r="Q794" s="297"/>
      <c r="R794" s="297"/>
      <c r="S794" s="297"/>
      <c r="T794" s="297"/>
      <c r="U794" s="297"/>
      <c r="V794" s="297"/>
      <c r="W794" s="297"/>
      <c r="X794" s="297"/>
      <c r="Y794" s="297"/>
      <c r="Z794" s="297"/>
    </row>
    <row r="795" spans="1:26" ht="12.75">
      <c r="A795" s="297"/>
      <c r="B795" s="297"/>
      <c r="C795" s="297"/>
      <c r="D795" s="297"/>
      <c r="E795" s="297"/>
      <c r="F795" s="297"/>
      <c r="G795" s="297"/>
      <c r="H795" s="297"/>
      <c r="I795" s="297"/>
      <c r="J795" s="297"/>
      <c r="K795" s="297"/>
      <c r="L795" s="297"/>
      <c r="M795" s="297"/>
      <c r="N795" s="297"/>
      <c r="O795" s="297"/>
      <c r="P795" s="297"/>
      <c r="Q795" s="297"/>
      <c r="R795" s="297"/>
      <c r="S795" s="297"/>
      <c r="T795" s="297"/>
      <c r="U795" s="297"/>
      <c r="V795" s="297"/>
      <c r="W795" s="297"/>
      <c r="X795" s="297"/>
      <c r="Y795" s="297"/>
      <c r="Z795" s="297"/>
    </row>
    <row r="796" spans="1:26" ht="12.75">
      <c r="A796" s="297"/>
      <c r="B796" s="297"/>
      <c r="C796" s="297"/>
      <c r="D796" s="297"/>
      <c r="E796" s="297"/>
      <c r="F796" s="297"/>
      <c r="G796" s="297"/>
      <c r="H796" s="297"/>
      <c r="I796" s="297"/>
      <c r="J796" s="297"/>
      <c r="K796" s="297"/>
      <c r="L796" s="297"/>
      <c r="M796" s="297"/>
      <c r="N796" s="297"/>
      <c r="O796" s="297"/>
      <c r="P796" s="297"/>
      <c r="Q796" s="297"/>
      <c r="R796" s="297"/>
      <c r="S796" s="297"/>
      <c r="T796" s="297"/>
      <c r="U796" s="297"/>
      <c r="V796" s="297"/>
      <c r="W796" s="297"/>
      <c r="X796" s="297"/>
      <c r="Y796" s="297"/>
      <c r="Z796" s="297"/>
    </row>
    <row r="797" spans="1:26" ht="12.75">
      <c r="A797" s="297"/>
      <c r="B797" s="297"/>
      <c r="C797" s="297"/>
      <c r="D797" s="297"/>
      <c r="E797" s="297"/>
      <c r="F797" s="297"/>
      <c r="G797" s="297"/>
      <c r="H797" s="297"/>
      <c r="I797" s="297"/>
      <c r="J797" s="297"/>
      <c r="K797" s="297"/>
      <c r="L797" s="297"/>
      <c r="M797" s="297"/>
      <c r="N797" s="297"/>
      <c r="O797" s="297"/>
      <c r="P797" s="297"/>
      <c r="Q797" s="297"/>
      <c r="R797" s="297"/>
      <c r="S797" s="297"/>
      <c r="T797" s="297"/>
      <c r="U797" s="297"/>
      <c r="V797" s="297"/>
      <c r="W797" s="297"/>
      <c r="X797" s="297"/>
      <c r="Y797" s="297"/>
      <c r="Z797" s="297"/>
    </row>
    <row r="798" spans="1:26" ht="12.75">
      <c r="A798" s="297"/>
      <c r="B798" s="297"/>
      <c r="C798" s="297"/>
      <c r="D798" s="297"/>
      <c r="E798" s="297"/>
      <c r="F798" s="297"/>
      <c r="G798" s="297"/>
      <c r="H798" s="297"/>
      <c r="I798" s="297"/>
      <c r="J798" s="297"/>
      <c r="K798" s="297"/>
      <c r="L798" s="297"/>
      <c r="M798" s="297"/>
      <c r="N798" s="297"/>
      <c r="O798" s="297"/>
      <c r="P798" s="297"/>
      <c r="Q798" s="297"/>
      <c r="R798" s="297"/>
      <c r="S798" s="297"/>
      <c r="T798" s="297"/>
      <c r="U798" s="297"/>
      <c r="V798" s="297"/>
      <c r="W798" s="297"/>
      <c r="X798" s="297"/>
      <c r="Y798" s="297"/>
      <c r="Z798" s="297"/>
    </row>
    <row r="799" spans="1:26" ht="12.75">
      <c r="A799" s="297"/>
      <c r="B799" s="297"/>
      <c r="C799" s="297"/>
      <c r="D799" s="297"/>
      <c r="E799" s="297"/>
      <c r="F799" s="297"/>
      <c r="G799" s="297"/>
      <c r="H799" s="297"/>
      <c r="I799" s="297"/>
      <c r="J799" s="297"/>
      <c r="K799" s="297"/>
      <c r="L799" s="297"/>
      <c r="M799" s="297"/>
      <c r="N799" s="297"/>
      <c r="O799" s="297"/>
      <c r="P799" s="297"/>
      <c r="Q799" s="297"/>
      <c r="R799" s="297"/>
      <c r="S799" s="297"/>
      <c r="T799" s="297"/>
      <c r="U799" s="297"/>
      <c r="V799" s="297"/>
      <c r="W799" s="297"/>
      <c r="X799" s="297"/>
      <c r="Y799" s="297"/>
      <c r="Z799" s="297"/>
    </row>
    <row r="800" spans="1:26" ht="12.75">
      <c r="A800" s="297"/>
      <c r="B800" s="297"/>
      <c r="C800" s="297"/>
      <c r="D800" s="297"/>
      <c r="E800" s="297"/>
      <c r="F800" s="297"/>
      <c r="G800" s="297"/>
      <c r="H800" s="297"/>
      <c r="I800" s="297"/>
      <c r="J800" s="297"/>
      <c r="K800" s="297"/>
      <c r="L800" s="297"/>
      <c r="M800" s="297"/>
      <c r="N800" s="297"/>
      <c r="O800" s="297"/>
      <c r="P800" s="297"/>
      <c r="Q800" s="297"/>
      <c r="R800" s="297"/>
      <c r="S800" s="297"/>
      <c r="T800" s="297"/>
      <c r="U800" s="297"/>
      <c r="V800" s="297"/>
      <c r="W800" s="297"/>
      <c r="X800" s="297"/>
      <c r="Y800" s="297"/>
      <c r="Z800" s="297"/>
    </row>
    <row r="801" spans="1:26" ht="12.75">
      <c r="A801" s="297"/>
      <c r="B801" s="297"/>
      <c r="C801" s="297"/>
      <c r="D801" s="297"/>
      <c r="E801" s="297"/>
      <c r="F801" s="297"/>
      <c r="G801" s="297"/>
      <c r="H801" s="297"/>
      <c r="I801" s="297"/>
      <c r="J801" s="297"/>
      <c r="K801" s="297"/>
      <c r="L801" s="297"/>
      <c r="M801" s="297"/>
      <c r="N801" s="297"/>
      <c r="O801" s="297"/>
      <c r="P801" s="297"/>
      <c r="Q801" s="297"/>
      <c r="R801" s="297"/>
      <c r="S801" s="297"/>
      <c r="T801" s="297"/>
      <c r="U801" s="297"/>
      <c r="V801" s="297"/>
      <c r="W801" s="297"/>
      <c r="X801" s="297"/>
      <c r="Y801" s="297"/>
      <c r="Z801" s="297"/>
    </row>
    <row r="802" spans="1:26" ht="12.75">
      <c r="A802" s="297"/>
      <c r="B802" s="297"/>
      <c r="C802" s="297"/>
      <c r="D802" s="297"/>
      <c r="E802" s="297"/>
      <c r="F802" s="297"/>
      <c r="G802" s="297"/>
      <c r="H802" s="297"/>
      <c r="I802" s="297"/>
      <c r="J802" s="297"/>
      <c r="K802" s="297"/>
      <c r="L802" s="297"/>
      <c r="M802" s="297"/>
      <c r="N802" s="297"/>
      <c r="O802" s="297"/>
      <c r="P802" s="297"/>
      <c r="Q802" s="297"/>
      <c r="R802" s="297"/>
      <c r="S802" s="297"/>
      <c r="T802" s="297"/>
      <c r="U802" s="297"/>
      <c r="V802" s="297"/>
      <c r="W802" s="297"/>
      <c r="X802" s="297"/>
      <c r="Y802" s="297"/>
      <c r="Z802" s="297"/>
    </row>
    <row r="803" spans="1:26" ht="12.75">
      <c r="A803" s="297"/>
      <c r="B803" s="297"/>
      <c r="C803" s="297"/>
      <c r="D803" s="297"/>
      <c r="E803" s="297"/>
      <c r="F803" s="297"/>
      <c r="G803" s="297"/>
      <c r="H803" s="297"/>
      <c r="I803" s="297"/>
      <c r="J803" s="297"/>
      <c r="K803" s="297"/>
      <c r="L803" s="297"/>
      <c r="M803" s="297"/>
      <c r="N803" s="297"/>
      <c r="O803" s="297"/>
      <c r="P803" s="297"/>
      <c r="Q803" s="297"/>
      <c r="R803" s="297"/>
      <c r="S803" s="297"/>
      <c r="T803" s="297"/>
      <c r="U803" s="297"/>
      <c r="V803" s="297"/>
      <c r="W803" s="297"/>
      <c r="X803" s="297"/>
      <c r="Y803" s="297"/>
      <c r="Z803" s="297"/>
    </row>
    <row r="804" spans="1:26" ht="12.75">
      <c r="A804" s="297"/>
      <c r="B804" s="297"/>
      <c r="C804" s="297"/>
      <c r="D804" s="297"/>
      <c r="E804" s="297"/>
      <c r="F804" s="297"/>
      <c r="G804" s="297"/>
      <c r="H804" s="297"/>
      <c r="I804" s="297"/>
      <c r="J804" s="297"/>
      <c r="K804" s="297"/>
      <c r="L804" s="297"/>
      <c r="M804" s="297"/>
      <c r="N804" s="297"/>
      <c r="O804" s="297"/>
      <c r="P804" s="297"/>
      <c r="Q804" s="297"/>
      <c r="R804" s="297"/>
      <c r="S804" s="297"/>
      <c r="T804" s="297"/>
      <c r="U804" s="297"/>
      <c r="V804" s="297"/>
      <c r="W804" s="297"/>
      <c r="X804" s="297"/>
      <c r="Y804" s="297"/>
      <c r="Z804" s="297"/>
    </row>
    <row r="805" spans="1:26" ht="12.75">
      <c r="A805" s="297"/>
      <c r="B805" s="297"/>
      <c r="C805" s="297"/>
      <c r="D805" s="297"/>
      <c r="E805" s="297"/>
      <c r="F805" s="297"/>
      <c r="G805" s="297"/>
      <c r="H805" s="297"/>
      <c r="I805" s="297"/>
      <c r="J805" s="297"/>
      <c r="K805" s="297"/>
      <c r="L805" s="297"/>
      <c r="M805" s="297"/>
      <c r="N805" s="297"/>
      <c r="O805" s="297"/>
      <c r="P805" s="297"/>
      <c r="Q805" s="297"/>
      <c r="R805" s="297"/>
      <c r="S805" s="297"/>
      <c r="T805" s="297"/>
      <c r="U805" s="297"/>
      <c r="V805" s="297"/>
      <c r="W805" s="297"/>
      <c r="X805" s="297"/>
      <c r="Y805" s="297"/>
      <c r="Z805" s="297"/>
    </row>
    <row r="806" spans="1:26" ht="12.75">
      <c r="A806" s="297"/>
      <c r="B806" s="297"/>
      <c r="C806" s="297"/>
      <c r="D806" s="297"/>
      <c r="E806" s="297"/>
      <c r="F806" s="297"/>
      <c r="G806" s="297"/>
      <c r="H806" s="297"/>
      <c r="I806" s="297"/>
      <c r="J806" s="297"/>
      <c r="K806" s="297"/>
      <c r="L806" s="297"/>
      <c r="M806" s="297"/>
      <c r="N806" s="297"/>
      <c r="O806" s="297"/>
      <c r="P806" s="297"/>
      <c r="Q806" s="297"/>
      <c r="R806" s="297"/>
      <c r="S806" s="297"/>
      <c r="T806" s="297"/>
      <c r="U806" s="297"/>
      <c r="V806" s="297"/>
      <c r="W806" s="297"/>
      <c r="X806" s="297"/>
      <c r="Y806" s="297"/>
      <c r="Z806" s="297"/>
    </row>
    <row r="807" spans="1:26" ht="12.75">
      <c r="A807" s="297"/>
      <c r="B807" s="297"/>
      <c r="C807" s="297"/>
      <c r="D807" s="297"/>
      <c r="E807" s="297"/>
      <c r="F807" s="297"/>
      <c r="G807" s="297"/>
      <c r="H807" s="297"/>
      <c r="I807" s="297"/>
      <c r="J807" s="297"/>
      <c r="K807" s="297"/>
      <c r="L807" s="297"/>
      <c r="M807" s="297"/>
      <c r="N807" s="297"/>
      <c r="O807" s="297"/>
      <c r="P807" s="297"/>
      <c r="Q807" s="297"/>
      <c r="R807" s="297"/>
      <c r="S807" s="297"/>
      <c r="T807" s="297"/>
      <c r="U807" s="297"/>
      <c r="V807" s="297"/>
      <c r="W807" s="297"/>
      <c r="X807" s="297"/>
      <c r="Y807" s="297"/>
      <c r="Z807" s="297"/>
    </row>
    <row r="808" spans="1:26" ht="12.75">
      <c r="A808" s="297"/>
      <c r="B808" s="297"/>
      <c r="C808" s="297"/>
      <c r="D808" s="297"/>
      <c r="E808" s="297"/>
      <c r="F808" s="297"/>
      <c r="G808" s="297"/>
      <c r="H808" s="297"/>
      <c r="I808" s="297"/>
      <c r="J808" s="297"/>
      <c r="K808" s="297"/>
      <c r="L808" s="297"/>
      <c r="M808" s="297"/>
      <c r="N808" s="297"/>
      <c r="O808" s="297"/>
      <c r="P808" s="297"/>
      <c r="Q808" s="297"/>
      <c r="R808" s="297"/>
      <c r="S808" s="297"/>
      <c r="T808" s="297"/>
      <c r="U808" s="297"/>
      <c r="V808" s="297"/>
      <c r="W808" s="297"/>
      <c r="X808" s="297"/>
      <c r="Y808" s="297"/>
      <c r="Z808" s="297"/>
    </row>
    <row r="809" spans="1:26" ht="12.75">
      <c r="A809" s="297"/>
      <c r="B809" s="297"/>
      <c r="C809" s="297"/>
      <c r="D809" s="297"/>
      <c r="E809" s="297"/>
      <c r="F809" s="297"/>
      <c r="G809" s="297"/>
      <c r="H809" s="297"/>
      <c r="I809" s="297"/>
      <c r="J809" s="297"/>
      <c r="K809" s="297"/>
      <c r="L809" s="297"/>
      <c r="M809" s="297"/>
      <c r="N809" s="297"/>
      <c r="O809" s="297"/>
      <c r="P809" s="297"/>
      <c r="Q809" s="297"/>
      <c r="R809" s="297"/>
      <c r="S809" s="297"/>
      <c r="T809" s="297"/>
      <c r="U809" s="297"/>
      <c r="V809" s="297"/>
      <c r="W809" s="297"/>
      <c r="X809" s="297"/>
      <c r="Y809" s="297"/>
      <c r="Z809" s="297"/>
    </row>
    <row r="810" spans="1:26" ht="12.75">
      <c r="A810" s="297"/>
      <c r="B810" s="297"/>
      <c r="C810" s="297"/>
      <c r="D810" s="297"/>
      <c r="E810" s="297"/>
      <c r="F810" s="297"/>
      <c r="G810" s="297"/>
      <c r="H810" s="297"/>
      <c r="I810" s="297"/>
      <c r="J810" s="297"/>
      <c r="K810" s="297"/>
      <c r="L810" s="297"/>
      <c r="M810" s="297"/>
      <c r="N810" s="297"/>
      <c r="O810" s="297"/>
      <c r="P810" s="297"/>
      <c r="Q810" s="297"/>
      <c r="R810" s="297"/>
      <c r="S810" s="297"/>
      <c r="T810" s="297"/>
      <c r="U810" s="297"/>
      <c r="V810" s="297"/>
      <c r="W810" s="297"/>
      <c r="X810" s="297"/>
      <c r="Y810" s="297"/>
      <c r="Z810" s="297"/>
    </row>
    <row r="811" spans="1:26" ht="12.75">
      <c r="A811" s="297"/>
      <c r="B811" s="297"/>
      <c r="C811" s="297"/>
      <c r="D811" s="297"/>
      <c r="E811" s="297"/>
      <c r="F811" s="297"/>
      <c r="G811" s="297"/>
      <c r="H811" s="297"/>
      <c r="I811" s="297"/>
      <c r="J811" s="297"/>
      <c r="K811" s="297"/>
      <c r="L811" s="297"/>
      <c r="M811" s="297"/>
      <c r="N811" s="297"/>
      <c r="O811" s="297"/>
      <c r="P811" s="297"/>
      <c r="Q811" s="297"/>
      <c r="R811" s="297"/>
      <c r="S811" s="297"/>
      <c r="T811" s="297"/>
      <c r="U811" s="297"/>
      <c r="V811" s="297"/>
      <c r="W811" s="297"/>
      <c r="X811" s="297"/>
      <c r="Y811" s="297"/>
      <c r="Z811" s="297"/>
    </row>
    <row r="812" spans="1:26" ht="12.75">
      <c r="A812" s="297"/>
      <c r="B812" s="297"/>
      <c r="C812" s="297"/>
      <c r="D812" s="297"/>
      <c r="E812" s="297"/>
      <c r="F812" s="297"/>
      <c r="G812" s="297"/>
      <c r="H812" s="297"/>
      <c r="I812" s="297"/>
      <c r="J812" s="297"/>
      <c r="K812" s="297"/>
      <c r="L812" s="297"/>
      <c r="M812" s="297"/>
      <c r="N812" s="297"/>
      <c r="O812" s="297"/>
      <c r="P812" s="297"/>
      <c r="Q812" s="297"/>
      <c r="R812" s="297"/>
      <c r="S812" s="297"/>
      <c r="T812" s="297"/>
      <c r="U812" s="297"/>
      <c r="V812" s="297"/>
      <c r="W812" s="297"/>
      <c r="X812" s="297"/>
      <c r="Y812" s="297"/>
      <c r="Z812" s="297"/>
    </row>
    <row r="813" spans="1:26" ht="12.75">
      <c r="A813" s="297"/>
      <c r="B813" s="297"/>
      <c r="C813" s="297"/>
      <c r="D813" s="297"/>
      <c r="E813" s="297"/>
      <c r="F813" s="297"/>
      <c r="G813" s="297"/>
      <c r="H813" s="297"/>
      <c r="I813" s="297"/>
      <c r="J813" s="297"/>
      <c r="K813" s="297"/>
      <c r="L813" s="297"/>
      <c r="M813" s="297"/>
      <c r="N813" s="297"/>
      <c r="O813" s="297"/>
      <c r="P813" s="297"/>
      <c r="Q813" s="297"/>
      <c r="R813" s="297"/>
      <c r="S813" s="297"/>
      <c r="T813" s="297"/>
      <c r="U813" s="297"/>
      <c r="V813" s="297"/>
      <c r="W813" s="297"/>
      <c r="X813" s="297"/>
      <c r="Y813" s="297"/>
      <c r="Z813" s="297"/>
    </row>
    <row r="814" spans="1:26" ht="12.75">
      <c r="A814" s="297"/>
      <c r="B814" s="297"/>
      <c r="C814" s="297"/>
      <c r="D814" s="297"/>
      <c r="E814" s="297"/>
      <c r="F814" s="297"/>
      <c r="G814" s="297"/>
      <c r="H814" s="297"/>
      <c r="I814" s="297"/>
      <c r="J814" s="297"/>
      <c r="K814" s="297"/>
      <c r="L814" s="297"/>
      <c r="M814" s="297"/>
      <c r="N814" s="297"/>
      <c r="O814" s="297"/>
      <c r="P814" s="297"/>
      <c r="Q814" s="297"/>
      <c r="R814" s="297"/>
      <c r="S814" s="297"/>
      <c r="T814" s="297"/>
      <c r="U814" s="297"/>
      <c r="V814" s="297"/>
      <c r="W814" s="297"/>
      <c r="X814" s="297"/>
      <c r="Y814" s="297"/>
      <c r="Z814" s="297"/>
    </row>
    <row r="815" spans="1:26" ht="12.75">
      <c r="A815" s="297"/>
      <c r="B815" s="297"/>
      <c r="C815" s="297"/>
      <c r="D815" s="297"/>
      <c r="E815" s="297"/>
      <c r="F815" s="297"/>
      <c r="G815" s="297"/>
      <c r="H815" s="297"/>
      <c r="I815" s="297"/>
      <c r="J815" s="297"/>
      <c r="K815" s="297"/>
      <c r="L815" s="297"/>
      <c r="M815" s="297"/>
      <c r="N815" s="297"/>
      <c r="O815" s="297"/>
      <c r="P815" s="297"/>
      <c r="Q815" s="297"/>
      <c r="R815" s="297"/>
      <c r="S815" s="297"/>
      <c r="T815" s="297"/>
      <c r="U815" s="297"/>
      <c r="V815" s="297"/>
      <c r="W815" s="297"/>
      <c r="X815" s="297"/>
      <c r="Y815" s="297"/>
      <c r="Z815" s="297"/>
    </row>
    <row r="816" spans="1:26" ht="12.75">
      <c r="A816" s="297"/>
      <c r="B816" s="297"/>
      <c r="C816" s="297"/>
      <c r="D816" s="297"/>
      <c r="E816" s="297"/>
      <c r="F816" s="297"/>
      <c r="G816" s="297"/>
      <c r="H816" s="297"/>
      <c r="I816" s="297"/>
      <c r="J816" s="297"/>
      <c r="K816" s="297"/>
      <c r="L816" s="297"/>
      <c r="M816" s="297"/>
      <c r="N816" s="297"/>
      <c r="O816" s="297"/>
      <c r="P816" s="297"/>
      <c r="Q816" s="297"/>
      <c r="R816" s="297"/>
      <c r="S816" s="297"/>
      <c r="T816" s="297"/>
      <c r="U816" s="297"/>
      <c r="V816" s="297"/>
      <c r="W816" s="297"/>
      <c r="X816" s="297"/>
      <c r="Y816" s="297"/>
      <c r="Z816" s="297"/>
    </row>
    <row r="817" spans="1:26" ht="12.75">
      <c r="A817" s="297"/>
      <c r="B817" s="297"/>
      <c r="C817" s="297"/>
      <c r="D817" s="297"/>
      <c r="E817" s="297"/>
      <c r="F817" s="297"/>
      <c r="G817" s="297"/>
      <c r="H817" s="297"/>
      <c r="I817" s="297"/>
      <c r="J817" s="297"/>
      <c r="K817" s="297"/>
      <c r="L817" s="297"/>
      <c r="M817" s="297"/>
      <c r="N817" s="297"/>
      <c r="O817" s="297"/>
      <c r="P817" s="297"/>
      <c r="Q817" s="297"/>
      <c r="R817" s="297"/>
      <c r="S817" s="297"/>
      <c r="T817" s="297"/>
      <c r="U817" s="297"/>
      <c r="V817" s="297"/>
      <c r="W817" s="297"/>
      <c r="X817" s="297"/>
      <c r="Y817" s="297"/>
      <c r="Z817" s="297"/>
    </row>
    <row r="818" spans="1:26" ht="12.75">
      <c r="A818" s="297"/>
      <c r="B818" s="297"/>
      <c r="C818" s="297"/>
      <c r="D818" s="297"/>
      <c r="E818" s="297"/>
      <c r="F818" s="297"/>
      <c r="G818" s="297"/>
      <c r="H818" s="297"/>
      <c r="I818" s="297"/>
      <c r="J818" s="297"/>
      <c r="K818" s="297"/>
      <c r="L818" s="297"/>
      <c r="M818" s="297"/>
      <c r="N818" s="297"/>
      <c r="O818" s="297"/>
      <c r="P818" s="297"/>
      <c r="Q818" s="297"/>
      <c r="R818" s="297"/>
      <c r="S818" s="297"/>
      <c r="T818" s="297"/>
      <c r="U818" s="297"/>
      <c r="V818" s="297"/>
      <c r="W818" s="297"/>
      <c r="X818" s="297"/>
      <c r="Y818" s="297"/>
      <c r="Z818" s="297"/>
    </row>
    <row r="819" spans="1:26" ht="12.75">
      <c r="A819" s="297"/>
      <c r="B819" s="297"/>
      <c r="C819" s="297"/>
      <c r="D819" s="297"/>
      <c r="E819" s="297"/>
      <c r="F819" s="297"/>
      <c r="G819" s="297"/>
      <c r="H819" s="297"/>
      <c r="I819" s="297"/>
      <c r="J819" s="297"/>
      <c r="K819" s="297"/>
      <c r="L819" s="297"/>
      <c r="M819" s="297"/>
      <c r="N819" s="297"/>
      <c r="O819" s="297"/>
      <c r="P819" s="297"/>
      <c r="Q819" s="297"/>
      <c r="R819" s="297"/>
      <c r="S819" s="297"/>
      <c r="T819" s="297"/>
      <c r="U819" s="297"/>
      <c r="V819" s="297"/>
      <c r="W819" s="297"/>
      <c r="X819" s="297"/>
      <c r="Y819" s="297"/>
      <c r="Z819" s="297"/>
    </row>
    <row r="820" spans="1:26" ht="12.75">
      <c r="A820" s="297"/>
      <c r="B820" s="297"/>
      <c r="C820" s="297"/>
      <c r="D820" s="297"/>
      <c r="E820" s="297"/>
      <c r="F820" s="297"/>
      <c r="G820" s="297"/>
      <c r="H820" s="297"/>
      <c r="I820" s="297"/>
      <c r="J820" s="297"/>
      <c r="K820" s="297"/>
      <c r="L820" s="297"/>
      <c r="M820" s="297"/>
      <c r="N820" s="297"/>
      <c r="O820" s="297"/>
      <c r="P820" s="297"/>
      <c r="Q820" s="297"/>
      <c r="R820" s="297"/>
      <c r="S820" s="297"/>
      <c r="T820" s="297"/>
      <c r="U820" s="297"/>
      <c r="V820" s="297"/>
      <c r="W820" s="297"/>
      <c r="X820" s="297"/>
      <c r="Y820" s="297"/>
      <c r="Z820" s="297"/>
    </row>
    <row r="821" spans="1:26" ht="12.75">
      <c r="A821" s="297"/>
      <c r="B821" s="297"/>
      <c r="C821" s="297"/>
      <c r="D821" s="297"/>
      <c r="E821" s="297"/>
      <c r="F821" s="297"/>
      <c r="G821" s="297"/>
      <c r="H821" s="297"/>
      <c r="I821" s="297"/>
      <c r="J821" s="297"/>
      <c r="K821" s="297"/>
      <c r="L821" s="297"/>
      <c r="M821" s="297"/>
      <c r="N821" s="297"/>
      <c r="O821" s="297"/>
      <c r="P821" s="297"/>
      <c r="Q821" s="297"/>
      <c r="R821" s="297"/>
      <c r="S821" s="297"/>
      <c r="T821" s="297"/>
      <c r="U821" s="297"/>
      <c r="V821" s="297"/>
      <c r="W821" s="297"/>
      <c r="X821" s="297"/>
      <c r="Y821" s="297"/>
      <c r="Z821" s="297"/>
    </row>
    <row r="822" spans="1:26" ht="12.75">
      <c r="A822" s="297"/>
      <c r="B822" s="297"/>
      <c r="C822" s="297"/>
      <c r="D822" s="297"/>
      <c r="E822" s="297"/>
      <c r="F822" s="297"/>
      <c r="G822" s="297"/>
      <c r="H822" s="297"/>
      <c r="I822" s="297"/>
      <c r="J822" s="297"/>
      <c r="K822" s="297"/>
      <c r="L822" s="297"/>
      <c r="M822" s="297"/>
      <c r="N822" s="297"/>
      <c r="O822" s="297"/>
      <c r="P822" s="297"/>
      <c r="Q822" s="297"/>
      <c r="R822" s="297"/>
      <c r="S822" s="297"/>
      <c r="T822" s="297"/>
      <c r="U822" s="297"/>
      <c r="V822" s="297"/>
      <c r="W822" s="297"/>
      <c r="X822" s="297"/>
      <c r="Y822" s="297"/>
      <c r="Z822" s="297"/>
    </row>
    <row r="823" spans="1:26" ht="12.75">
      <c r="A823" s="297"/>
      <c r="B823" s="297"/>
      <c r="C823" s="297"/>
      <c r="D823" s="297"/>
      <c r="E823" s="297"/>
      <c r="F823" s="297"/>
      <c r="G823" s="297"/>
      <c r="H823" s="297"/>
      <c r="I823" s="297"/>
      <c r="J823" s="297"/>
      <c r="K823" s="297"/>
      <c r="L823" s="297"/>
      <c r="M823" s="297"/>
      <c r="N823" s="297"/>
      <c r="O823" s="297"/>
      <c r="P823" s="297"/>
      <c r="Q823" s="297"/>
      <c r="R823" s="297"/>
      <c r="S823" s="297"/>
      <c r="T823" s="297"/>
      <c r="U823" s="297"/>
      <c r="V823" s="297"/>
      <c r="W823" s="297"/>
      <c r="X823" s="297"/>
      <c r="Y823" s="297"/>
      <c r="Z823" s="297"/>
    </row>
    <row r="824" spans="1:26" ht="12.75">
      <c r="A824" s="297"/>
      <c r="B824" s="297"/>
      <c r="C824" s="297"/>
      <c r="D824" s="297"/>
      <c r="E824" s="297"/>
      <c r="F824" s="297"/>
      <c r="G824" s="297"/>
      <c r="H824" s="297"/>
      <c r="I824" s="297"/>
      <c r="J824" s="297"/>
      <c r="K824" s="297"/>
      <c r="L824" s="297"/>
      <c r="M824" s="297"/>
      <c r="N824" s="297"/>
      <c r="O824" s="297"/>
      <c r="P824" s="297"/>
      <c r="Q824" s="297"/>
      <c r="R824" s="297"/>
      <c r="S824" s="297"/>
      <c r="T824" s="297"/>
      <c r="U824" s="297"/>
      <c r="V824" s="297"/>
      <c r="W824" s="297"/>
      <c r="X824" s="297"/>
      <c r="Y824" s="297"/>
      <c r="Z824" s="297"/>
    </row>
    <row r="825" spans="1:26" ht="12.75">
      <c r="A825" s="297"/>
      <c r="B825" s="297"/>
      <c r="C825" s="297"/>
      <c r="D825" s="297"/>
      <c r="E825" s="297"/>
      <c r="F825" s="297"/>
      <c r="G825" s="297"/>
      <c r="H825" s="297"/>
      <c r="I825" s="297"/>
      <c r="J825" s="297"/>
      <c r="K825" s="297"/>
      <c r="L825" s="297"/>
      <c r="M825" s="297"/>
      <c r="N825" s="297"/>
      <c r="O825" s="297"/>
      <c r="P825" s="297"/>
      <c r="Q825" s="297"/>
      <c r="R825" s="297"/>
      <c r="S825" s="297"/>
      <c r="T825" s="297"/>
      <c r="U825" s="297"/>
      <c r="V825" s="297"/>
      <c r="W825" s="297"/>
      <c r="X825" s="297"/>
      <c r="Y825" s="297"/>
      <c r="Z825" s="297"/>
    </row>
    <row r="826" spans="1:26" ht="12.75">
      <c r="A826" s="297"/>
      <c r="B826" s="297"/>
      <c r="C826" s="297"/>
      <c r="D826" s="297"/>
      <c r="E826" s="297"/>
      <c r="F826" s="297"/>
      <c r="G826" s="297"/>
      <c r="H826" s="297"/>
      <c r="I826" s="297"/>
      <c r="J826" s="297"/>
      <c r="K826" s="297"/>
      <c r="L826" s="297"/>
      <c r="M826" s="297"/>
      <c r="N826" s="297"/>
      <c r="O826" s="297"/>
      <c r="P826" s="297"/>
      <c r="Q826" s="297"/>
      <c r="R826" s="297"/>
      <c r="S826" s="297"/>
      <c r="T826" s="297"/>
      <c r="U826" s="297"/>
      <c r="V826" s="297"/>
      <c r="W826" s="297"/>
      <c r="X826" s="297"/>
      <c r="Y826" s="297"/>
      <c r="Z826" s="297"/>
    </row>
    <row r="827" spans="1:26" ht="12.75">
      <c r="A827" s="297"/>
      <c r="B827" s="297"/>
      <c r="C827" s="297"/>
      <c r="D827" s="297"/>
      <c r="E827" s="297"/>
      <c r="F827" s="297"/>
      <c r="G827" s="297"/>
      <c r="H827" s="297"/>
      <c r="I827" s="297"/>
      <c r="J827" s="297"/>
      <c r="K827" s="297"/>
      <c r="L827" s="297"/>
      <c r="M827" s="297"/>
      <c r="N827" s="297"/>
      <c r="O827" s="297"/>
      <c r="P827" s="297"/>
      <c r="Q827" s="297"/>
      <c r="R827" s="297"/>
      <c r="S827" s="297"/>
      <c r="T827" s="297"/>
      <c r="U827" s="297"/>
      <c r="V827" s="297"/>
      <c r="W827" s="297"/>
      <c r="X827" s="297"/>
      <c r="Y827" s="297"/>
      <c r="Z827" s="297"/>
    </row>
    <row r="828" spans="1:26" ht="12.75">
      <c r="A828" s="297"/>
      <c r="B828" s="297"/>
      <c r="C828" s="297"/>
      <c r="D828" s="297"/>
      <c r="E828" s="297"/>
      <c r="F828" s="297"/>
      <c r="G828" s="297"/>
      <c r="H828" s="297"/>
      <c r="I828" s="297"/>
      <c r="J828" s="297"/>
      <c r="K828" s="297"/>
      <c r="L828" s="297"/>
      <c r="M828" s="297"/>
      <c r="N828" s="297"/>
      <c r="O828" s="297"/>
      <c r="P828" s="297"/>
      <c r="Q828" s="297"/>
      <c r="R828" s="297"/>
      <c r="S828" s="297"/>
      <c r="T828" s="297"/>
      <c r="U828" s="297"/>
      <c r="V828" s="297"/>
      <c r="W828" s="297"/>
      <c r="X828" s="297"/>
      <c r="Y828" s="297"/>
      <c r="Z828" s="297"/>
    </row>
    <row r="829" spans="1:26" ht="12.75">
      <c r="A829" s="297"/>
      <c r="B829" s="297"/>
      <c r="C829" s="297"/>
      <c r="D829" s="297"/>
      <c r="E829" s="297"/>
      <c r="F829" s="297"/>
      <c r="G829" s="297"/>
      <c r="H829" s="297"/>
      <c r="I829" s="297"/>
      <c r="J829" s="297"/>
      <c r="K829" s="297"/>
      <c r="L829" s="297"/>
      <c r="M829" s="297"/>
      <c r="N829" s="297"/>
      <c r="O829" s="297"/>
      <c r="P829" s="297"/>
      <c r="Q829" s="297"/>
      <c r="R829" s="297"/>
      <c r="S829" s="297"/>
      <c r="T829" s="297"/>
      <c r="U829" s="297"/>
      <c r="V829" s="297"/>
      <c r="W829" s="297"/>
      <c r="X829" s="297"/>
      <c r="Y829" s="297"/>
      <c r="Z829" s="297"/>
    </row>
    <row r="830" spans="1:26" ht="12.75">
      <c r="A830" s="297"/>
      <c r="B830" s="297"/>
      <c r="C830" s="297"/>
      <c r="D830" s="297"/>
      <c r="E830" s="297"/>
      <c r="F830" s="297"/>
      <c r="G830" s="297"/>
      <c r="H830" s="297"/>
      <c r="I830" s="297"/>
      <c r="J830" s="297"/>
      <c r="K830" s="297"/>
      <c r="L830" s="297"/>
      <c r="M830" s="297"/>
      <c r="N830" s="297"/>
      <c r="O830" s="297"/>
      <c r="P830" s="297"/>
      <c r="Q830" s="297"/>
      <c r="R830" s="297"/>
      <c r="S830" s="297"/>
      <c r="T830" s="297"/>
      <c r="U830" s="297"/>
      <c r="V830" s="297"/>
      <c r="W830" s="297"/>
      <c r="X830" s="297"/>
      <c r="Y830" s="297"/>
      <c r="Z830" s="297"/>
    </row>
    <row r="831" spans="1:26" ht="12.75">
      <c r="A831" s="297"/>
      <c r="B831" s="297"/>
      <c r="C831" s="297"/>
      <c r="D831" s="297"/>
      <c r="E831" s="297"/>
      <c r="F831" s="297"/>
      <c r="G831" s="297"/>
      <c r="H831" s="297"/>
      <c r="I831" s="297"/>
      <c r="J831" s="297"/>
      <c r="K831" s="297"/>
      <c r="L831" s="297"/>
      <c r="M831" s="297"/>
      <c r="N831" s="297"/>
      <c r="O831" s="297"/>
      <c r="P831" s="297"/>
      <c r="Q831" s="297"/>
      <c r="R831" s="297"/>
      <c r="S831" s="297"/>
      <c r="T831" s="297"/>
      <c r="U831" s="297"/>
      <c r="V831" s="297"/>
      <c r="W831" s="297"/>
      <c r="X831" s="297"/>
      <c r="Y831" s="297"/>
      <c r="Z831" s="297"/>
    </row>
    <row r="832" spans="1:26" ht="12.75">
      <c r="A832" s="297"/>
      <c r="B832" s="297"/>
      <c r="C832" s="297"/>
      <c r="D832" s="297"/>
      <c r="E832" s="297"/>
      <c r="F832" s="297"/>
      <c r="G832" s="297"/>
      <c r="H832" s="297"/>
      <c r="I832" s="297"/>
      <c r="J832" s="297"/>
      <c r="K832" s="297"/>
      <c r="L832" s="297"/>
      <c r="M832" s="297"/>
      <c r="N832" s="297"/>
      <c r="O832" s="297"/>
      <c r="P832" s="297"/>
      <c r="Q832" s="297"/>
      <c r="R832" s="297"/>
      <c r="S832" s="297"/>
      <c r="T832" s="297"/>
      <c r="U832" s="297"/>
      <c r="V832" s="297"/>
      <c r="W832" s="297"/>
      <c r="X832" s="297"/>
      <c r="Y832" s="297"/>
      <c r="Z832" s="297"/>
    </row>
    <row r="833" spans="1:26" ht="12.75">
      <c r="A833" s="297"/>
      <c r="B833" s="297"/>
      <c r="C833" s="297"/>
      <c r="D833" s="297"/>
      <c r="E833" s="297"/>
      <c r="F833" s="297"/>
      <c r="G833" s="297"/>
      <c r="H833" s="297"/>
      <c r="I833" s="297"/>
      <c r="J833" s="297"/>
      <c r="K833" s="297"/>
      <c r="L833" s="297"/>
      <c r="M833" s="297"/>
      <c r="N833" s="297"/>
      <c r="O833" s="297"/>
      <c r="P833" s="297"/>
      <c r="Q833" s="297"/>
      <c r="R833" s="297"/>
      <c r="S833" s="297"/>
      <c r="T833" s="297"/>
      <c r="U833" s="297"/>
      <c r="V833" s="297"/>
      <c r="W833" s="297"/>
      <c r="X833" s="297"/>
      <c r="Y833" s="297"/>
      <c r="Z833" s="297"/>
    </row>
    <row r="834" spans="1:26" ht="12.75">
      <c r="A834" s="297"/>
      <c r="B834" s="297"/>
      <c r="C834" s="297"/>
      <c r="D834" s="297"/>
      <c r="E834" s="297"/>
      <c r="F834" s="297"/>
      <c r="G834" s="297"/>
      <c r="H834" s="297"/>
      <c r="I834" s="297"/>
      <c r="J834" s="297"/>
      <c r="K834" s="297"/>
      <c r="L834" s="297"/>
      <c r="M834" s="297"/>
      <c r="N834" s="297"/>
      <c r="O834" s="297"/>
      <c r="P834" s="297"/>
      <c r="Q834" s="297"/>
      <c r="R834" s="297"/>
      <c r="S834" s="297"/>
      <c r="T834" s="297"/>
      <c r="U834" s="297"/>
      <c r="V834" s="297"/>
      <c r="W834" s="297"/>
      <c r="X834" s="297"/>
      <c r="Y834" s="297"/>
      <c r="Z834" s="297"/>
    </row>
    <row r="835" spans="1:26" ht="12.75">
      <c r="A835" s="297"/>
      <c r="B835" s="297"/>
      <c r="C835" s="297"/>
      <c r="D835" s="297"/>
      <c r="E835" s="297"/>
      <c r="F835" s="297"/>
      <c r="G835" s="297"/>
      <c r="H835" s="297"/>
      <c r="I835" s="297"/>
      <c r="J835" s="297"/>
      <c r="K835" s="297"/>
      <c r="L835" s="297"/>
      <c r="M835" s="297"/>
      <c r="N835" s="297"/>
      <c r="O835" s="297"/>
      <c r="P835" s="297"/>
      <c r="Q835" s="297"/>
      <c r="R835" s="297"/>
      <c r="S835" s="297"/>
      <c r="T835" s="297"/>
      <c r="U835" s="297"/>
      <c r="V835" s="297"/>
      <c r="W835" s="297"/>
      <c r="X835" s="297"/>
      <c r="Y835" s="297"/>
      <c r="Z835" s="297"/>
    </row>
    <row r="836" spans="1:26" ht="12.75">
      <c r="A836" s="297"/>
      <c r="B836" s="297"/>
      <c r="C836" s="297"/>
      <c r="D836" s="297"/>
      <c r="E836" s="297"/>
      <c r="F836" s="297"/>
      <c r="G836" s="297"/>
      <c r="H836" s="297"/>
      <c r="I836" s="297"/>
      <c r="J836" s="297"/>
      <c r="K836" s="297"/>
      <c r="L836" s="297"/>
      <c r="M836" s="297"/>
      <c r="N836" s="297"/>
      <c r="O836" s="297"/>
      <c r="P836" s="297"/>
      <c r="Q836" s="297"/>
      <c r="R836" s="297"/>
      <c r="S836" s="297"/>
      <c r="T836" s="297"/>
      <c r="U836" s="297"/>
      <c r="V836" s="297"/>
      <c r="W836" s="297"/>
      <c r="X836" s="297"/>
      <c r="Y836" s="297"/>
      <c r="Z836" s="297"/>
    </row>
    <row r="837" spans="1:26" ht="12.75">
      <c r="A837" s="297"/>
      <c r="B837" s="297"/>
      <c r="C837" s="297"/>
      <c r="D837" s="297"/>
      <c r="E837" s="297"/>
      <c r="F837" s="297"/>
      <c r="G837" s="297"/>
      <c r="H837" s="297"/>
      <c r="I837" s="297"/>
      <c r="J837" s="297"/>
      <c r="K837" s="297"/>
      <c r="L837" s="297"/>
      <c r="M837" s="297"/>
      <c r="N837" s="297"/>
      <c r="O837" s="297"/>
      <c r="P837" s="297"/>
      <c r="Q837" s="297"/>
      <c r="R837" s="297"/>
      <c r="S837" s="297"/>
      <c r="T837" s="297"/>
      <c r="U837" s="297"/>
      <c r="V837" s="297"/>
      <c r="W837" s="297"/>
      <c r="X837" s="297"/>
      <c r="Y837" s="297"/>
      <c r="Z837" s="297"/>
    </row>
    <row r="838" spans="1:26" ht="12.75">
      <c r="A838" s="297"/>
      <c r="B838" s="297"/>
      <c r="C838" s="297"/>
      <c r="D838" s="297"/>
      <c r="E838" s="297"/>
      <c r="F838" s="297"/>
      <c r="G838" s="297"/>
      <c r="H838" s="297"/>
      <c r="I838" s="297"/>
      <c r="J838" s="297"/>
      <c r="K838" s="297"/>
      <c r="L838" s="297"/>
      <c r="M838" s="297"/>
      <c r="N838" s="297"/>
      <c r="O838" s="297"/>
      <c r="P838" s="297"/>
      <c r="Q838" s="297"/>
      <c r="R838" s="297"/>
      <c r="S838" s="297"/>
      <c r="T838" s="297"/>
      <c r="U838" s="297"/>
      <c r="V838" s="297"/>
      <c r="W838" s="297"/>
      <c r="X838" s="297"/>
      <c r="Y838" s="297"/>
      <c r="Z838" s="297"/>
    </row>
    <row r="839" spans="1:26" ht="12.75">
      <c r="A839" s="297"/>
      <c r="B839" s="297"/>
      <c r="C839" s="297"/>
      <c r="D839" s="297"/>
      <c r="E839" s="297"/>
      <c r="F839" s="297"/>
      <c r="G839" s="297"/>
      <c r="H839" s="297"/>
      <c r="I839" s="297"/>
      <c r="J839" s="297"/>
      <c r="K839" s="297"/>
      <c r="L839" s="297"/>
      <c r="M839" s="297"/>
      <c r="N839" s="297"/>
      <c r="O839" s="297"/>
      <c r="P839" s="297"/>
      <c r="Q839" s="297"/>
      <c r="R839" s="297"/>
      <c r="S839" s="297"/>
      <c r="T839" s="297"/>
      <c r="U839" s="297"/>
      <c r="V839" s="297"/>
      <c r="W839" s="297"/>
      <c r="X839" s="297"/>
      <c r="Y839" s="297"/>
      <c r="Z839" s="297"/>
    </row>
    <row r="840" spans="1:26" ht="12.75">
      <c r="A840" s="297"/>
      <c r="B840" s="297"/>
      <c r="C840" s="297"/>
      <c r="D840" s="297"/>
      <c r="E840" s="297"/>
      <c r="F840" s="297"/>
      <c r="G840" s="297"/>
      <c r="H840" s="297"/>
      <c r="I840" s="297"/>
      <c r="J840" s="297"/>
      <c r="K840" s="297"/>
      <c r="L840" s="297"/>
      <c r="M840" s="297"/>
      <c r="N840" s="297"/>
      <c r="O840" s="297"/>
      <c r="P840" s="297"/>
      <c r="Q840" s="297"/>
      <c r="R840" s="297"/>
      <c r="S840" s="297"/>
      <c r="T840" s="297"/>
      <c r="U840" s="297"/>
      <c r="V840" s="297"/>
      <c r="W840" s="297"/>
      <c r="X840" s="297"/>
      <c r="Y840" s="297"/>
      <c r="Z840" s="297"/>
    </row>
    <row r="841" spans="1:26" ht="12.75">
      <c r="A841" s="297"/>
      <c r="B841" s="297"/>
      <c r="C841" s="297"/>
      <c r="D841" s="297"/>
      <c r="E841" s="297"/>
      <c r="F841" s="297"/>
      <c r="G841" s="297"/>
      <c r="H841" s="297"/>
      <c r="I841" s="297"/>
      <c r="J841" s="297"/>
      <c r="K841" s="297"/>
      <c r="L841" s="297"/>
      <c r="M841" s="297"/>
      <c r="N841" s="297"/>
      <c r="O841" s="297"/>
      <c r="P841" s="297"/>
      <c r="Q841" s="297"/>
      <c r="R841" s="297"/>
      <c r="S841" s="297"/>
      <c r="T841" s="297"/>
      <c r="U841" s="297"/>
      <c r="V841" s="297"/>
      <c r="W841" s="297"/>
      <c r="X841" s="297"/>
      <c r="Y841" s="297"/>
      <c r="Z841" s="297"/>
    </row>
    <row r="842" spans="1:26" ht="12.75">
      <c r="A842" s="297"/>
      <c r="B842" s="297"/>
      <c r="C842" s="297"/>
      <c r="D842" s="297"/>
      <c r="E842" s="297"/>
      <c r="F842" s="297"/>
      <c r="G842" s="297"/>
      <c r="H842" s="297"/>
      <c r="I842" s="297"/>
      <c r="J842" s="297"/>
      <c r="K842" s="297"/>
      <c r="L842" s="297"/>
      <c r="M842" s="297"/>
      <c r="N842" s="297"/>
      <c r="O842" s="297"/>
      <c r="P842" s="297"/>
      <c r="Q842" s="297"/>
      <c r="R842" s="297"/>
      <c r="S842" s="297"/>
      <c r="T842" s="297"/>
      <c r="U842" s="297"/>
      <c r="V842" s="297"/>
      <c r="W842" s="297"/>
      <c r="X842" s="297"/>
      <c r="Y842" s="297"/>
      <c r="Z842" s="297"/>
    </row>
    <row r="843" spans="1:26" ht="12.75">
      <c r="A843" s="297"/>
      <c r="B843" s="297"/>
      <c r="C843" s="297"/>
      <c r="D843" s="297"/>
      <c r="E843" s="297"/>
      <c r="F843" s="297"/>
      <c r="G843" s="297"/>
      <c r="H843" s="297"/>
      <c r="I843" s="297"/>
      <c r="J843" s="297"/>
      <c r="K843" s="297"/>
      <c r="L843" s="297"/>
      <c r="M843" s="297"/>
      <c r="N843" s="297"/>
      <c r="O843" s="297"/>
      <c r="P843" s="297"/>
      <c r="Q843" s="297"/>
      <c r="R843" s="297"/>
      <c r="S843" s="297"/>
      <c r="T843" s="297"/>
      <c r="U843" s="297"/>
      <c r="V843" s="297"/>
      <c r="W843" s="297"/>
      <c r="X843" s="297"/>
      <c r="Y843" s="297"/>
      <c r="Z843" s="297"/>
    </row>
    <row r="844" spans="1:26" ht="12.75">
      <c r="A844" s="297"/>
      <c r="B844" s="297"/>
      <c r="C844" s="297"/>
      <c r="D844" s="297"/>
      <c r="E844" s="297"/>
      <c r="F844" s="297"/>
      <c r="G844" s="297"/>
      <c r="H844" s="297"/>
      <c r="I844" s="297"/>
      <c r="J844" s="297"/>
      <c r="K844" s="297"/>
      <c r="L844" s="297"/>
      <c r="M844" s="297"/>
      <c r="N844" s="297"/>
      <c r="O844" s="297"/>
      <c r="P844" s="297"/>
      <c r="Q844" s="297"/>
      <c r="R844" s="297"/>
      <c r="S844" s="297"/>
      <c r="T844" s="297"/>
      <c r="U844" s="297"/>
      <c r="V844" s="297"/>
      <c r="W844" s="297"/>
      <c r="X844" s="297"/>
      <c r="Y844" s="297"/>
      <c r="Z844" s="297"/>
    </row>
    <row r="845" spans="1:26" ht="12.75">
      <c r="A845" s="297"/>
      <c r="B845" s="297"/>
      <c r="C845" s="297"/>
      <c r="D845" s="297"/>
      <c r="E845" s="297"/>
      <c r="F845" s="297"/>
      <c r="G845" s="297"/>
      <c r="H845" s="297"/>
      <c r="I845" s="297"/>
      <c r="J845" s="297"/>
      <c r="K845" s="297"/>
      <c r="L845" s="297"/>
      <c r="M845" s="297"/>
      <c r="N845" s="297"/>
      <c r="O845" s="297"/>
      <c r="P845" s="297"/>
      <c r="Q845" s="297"/>
      <c r="R845" s="297"/>
      <c r="S845" s="297"/>
      <c r="T845" s="297"/>
      <c r="U845" s="297"/>
      <c r="V845" s="297"/>
      <c r="W845" s="297"/>
      <c r="X845" s="297"/>
      <c r="Y845" s="297"/>
      <c r="Z845" s="297"/>
    </row>
    <row r="846" spans="1:26" ht="12.75">
      <c r="A846" s="297"/>
      <c r="B846" s="297"/>
      <c r="C846" s="297"/>
      <c r="D846" s="297"/>
      <c r="E846" s="297"/>
      <c r="F846" s="297"/>
      <c r="G846" s="297"/>
      <c r="H846" s="297"/>
      <c r="I846" s="297"/>
      <c r="J846" s="297"/>
      <c r="K846" s="297"/>
      <c r="L846" s="297"/>
      <c r="M846" s="297"/>
      <c r="N846" s="297"/>
      <c r="O846" s="297"/>
      <c r="P846" s="297"/>
      <c r="Q846" s="297"/>
      <c r="R846" s="297"/>
      <c r="S846" s="297"/>
      <c r="T846" s="297"/>
      <c r="U846" s="297"/>
      <c r="V846" s="297"/>
      <c r="W846" s="297"/>
      <c r="X846" s="297"/>
      <c r="Y846" s="297"/>
      <c r="Z846" s="297"/>
    </row>
    <row r="847" spans="1:26" ht="12.75">
      <c r="A847" s="297"/>
      <c r="B847" s="297"/>
      <c r="C847" s="297"/>
      <c r="D847" s="297"/>
      <c r="E847" s="297"/>
      <c r="F847" s="297"/>
      <c r="G847" s="297"/>
      <c r="H847" s="297"/>
      <c r="I847" s="297"/>
      <c r="J847" s="297"/>
      <c r="K847" s="297"/>
      <c r="L847" s="297"/>
      <c r="M847" s="297"/>
      <c r="N847" s="297"/>
      <c r="O847" s="297"/>
      <c r="P847" s="297"/>
      <c r="Q847" s="297"/>
      <c r="R847" s="297"/>
      <c r="S847" s="297"/>
      <c r="T847" s="297"/>
      <c r="U847" s="297"/>
      <c r="V847" s="297"/>
      <c r="W847" s="297"/>
      <c r="X847" s="297"/>
      <c r="Y847" s="297"/>
      <c r="Z847" s="297"/>
    </row>
    <row r="848" spans="1:26" ht="12.75">
      <c r="A848" s="297"/>
      <c r="B848" s="297"/>
      <c r="C848" s="297"/>
      <c r="D848" s="297"/>
      <c r="E848" s="297"/>
      <c r="F848" s="297"/>
      <c r="G848" s="297"/>
      <c r="H848" s="297"/>
      <c r="I848" s="297"/>
      <c r="J848" s="297"/>
      <c r="K848" s="297"/>
      <c r="L848" s="297"/>
      <c r="M848" s="297"/>
      <c r="N848" s="297"/>
      <c r="O848" s="297"/>
      <c r="P848" s="297"/>
      <c r="Q848" s="297"/>
      <c r="R848" s="297"/>
      <c r="S848" s="297"/>
      <c r="T848" s="297"/>
      <c r="U848" s="297"/>
      <c r="V848" s="297"/>
      <c r="W848" s="297"/>
      <c r="X848" s="297"/>
      <c r="Y848" s="297"/>
      <c r="Z848" s="297"/>
    </row>
    <row r="849" spans="1:26" ht="12.75">
      <c r="A849" s="297"/>
      <c r="B849" s="297"/>
      <c r="C849" s="297"/>
      <c r="D849" s="297"/>
      <c r="E849" s="297"/>
      <c r="F849" s="297"/>
      <c r="G849" s="297"/>
      <c r="H849" s="297"/>
      <c r="I849" s="297"/>
      <c r="J849" s="297"/>
      <c r="K849" s="297"/>
      <c r="L849" s="297"/>
      <c r="M849" s="297"/>
      <c r="N849" s="297"/>
      <c r="O849" s="297"/>
      <c r="P849" s="297"/>
      <c r="Q849" s="297"/>
      <c r="R849" s="297"/>
      <c r="S849" s="297"/>
      <c r="T849" s="297"/>
      <c r="U849" s="297"/>
      <c r="V849" s="297"/>
      <c r="W849" s="297"/>
      <c r="X849" s="297"/>
      <c r="Y849" s="297"/>
      <c r="Z849" s="297"/>
    </row>
    <row r="850" spans="1:26" ht="12.75">
      <c r="A850" s="297"/>
      <c r="B850" s="297"/>
      <c r="C850" s="297"/>
      <c r="D850" s="297"/>
      <c r="E850" s="297"/>
      <c r="F850" s="297"/>
      <c r="G850" s="297"/>
      <c r="H850" s="297"/>
      <c r="I850" s="297"/>
      <c r="J850" s="297"/>
      <c r="K850" s="297"/>
      <c r="L850" s="297"/>
      <c r="M850" s="297"/>
      <c r="N850" s="297"/>
      <c r="O850" s="297"/>
      <c r="P850" s="297"/>
      <c r="Q850" s="297"/>
      <c r="R850" s="297"/>
      <c r="S850" s="297"/>
      <c r="T850" s="297"/>
      <c r="U850" s="297"/>
      <c r="V850" s="297"/>
      <c r="W850" s="297"/>
      <c r="X850" s="297"/>
      <c r="Y850" s="297"/>
      <c r="Z850" s="297"/>
    </row>
    <row r="851" spans="1:26" ht="12.75">
      <c r="A851" s="297"/>
      <c r="B851" s="297"/>
      <c r="C851" s="297"/>
      <c r="D851" s="297"/>
      <c r="E851" s="297"/>
      <c r="F851" s="297"/>
      <c r="G851" s="297"/>
      <c r="H851" s="297"/>
      <c r="I851" s="297"/>
      <c r="J851" s="297"/>
      <c r="K851" s="297"/>
      <c r="L851" s="297"/>
      <c r="M851" s="297"/>
      <c r="N851" s="297"/>
      <c r="O851" s="297"/>
      <c r="P851" s="297"/>
      <c r="Q851" s="297"/>
      <c r="R851" s="297"/>
      <c r="S851" s="297"/>
      <c r="T851" s="297"/>
      <c r="U851" s="297"/>
      <c r="V851" s="297"/>
      <c r="W851" s="297"/>
      <c r="X851" s="297"/>
      <c r="Y851" s="297"/>
      <c r="Z851" s="297"/>
    </row>
    <row r="852" spans="1:26" ht="12.75">
      <c r="A852" s="297"/>
      <c r="B852" s="297"/>
      <c r="C852" s="297"/>
      <c r="D852" s="297"/>
      <c r="E852" s="297"/>
      <c r="F852" s="297"/>
      <c r="G852" s="297"/>
      <c r="H852" s="297"/>
      <c r="I852" s="297"/>
      <c r="J852" s="297"/>
      <c r="K852" s="297"/>
      <c r="L852" s="297"/>
      <c r="M852" s="297"/>
      <c r="N852" s="297"/>
      <c r="O852" s="297"/>
      <c r="P852" s="297"/>
      <c r="Q852" s="297"/>
      <c r="R852" s="297"/>
      <c r="S852" s="297"/>
      <c r="T852" s="297"/>
      <c r="U852" s="297"/>
      <c r="V852" s="297"/>
      <c r="W852" s="297"/>
      <c r="X852" s="297"/>
      <c r="Y852" s="297"/>
      <c r="Z852" s="297"/>
    </row>
    <row r="853" spans="1:26" ht="12.75">
      <c r="A853" s="297"/>
      <c r="B853" s="297"/>
      <c r="C853" s="297"/>
      <c r="D853" s="297"/>
      <c r="E853" s="297"/>
      <c r="F853" s="297"/>
      <c r="G853" s="297"/>
      <c r="H853" s="297"/>
      <c r="I853" s="297"/>
      <c r="J853" s="297"/>
      <c r="K853" s="297"/>
      <c r="L853" s="297"/>
      <c r="M853" s="297"/>
      <c r="N853" s="297"/>
      <c r="O853" s="297"/>
      <c r="P853" s="297"/>
      <c r="Q853" s="297"/>
      <c r="R853" s="297"/>
      <c r="S853" s="297"/>
      <c r="T853" s="297"/>
      <c r="U853" s="297"/>
      <c r="V853" s="297"/>
      <c r="W853" s="297"/>
      <c r="X853" s="297"/>
      <c r="Y853" s="297"/>
      <c r="Z853" s="297"/>
    </row>
    <row r="854" spans="1:26" ht="12.75">
      <c r="A854" s="297"/>
      <c r="B854" s="297"/>
      <c r="C854" s="297"/>
      <c r="D854" s="297"/>
      <c r="E854" s="297"/>
      <c r="F854" s="297"/>
      <c r="G854" s="297"/>
      <c r="H854" s="297"/>
      <c r="I854" s="297"/>
      <c r="J854" s="297"/>
      <c r="K854" s="297"/>
      <c r="L854" s="297"/>
      <c r="M854" s="297"/>
      <c r="N854" s="297"/>
      <c r="O854" s="297"/>
      <c r="P854" s="297"/>
      <c r="Q854" s="297"/>
      <c r="R854" s="297"/>
      <c r="S854" s="297"/>
      <c r="T854" s="297"/>
      <c r="U854" s="297"/>
      <c r="V854" s="297"/>
      <c r="W854" s="297"/>
      <c r="X854" s="297"/>
      <c r="Y854" s="297"/>
      <c r="Z854" s="297"/>
    </row>
    <row r="855" spans="1:26" ht="12.75">
      <c r="A855" s="297"/>
      <c r="B855" s="297"/>
      <c r="C855" s="297"/>
      <c r="D855" s="297"/>
      <c r="E855" s="297"/>
      <c r="F855" s="297"/>
      <c r="G855" s="297"/>
      <c r="H855" s="297"/>
      <c r="I855" s="297"/>
      <c r="J855" s="297"/>
      <c r="K855" s="297"/>
      <c r="L855" s="297"/>
      <c r="M855" s="297"/>
      <c r="N855" s="297"/>
      <c r="O855" s="297"/>
      <c r="P855" s="297"/>
      <c r="Q855" s="297"/>
      <c r="R855" s="297"/>
      <c r="S855" s="297"/>
      <c r="T855" s="297"/>
      <c r="U855" s="297"/>
      <c r="V855" s="297"/>
      <c r="W855" s="297"/>
      <c r="X855" s="297"/>
      <c r="Y855" s="297"/>
      <c r="Z855" s="297"/>
    </row>
    <row r="856" spans="1:26" ht="12.75">
      <c r="A856" s="297"/>
      <c r="B856" s="297"/>
      <c r="C856" s="297"/>
      <c r="D856" s="297"/>
      <c r="E856" s="297"/>
      <c r="F856" s="297"/>
      <c r="G856" s="297"/>
      <c r="H856" s="297"/>
      <c r="I856" s="297"/>
      <c r="J856" s="297"/>
      <c r="K856" s="297"/>
      <c r="L856" s="297"/>
      <c r="M856" s="297"/>
      <c r="N856" s="297"/>
      <c r="O856" s="297"/>
      <c r="P856" s="297"/>
      <c r="Q856" s="297"/>
      <c r="R856" s="297"/>
      <c r="S856" s="297"/>
      <c r="T856" s="297"/>
      <c r="U856" s="297"/>
      <c r="V856" s="297"/>
      <c r="W856" s="297"/>
      <c r="X856" s="297"/>
      <c r="Y856" s="297"/>
      <c r="Z856" s="297"/>
    </row>
    <row r="857" spans="1:26" ht="12.75">
      <c r="A857" s="297"/>
      <c r="B857" s="297"/>
      <c r="C857" s="297"/>
      <c r="D857" s="297"/>
      <c r="E857" s="297"/>
      <c r="F857" s="297"/>
      <c r="G857" s="297"/>
      <c r="H857" s="297"/>
      <c r="I857" s="297"/>
      <c r="J857" s="297"/>
      <c r="K857" s="297"/>
      <c r="L857" s="297"/>
      <c r="M857" s="297"/>
      <c r="N857" s="297"/>
      <c r="O857" s="297"/>
      <c r="P857" s="297"/>
      <c r="Q857" s="297"/>
      <c r="R857" s="297"/>
      <c r="S857" s="297"/>
      <c r="T857" s="297"/>
      <c r="U857" s="297"/>
      <c r="V857" s="297"/>
      <c r="W857" s="297"/>
      <c r="X857" s="297"/>
      <c r="Y857" s="297"/>
      <c r="Z857" s="297"/>
    </row>
    <row r="858" spans="1:26" ht="12.75">
      <c r="A858" s="297"/>
      <c r="B858" s="297"/>
      <c r="C858" s="297"/>
      <c r="D858" s="297"/>
      <c r="E858" s="297"/>
      <c r="F858" s="297"/>
      <c r="G858" s="297"/>
      <c r="H858" s="297"/>
      <c r="I858" s="297"/>
      <c r="J858" s="297"/>
      <c r="K858" s="297"/>
      <c r="L858" s="297"/>
      <c r="M858" s="297"/>
      <c r="N858" s="297"/>
      <c r="O858" s="297"/>
      <c r="P858" s="297"/>
      <c r="Q858" s="297"/>
      <c r="R858" s="297"/>
      <c r="S858" s="297"/>
      <c r="T858" s="297"/>
      <c r="U858" s="297"/>
      <c r="V858" s="297"/>
      <c r="W858" s="297"/>
      <c r="X858" s="297"/>
      <c r="Y858" s="297"/>
      <c r="Z858" s="297"/>
    </row>
    <row r="859" spans="1:26" ht="12.75">
      <c r="A859" s="297"/>
      <c r="B859" s="297"/>
      <c r="C859" s="297"/>
      <c r="D859" s="297"/>
      <c r="E859" s="297"/>
      <c r="F859" s="297"/>
      <c r="G859" s="297"/>
      <c r="H859" s="297"/>
      <c r="I859" s="297"/>
      <c r="J859" s="297"/>
      <c r="K859" s="297"/>
      <c r="L859" s="297"/>
      <c r="M859" s="297"/>
      <c r="N859" s="297"/>
      <c r="O859" s="297"/>
      <c r="P859" s="297"/>
      <c r="Q859" s="297"/>
      <c r="R859" s="297"/>
      <c r="S859" s="297"/>
      <c r="T859" s="297"/>
      <c r="U859" s="297"/>
      <c r="V859" s="297"/>
      <c r="W859" s="297"/>
      <c r="X859" s="297"/>
      <c r="Y859" s="297"/>
      <c r="Z859" s="297"/>
    </row>
    <row r="860" spans="1:26" ht="12.75">
      <c r="A860" s="297"/>
      <c r="B860" s="297"/>
      <c r="C860" s="297"/>
      <c r="D860" s="297"/>
      <c r="E860" s="297"/>
      <c r="F860" s="297"/>
      <c r="G860" s="297"/>
      <c r="H860" s="297"/>
      <c r="I860" s="297"/>
      <c r="J860" s="297"/>
      <c r="K860" s="297"/>
      <c r="L860" s="297"/>
      <c r="M860" s="297"/>
      <c r="N860" s="297"/>
      <c r="O860" s="297"/>
      <c r="P860" s="297"/>
      <c r="Q860" s="297"/>
      <c r="R860" s="297"/>
      <c r="S860" s="297"/>
      <c r="T860" s="297"/>
      <c r="U860" s="297"/>
      <c r="V860" s="297"/>
      <c r="W860" s="297"/>
      <c r="X860" s="297"/>
      <c r="Y860" s="297"/>
      <c r="Z860" s="297"/>
    </row>
    <row r="861" spans="1:26" ht="12.75">
      <c r="A861" s="297"/>
      <c r="B861" s="297"/>
      <c r="C861" s="297"/>
      <c r="D861" s="297"/>
      <c r="E861" s="297"/>
      <c r="F861" s="297"/>
      <c r="G861" s="297"/>
      <c r="H861" s="297"/>
      <c r="I861" s="297"/>
      <c r="J861" s="297"/>
      <c r="K861" s="297"/>
      <c r="L861" s="297"/>
      <c r="M861" s="297"/>
      <c r="N861" s="297"/>
      <c r="O861" s="297"/>
      <c r="P861" s="297"/>
      <c r="Q861" s="297"/>
      <c r="R861" s="297"/>
      <c r="S861" s="297"/>
      <c r="T861" s="297"/>
      <c r="U861" s="297"/>
      <c r="V861" s="297"/>
      <c r="W861" s="297"/>
      <c r="X861" s="297"/>
      <c r="Y861" s="297"/>
      <c r="Z861" s="297"/>
    </row>
    <row r="862" spans="1:26" ht="12.75">
      <c r="A862" s="297"/>
      <c r="B862" s="297"/>
      <c r="C862" s="297"/>
      <c r="D862" s="297"/>
      <c r="E862" s="297"/>
      <c r="F862" s="297"/>
      <c r="G862" s="297"/>
      <c r="H862" s="297"/>
      <c r="I862" s="297"/>
      <c r="J862" s="297"/>
      <c r="K862" s="297"/>
      <c r="L862" s="297"/>
      <c r="M862" s="297"/>
      <c r="N862" s="297"/>
      <c r="O862" s="297"/>
      <c r="P862" s="297"/>
      <c r="Q862" s="297"/>
      <c r="R862" s="297"/>
      <c r="S862" s="297"/>
      <c r="T862" s="297"/>
      <c r="U862" s="297"/>
      <c r="V862" s="297"/>
      <c r="W862" s="297"/>
      <c r="X862" s="297"/>
      <c r="Y862" s="297"/>
      <c r="Z862" s="297"/>
    </row>
    <row r="863" spans="1:26" ht="12.75">
      <c r="A863" s="297"/>
      <c r="B863" s="297"/>
      <c r="C863" s="297"/>
      <c r="D863" s="297"/>
      <c r="E863" s="297"/>
      <c r="F863" s="297"/>
      <c r="G863" s="297"/>
      <c r="H863" s="297"/>
      <c r="I863" s="297"/>
      <c r="J863" s="297"/>
      <c r="K863" s="297"/>
      <c r="L863" s="297"/>
      <c r="M863" s="297"/>
      <c r="N863" s="297"/>
      <c r="O863" s="297"/>
      <c r="P863" s="297"/>
      <c r="Q863" s="297"/>
      <c r="R863" s="297"/>
      <c r="S863" s="297"/>
      <c r="T863" s="297"/>
      <c r="U863" s="297"/>
      <c r="V863" s="297"/>
      <c r="W863" s="297"/>
      <c r="X863" s="297"/>
      <c r="Y863" s="297"/>
      <c r="Z863" s="297"/>
    </row>
    <row r="864" spans="1:26" ht="12.75">
      <c r="A864" s="297"/>
      <c r="B864" s="297"/>
      <c r="C864" s="297"/>
      <c r="D864" s="297"/>
      <c r="E864" s="297"/>
      <c r="F864" s="297"/>
      <c r="G864" s="297"/>
      <c r="H864" s="297"/>
      <c r="I864" s="297"/>
      <c r="J864" s="297"/>
      <c r="K864" s="297"/>
      <c r="L864" s="297"/>
      <c r="M864" s="297"/>
      <c r="N864" s="297"/>
      <c r="O864" s="297"/>
      <c r="P864" s="297"/>
      <c r="Q864" s="297"/>
      <c r="R864" s="297"/>
      <c r="S864" s="297"/>
      <c r="T864" s="297"/>
      <c r="U864" s="297"/>
      <c r="V864" s="297"/>
      <c r="W864" s="297"/>
      <c r="X864" s="297"/>
      <c r="Y864" s="297"/>
      <c r="Z864" s="297"/>
    </row>
    <row r="865" spans="1:26" ht="12.75">
      <c r="A865" s="297"/>
      <c r="B865" s="297"/>
      <c r="C865" s="297"/>
      <c r="D865" s="297"/>
      <c r="E865" s="297"/>
      <c r="F865" s="297"/>
      <c r="G865" s="297"/>
      <c r="H865" s="297"/>
      <c r="I865" s="297"/>
      <c r="J865" s="297"/>
      <c r="K865" s="297"/>
      <c r="L865" s="297"/>
      <c r="M865" s="297"/>
      <c r="N865" s="297"/>
      <c r="O865" s="297"/>
      <c r="P865" s="297"/>
      <c r="Q865" s="297"/>
      <c r="R865" s="297"/>
      <c r="S865" s="297"/>
      <c r="T865" s="297"/>
      <c r="U865" s="297"/>
      <c r="V865" s="297"/>
      <c r="W865" s="297"/>
      <c r="X865" s="297"/>
      <c r="Y865" s="297"/>
      <c r="Z865" s="297"/>
    </row>
    <row r="866" spans="1:26" ht="12.75">
      <c r="A866" s="297"/>
      <c r="B866" s="297"/>
      <c r="C866" s="297"/>
      <c r="D866" s="297"/>
      <c r="E866" s="297"/>
      <c r="F866" s="297"/>
      <c r="G866" s="297"/>
      <c r="H866" s="297"/>
      <c r="I866" s="297"/>
      <c r="J866" s="297"/>
      <c r="K866" s="297"/>
      <c r="L866" s="297"/>
      <c r="M866" s="297"/>
      <c r="N866" s="297"/>
      <c r="O866" s="297"/>
      <c r="P866" s="297"/>
      <c r="Q866" s="297"/>
      <c r="R866" s="297"/>
      <c r="S866" s="297"/>
      <c r="T866" s="297"/>
      <c r="U866" s="297"/>
      <c r="V866" s="297"/>
      <c r="W866" s="297"/>
      <c r="X866" s="297"/>
      <c r="Y866" s="297"/>
      <c r="Z866" s="297"/>
    </row>
    <row r="867" spans="1:26" ht="12.75">
      <c r="A867" s="297"/>
      <c r="B867" s="297"/>
      <c r="C867" s="297"/>
      <c r="D867" s="297"/>
      <c r="E867" s="297"/>
      <c r="F867" s="297"/>
      <c r="G867" s="297"/>
      <c r="H867" s="297"/>
      <c r="I867" s="297"/>
      <c r="J867" s="297"/>
      <c r="K867" s="297"/>
      <c r="L867" s="297"/>
      <c r="M867" s="297"/>
      <c r="N867" s="297"/>
      <c r="O867" s="297"/>
      <c r="P867" s="297"/>
      <c r="Q867" s="297"/>
      <c r="R867" s="297"/>
      <c r="S867" s="297"/>
      <c r="T867" s="297"/>
      <c r="U867" s="297"/>
      <c r="V867" s="297"/>
      <c r="W867" s="297"/>
      <c r="X867" s="297"/>
      <c r="Y867" s="297"/>
      <c r="Z867" s="297"/>
    </row>
    <row r="868" spans="1:26" ht="12.75">
      <c r="A868" s="297"/>
      <c r="B868" s="297"/>
      <c r="C868" s="297"/>
      <c r="D868" s="297"/>
      <c r="E868" s="297"/>
      <c r="F868" s="297"/>
      <c r="G868" s="297"/>
      <c r="H868" s="297"/>
      <c r="I868" s="297"/>
      <c r="J868" s="297"/>
      <c r="K868" s="297"/>
      <c r="L868" s="297"/>
      <c r="M868" s="297"/>
      <c r="N868" s="297"/>
      <c r="O868" s="297"/>
      <c r="P868" s="297"/>
      <c r="Q868" s="297"/>
      <c r="R868" s="297"/>
      <c r="S868" s="297"/>
      <c r="T868" s="297"/>
      <c r="U868" s="297"/>
      <c r="V868" s="297"/>
      <c r="W868" s="297"/>
      <c r="X868" s="297"/>
      <c r="Y868" s="297"/>
      <c r="Z868" s="297"/>
    </row>
    <row r="869" spans="1:26" ht="12.75">
      <c r="A869" s="297"/>
      <c r="B869" s="297"/>
      <c r="C869" s="297"/>
      <c r="D869" s="297"/>
      <c r="E869" s="297"/>
      <c r="F869" s="297"/>
      <c r="G869" s="297"/>
      <c r="H869" s="297"/>
      <c r="I869" s="297"/>
      <c r="J869" s="297"/>
      <c r="K869" s="297"/>
      <c r="L869" s="297"/>
      <c r="M869" s="297"/>
      <c r="N869" s="297"/>
      <c r="O869" s="297"/>
      <c r="P869" s="297"/>
      <c r="Q869" s="297"/>
      <c r="R869" s="297"/>
      <c r="S869" s="297"/>
      <c r="T869" s="297"/>
      <c r="U869" s="297"/>
      <c r="V869" s="297"/>
      <c r="W869" s="297"/>
      <c r="X869" s="297"/>
      <c r="Y869" s="297"/>
      <c r="Z869" s="297"/>
    </row>
    <row r="870" spans="1:26" ht="12.75">
      <c r="A870" s="297"/>
      <c r="B870" s="297"/>
      <c r="C870" s="297"/>
      <c r="D870" s="297"/>
      <c r="E870" s="297"/>
      <c r="F870" s="297"/>
      <c r="G870" s="297"/>
      <c r="H870" s="297"/>
      <c r="I870" s="297"/>
      <c r="J870" s="297"/>
      <c r="K870" s="297"/>
      <c r="L870" s="297"/>
      <c r="M870" s="297"/>
      <c r="N870" s="297"/>
      <c r="O870" s="297"/>
      <c r="P870" s="297"/>
      <c r="Q870" s="297"/>
      <c r="R870" s="297"/>
      <c r="S870" s="297"/>
      <c r="T870" s="297"/>
      <c r="U870" s="297"/>
      <c r="V870" s="297"/>
      <c r="W870" s="297"/>
      <c r="X870" s="297"/>
      <c r="Y870" s="297"/>
      <c r="Z870" s="297"/>
    </row>
    <row r="871" spans="1:26" ht="12.75">
      <c r="A871" s="297"/>
      <c r="B871" s="297"/>
      <c r="C871" s="297"/>
      <c r="D871" s="297"/>
      <c r="E871" s="297"/>
      <c r="F871" s="297"/>
      <c r="G871" s="297"/>
      <c r="H871" s="297"/>
      <c r="I871" s="297"/>
      <c r="J871" s="297"/>
      <c r="K871" s="297"/>
      <c r="L871" s="297"/>
      <c r="M871" s="297"/>
      <c r="N871" s="297"/>
      <c r="O871" s="297"/>
      <c r="P871" s="297"/>
      <c r="Q871" s="297"/>
      <c r="R871" s="297"/>
      <c r="S871" s="297"/>
      <c r="T871" s="297"/>
      <c r="U871" s="297"/>
      <c r="V871" s="297"/>
      <c r="W871" s="297"/>
      <c r="X871" s="297"/>
      <c r="Y871" s="297"/>
      <c r="Z871" s="297"/>
    </row>
    <row r="872" spans="1:26" ht="12.75">
      <c r="A872" s="297"/>
      <c r="B872" s="297"/>
      <c r="C872" s="297"/>
      <c r="D872" s="297"/>
      <c r="E872" s="297"/>
      <c r="F872" s="297"/>
      <c r="G872" s="297"/>
      <c r="H872" s="297"/>
      <c r="I872" s="297"/>
      <c r="J872" s="297"/>
      <c r="K872" s="297"/>
      <c r="L872" s="297"/>
      <c r="M872" s="297"/>
      <c r="N872" s="297"/>
      <c r="O872" s="297"/>
      <c r="P872" s="297"/>
      <c r="Q872" s="297"/>
      <c r="R872" s="297"/>
      <c r="S872" s="297"/>
      <c r="T872" s="297"/>
      <c r="U872" s="297"/>
      <c r="V872" s="297"/>
      <c r="W872" s="297"/>
      <c r="X872" s="297"/>
      <c r="Y872" s="297"/>
      <c r="Z872" s="297"/>
    </row>
    <row r="873" spans="1:26" ht="12.75">
      <c r="A873" s="297"/>
      <c r="B873" s="297"/>
      <c r="C873" s="297"/>
      <c r="D873" s="297"/>
      <c r="E873" s="297"/>
      <c r="F873" s="297"/>
      <c r="G873" s="297"/>
      <c r="H873" s="297"/>
      <c r="I873" s="297"/>
      <c r="J873" s="297"/>
      <c r="K873" s="297"/>
      <c r="L873" s="297"/>
      <c r="M873" s="297"/>
      <c r="N873" s="297"/>
      <c r="O873" s="297"/>
      <c r="P873" s="297"/>
      <c r="Q873" s="297"/>
      <c r="R873" s="297"/>
      <c r="S873" s="297"/>
      <c r="T873" s="297"/>
      <c r="U873" s="297"/>
      <c r="V873" s="297"/>
      <c r="W873" s="297"/>
      <c r="X873" s="297"/>
      <c r="Y873" s="297"/>
      <c r="Z873" s="297"/>
    </row>
    <row r="874" spans="1:26" ht="12.75">
      <c r="A874" s="297"/>
      <c r="B874" s="297"/>
      <c r="C874" s="297"/>
      <c r="D874" s="297"/>
      <c r="E874" s="297"/>
      <c r="F874" s="297"/>
      <c r="G874" s="297"/>
      <c r="H874" s="297"/>
      <c r="I874" s="297"/>
      <c r="J874" s="297"/>
      <c r="K874" s="297"/>
      <c r="L874" s="297"/>
      <c r="M874" s="297"/>
      <c r="N874" s="297"/>
      <c r="O874" s="297"/>
      <c r="P874" s="297"/>
      <c r="Q874" s="297"/>
      <c r="R874" s="297"/>
      <c r="S874" s="297"/>
      <c r="T874" s="297"/>
      <c r="U874" s="297"/>
      <c r="V874" s="297"/>
      <c r="W874" s="297"/>
      <c r="X874" s="297"/>
      <c r="Y874" s="297"/>
      <c r="Z874" s="297"/>
    </row>
    <row r="875" spans="1:26" ht="12.75">
      <c r="A875" s="297"/>
      <c r="B875" s="297"/>
      <c r="C875" s="297"/>
      <c r="D875" s="297"/>
      <c r="E875" s="297"/>
      <c r="F875" s="297"/>
      <c r="G875" s="297"/>
      <c r="H875" s="297"/>
      <c r="I875" s="297"/>
      <c r="J875" s="297"/>
      <c r="K875" s="297"/>
      <c r="L875" s="297"/>
      <c r="M875" s="297"/>
      <c r="N875" s="297"/>
      <c r="O875" s="297"/>
      <c r="P875" s="297"/>
      <c r="Q875" s="297"/>
      <c r="R875" s="297"/>
      <c r="S875" s="297"/>
      <c r="T875" s="297"/>
      <c r="U875" s="297"/>
      <c r="V875" s="297"/>
      <c r="W875" s="297"/>
      <c r="X875" s="297"/>
      <c r="Y875" s="297"/>
      <c r="Z875" s="297"/>
    </row>
    <row r="876" spans="1:26" ht="12.75">
      <c r="A876" s="297"/>
      <c r="B876" s="297"/>
      <c r="C876" s="297"/>
      <c r="D876" s="297"/>
      <c r="E876" s="297"/>
      <c r="F876" s="297"/>
      <c r="G876" s="297"/>
      <c r="H876" s="297"/>
      <c r="I876" s="297"/>
      <c r="J876" s="297"/>
      <c r="K876" s="297"/>
      <c r="L876" s="297"/>
      <c r="M876" s="297"/>
      <c r="N876" s="297"/>
      <c r="O876" s="297"/>
      <c r="P876" s="297"/>
      <c r="Q876" s="297"/>
      <c r="R876" s="297"/>
      <c r="S876" s="297"/>
      <c r="T876" s="297"/>
      <c r="U876" s="297"/>
      <c r="V876" s="297"/>
      <c r="W876" s="297"/>
      <c r="X876" s="297"/>
      <c r="Y876" s="297"/>
      <c r="Z876" s="297"/>
    </row>
    <row r="877" spans="1:26" ht="12.75">
      <c r="A877" s="297"/>
      <c r="B877" s="297"/>
      <c r="C877" s="297"/>
      <c r="D877" s="297"/>
      <c r="E877" s="297"/>
      <c r="F877" s="297"/>
      <c r="G877" s="297"/>
      <c r="H877" s="297"/>
      <c r="I877" s="297"/>
      <c r="J877" s="297"/>
      <c r="K877" s="297"/>
      <c r="L877" s="297"/>
      <c r="M877" s="297"/>
      <c r="N877" s="297"/>
      <c r="O877" s="297"/>
      <c r="P877" s="297"/>
      <c r="Q877" s="297"/>
      <c r="R877" s="297"/>
      <c r="S877" s="297"/>
      <c r="T877" s="297"/>
      <c r="U877" s="297"/>
      <c r="V877" s="297"/>
      <c r="W877" s="297"/>
      <c r="X877" s="297"/>
      <c r="Y877" s="297"/>
      <c r="Z877" s="297"/>
    </row>
    <row r="878" spans="1:26" ht="12.75">
      <c r="A878" s="297"/>
      <c r="B878" s="297"/>
      <c r="C878" s="297"/>
      <c r="D878" s="297"/>
      <c r="E878" s="297"/>
      <c r="F878" s="297"/>
      <c r="G878" s="297"/>
      <c r="H878" s="297"/>
      <c r="I878" s="297"/>
      <c r="J878" s="297"/>
      <c r="K878" s="297"/>
      <c r="L878" s="297"/>
      <c r="M878" s="297"/>
      <c r="N878" s="297"/>
      <c r="O878" s="297"/>
      <c r="P878" s="297"/>
      <c r="Q878" s="297"/>
      <c r="R878" s="297"/>
      <c r="S878" s="297"/>
      <c r="T878" s="297"/>
      <c r="U878" s="297"/>
      <c r="V878" s="297"/>
      <c r="W878" s="297"/>
      <c r="X878" s="297"/>
      <c r="Y878" s="297"/>
      <c r="Z878" s="297"/>
    </row>
    <row r="879" spans="1:26" ht="12.75">
      <c r="A879" s="297"/>
      <c r="B879" s="297"/>
      <c r="C879" s="297"/>
      <c r="D879" s="297"/>
      <c r="E879" s="297"/>
      <c r="F879" s="297"/>
      <c r="G879" s="297"/>
      <c r="H879" s="297"/>
      <c r="I879" s="297"/>
      <c r="J879" s="297"/>
      <c r="K879" s="297"/>
      <c r="L879" s="297"/>
      <c r="M879" s="297"/>
      <c r="N879" s="297"/>
      <c r="O879" s="297"/>
      <c r="P879" s="297"/>
      <c r="Q879" s="297"/>
      <c r="R879" s="297"/>
      <c r="S879" s="297"/>
      <c r="T879" s="297"/>
      <c r="U879" s="297"/>
      <c r="V879" s="297"/>
      <c r="W879" s="297"/>
      <c r="X879" s="297"/>
      <c r="Y879" s="297"/>
      <c r="Z879" s="297"/>
    </row>
    <row r="880" spans="1:26" ht="12.75">
      <c r="A880" s="297"/>
      <c r="B880" s="297"/>
      <c r="C880" s="297"/>
      <c r="D880" s="297"/>
      <c r="E880" s="297"/>
      <c r="F880" s="297"/>
      <c r="G880" s="297"/>
      <c r="H880" s="297"/>
      <c r="I880" s="297"/>
      <c r="J880" s="297"/>
      <c r="K880" s="297"/>
      <c r="L880" s="297"/>
      <c r="M880" s="297"/>
      <c r="N880" s="297"/>
      <c r="O880" s="297"/>
      <c r="P880" s="297"/>
      <c r="Q880" s="297"/>
      <c r="R880" s="297"/>
      <c r="S880" s="297"/>
      <c r="T880" s="297"/>
      <c r="U880" s="297"/>
      <c r="V880" s="297"/>
      <c r="W880" s="297"/>
      <c r="X880" s="297"/>
      <c r="Y880" s="297"/>
      <c r="Z880" s="297"/>
    </row>
    <row r="881" spans="1:26" ht="12.75">
      <c r="A881" s="297"/>
      <c r="B881" s="297"/>
      <c r="C881" s="297"/>
      <c r="D881" s="297"/>
      <c r="E881" s="297"/>
      <c r="F881" s="297"/>
      <c r="G881" s="297"/>
      <c r="H881" s="297"/>
      <c r="I881" s="297"/>
      <c r="J881" s="297"/>
      <c r="K881" s="297"/>
      <c r="L881" s="297"/>
      <c r="M881" s="297"/>
      <c r="N881" s="297"/>
      <c r="O881" s="297"/>
      <c r="P881" s="297"/>
      <c r="Q881" s="297"/>
      <c r="R881" s="297"/>
      <c r="S881" s="297"/>
      <c r="T881" s="297"/>
      <c r="U881" s="297"/>
      <c r="V881" s="297"/>
      <c r="W881" s="297"/>
      <c r="X881" s="297"/>
      <c r="Y881" s="297"/>
      <c r="Z881" s="297"/>
    </row>
    <row r="882" spans="1:26" ht="12.75">
      <c r="A882" s="297"/>
      <c r="B882" s="297"/>
      <c r="C882" s="297"/>
      <c r="D882" s="297"/>
      <c r="E882" s="297"/>
      <c r="F882" s="297"/>
      <c r="G882" s="297"/>
      <c r="H882" s="297"/>
      <c r="I882" s="297"/>
      <c r="J882" s="297"/>
      <c r="K882" s="297"/>
      <c r="L882" s="297"/>
      <c r="M882" s="297"/>
      <c r="N882" s="297"/>
      <c r="O882" s="297"/>
      <c r="P882" s="297"/>
      <c r="Q882" s="297"/>
      <c r="R882" s="297"/>
      <c r="S882" s="297"/>
      <c r="T882" s="297"/>
      <c r="U882" s="297"/>
      <c r="V882" s="297"/>
      <c r="W882" s="297"/>
      <c r="X882" s="297"/>
      <c r="Y882" s="297"/>
      <c r="Z882" s="297"/>
    </row>
    <row r="883" spans="1:26" ht="12.75">
      <c r="A883" s="297"/>
      <c r="B883" s="297"/>
      <c r="C883" s="297"/>
      <c r="D883" s="297"/>
      <c r="E883" s="297"/>
      <c r="F883" s="297"/>
      <c r="G883" s="297"/>
      <c r="H883" s="297"/>
      <c r="I883" s="297"/>
      <c r="J883" s="297"/>
      <c r="K883" s="297"/>
      <c r="L883" s="297"/>
      <c r="M883" s="297"/>
      <c r="N883" s="297"/>
      <c r="O883" s="297"/>
      <c r="P883" s="297"/>
      <c r="Q883" s="297"/>
      <c r="R883" s="297"/>
      <c r="S883" s="297"/>
      <c r="T883" s="297"/>
      <c r="U883" s="297"/>
      <c r="V883" s="297"/>
      <c r="W883" s="297"/>
      <c r="X883" s="297"/>
      <c r="Y883" s="297"/>
      <c r="Z883" s="297"/>
    </row>
    <row r="884" spans="1:26" ht="12.75">
      <c r="A884" s="297"/>
      <c r="B884" s="297"/>
      <c r="C884" s="297"/>
      <c r="D884" s="297"/>
      <c r="E884" s="297"/>
      <c r="F884" s="297"/>
      <c r="G884" s="297"/>
      <c r="H884" s="297"/>
      <c r="I884" s="297"/>
      <c r="J884" s="297"/>
      <c r="K884" s="297"/>
      <c r="L884" s="297"/>
      <c r="M884" s="297"/>
      <c r="N884" s="297"/>
      <c r="O884" s="297"/>
      <c r="P884" s="297"/>
      <c r="Q884" s="297"/>
      <c r="R884" s="297"/>
      <c r="S884" s="297"/>
      <c r="T884" s="297"/>
      <c r="U884" s="297"/>
      <c r="V884" s="297"/>
      <c r="W884" s="297"/>
      <c r="X884" s="297"/>
      <c r="Y884" s="297"/>
      <c r="Z884" s="297"/>
    </row>
    <row r="885" spans="1:26" ht="12.75">
      <c r="A885" s="297"/>
      <c r="B885" s="297"/>
      <c r="C885" s="297"/>
      <c r="D885" s="297"/>
      <c r="E885" s="297"/>
      <c r="F885" s="297"/>
      <c r="G885" s="297"/>
      <c r="H885" s="297"/>
      <c r="I885" s="297"/>
      <c r="J885" s="297"/>
      <c r="K885" s="297"/>
      <c r="L885" s="297"/>
      <c r="M885" s="297"/>
      <c r="N885" s="297"/>
      <c r="O885" s="297"/>
      <c r="P885" s="297"/>
      <c r="Q885" s="297"/>
      <c r="R885" s="297"/>
      <c r="S885" s="297"/>
      <c r="T885" s="297"/>
      <c r="U885" s="297"/>
      <c r="V885" s="297"/>
      <c r="W885" s="297"/>
      <c r="X885" s="297"/>
      <c r="Y885" s="297"/>
      <c r="Z885" s="297"/>
    </row>
    <row r="886" spans="1:26" ht="12.75">
      <c r="A886" s="297"/>
      <c r="B886" s="297"/>
      <c r="C886" s="297"/>
      <c r="D886" s="297"/>
      <c r="E886" s="297"/>
      <c r="F886" s="297"/>
      <c r="G886" s="297"/>
      <c r="H886" s="297"/>
      <c r="I886" s="297"/>
      <c r="J886" s="297"/>
      <c r="K886" s="297"/>
      <c r="L886" s="297"/>
      <c r="M886" s="297"/>
      <c r="N886" s="297"/>
      <c r="O886" s="297"/>
      <c r="P886" s="297"/>
      <c r="Q886" s="297"/>
      <c r="R886" s="297"/>
      <c r="S886" s="297"/>
      <c r="T886" s="297"/>
      <c r="U886" s="297"/>
      <c r="V886" s="297"/>
      <c r="W886" s="297"/>
      <c r="X886" s="297"/>
      <c r="Y886" s="297"/>
      <c r="Z886" s="297"/>
    </row>
    <row r="887" spans="1:26" ht="12.75">
      <c r="A887" s="297"/>
      <c r="B887" s="297"/>
      <c r="C887" s="297"/>
      <c r="D887" s="297"/>
      <c r="E887" s="297"/>
      <c r="F887" s="297"/>
      <c r="G887" s="297"/>
      <c r="H887" s="297"/>
      <c r="I887" s="297"/>
      <c r="J887" s="297"/>
      <c r="K887" s="297"/>
      <c r="L887" s="297"/>
      <c r="M887" s="297"/>
      <c r="N887" s="297"/>
      <c r="O887" s="297"/>
      <c r="P887" s="297"/>
      <c r="Q887" s="297"/>
      <c r="R887" s="297"/>
      <c r="S887" s="297"/>
      <c r="T887" s="297"/>
      <c r="U887" s="297"/>
      <c r="V887" s="297"/>
      <c r="W887" s="297"/>
      <c r="X887" s="297"/>
      <c r="Y887" s="297"/>
      <c r="Z887" s="297"/>
    </row>
    <row r="888" spans="1:26" ht="12.75">
      <c r="A888" s="297"/>
      <c r="B888" s="297"/>
      <c r="C888" s="297"/>
      <c r="D888" s="297"/>
      <c r="E888" s="297"/>
      <c r="F888" s="297"/>
      <c r="G888" s="297"/>
      <c r="H888" s="297"/>
      <c r="I888" s="297"/>
      <c r="J888" s="297"/>
      <c r="K888" s="297"/>
      <c r="L888" s="297"/>
      <c r="M888" s="297"/>
      <c r="N888" s="297"/>
      <c r="O888" s="297"/>
      <c r="P888" s="297"/>
      <c r="Q888" s="297"/>
      <c r="R888" s="297"/>
      <c r="S888" s="297"/>
      <c r="T888" s="297"/>
      <c r="U888" s="297"/>
      <c r="V888" s="297"/>
      <c r="W888" s="297"/>
      <c r="X888" s="297"/>
      <c r="Y888" s="297"/>
      <c r="Z888" s="297"/>
    </row>
    <row r="889" spans="1:26" ht="12.75">
      <c r="A889" s="297"/>
      <c r="B889" s="297"/>
      <c r="C889" s="297"/>
      <c r="D889" s="297"/>
      <c r="E889" s="297"/>
      <c r="F889" s="297"/>
      <c r="G889" s="297"/>
      <c r="H889" s="297"/>
      <c r="I889" s="297"/>
      <c r="J889" s="297"/>
      <c r="K889" s="297"/>
      <c r="L889" s="297"/>
      <c r="M889" s="297"/>
      <c r="N889" s="297"/>
      <c r="O889" s="297"/>
      <c r="P889" s="297"/>
      <c r="Q889" s="297"/>
      <c r="R889" s="297"/>
      <c r="S889" s="297"/>
      <c r="T889" s="297"/>
      <c r="U889" s="297"/>
      <c r="V889" s="297"/>
      <c r="W889" s="297"/>
      <c r="X889" s="297"/>
      <c r="Y889" s="297"/>
      <c r="Z889" s="297"/>
    </row>
    <row r="890" spans="1:26" ht="12.75">
      <c r="A890" s="297"/>
      <c r="B890" s="297"/>
      <c r="C890" s="297"/>
      <c r="D890" s="297"/>
      <c r="E890" s="297"/>
      <c r="F890" s="297"/>
      <c r="G890" s="297"/>
      <c r="H890" s="297"/>
      <c r="I890" s="297"/>
      <c r="J890" s="297"/>
      <c r="K890" s="297"/>
      <c r="L890" s="297"/>
      <c r="M890" s="297"/>
      <c r="N890" s="297"/>
      <c r="O890" s="297"/>
      <c r="P890" s="297"/>
      <c r="Q890" s="297"/>
      <c r="R890" s="297"/>
      <c r="S890" s="297"/>
      <c r="T890" s="297"/>
      <c r="U890" s="297"/>
      <c r="V890" s="297"/>
      <c r="W890" s="297"/>
      <c r="X890" s="297"/>
      <c r="Y890" s="297"/>
      <c r="Z890" s="297"/>
    </row>
    <row r="891" spans="1:26" ht="12.75">
      <c r="A891" s="297"/>
      <c r="B891" s="297"/>
      <c r="C891" s="297"/>
      <c r="D891" s="297"/>
      <c r="E891" s="297"/>
      <c r="F891" s="297"/>
      <c r="G891" s="297"/>
      <c r="H891" s="297"/>
      <c r="I891" s="297"/>
      <c r="J891" s="297"/>
      <c r="K891" s="297"/>
      <c r="L891" s="297"/>
      <c r="M891" s="297"/>
      <c r="N891" s="297"/>
      <c r="O891" s="297"/>
      <c r="P891" s="297"/>
      <c r="Q891" s="297"/>
      <c r="R891" s="297"/>
      <c r="S891" s="297"/>
      <c r="T891" s="297"/>
      <c r="U891" s="297"/>
      <c r="V891" s="297"/>
      <c r="W891" s="297"/>
      <c r="X891" s="297"/>
      <c r="Y891" s="297"/>
      <c r="Z891" s="297"/>
    </row>
    <row r="892" spans="1:26" ht="12.75">
      <c r="A892" s="297"/>
      <c r="B892" s="297"/>
      <c r="C892" s="297"/>
      <c r="D892" s="297"/>
      <c r="E892" s="297"/>
      <c r="F892" s="297"/>
      <c r="G892" s="297"/>
      <c r="H892" s="297"/>
      <c r="I892" s="297"/>
      <c r="J892" s="297"/>
      <c r="K892" s="297"/>
      <c r="L892" s="297"/>
      <c r="M892" s="297"/>
      <c r="N892" s="297"/>
      <c r="O892" s="297"/>
      <c r="P892" s="297"/>
      <c r="Q892" s="297"/>
      <c r="R892" s="297"/>
      <c r="S892" s="297"/>
      <c r="T892" s="297"/>
      <c r="U892" s="297"/>
      <c r="V892" s="297"/>
      <c r="W892" s="297"/>
      <c r="X892" s="297"/>
      <c r="Y892" s="297"/>
      <c r="Z892" s="297"/>
    </row>
    <row r="893" spans="1:26" ht="12.75">
      <c r="A893" s="297"/>
      <c r="B893" s="297"/>
      <c r="C893" s="297"/>
      <c r="D893" s="297"/>
      <c r="E893" s="297"/>
      <c r="F893" s="297"/>
      <c r="G893" s="297"/>
      <c r="H893" s="297"/>
      <c r="I893" s="297"/>
      <c r="J893" s="297"/>
      <c r="K893" s="297"/>
      <c r="L893" s="297"/>
      <c r="M893" s="297"/>
      <c r="N893" s="297"/>
      <c r="O893" s="297"/>
      <c r="P893" s="297"/>
      <c r="Q893" s="297"/>
      <c r="R893" s="297"/>
      <c r="S893" s="297"/>
      <c r="T893" s="297"/>
      <c r="U893" s="297"/>
      <c r="V893" s="297"/>
      <c r="W893" s="297"/>
      <c r="X893" s="297"/>
      <c r="Y893" s="297"/>
      <c r="Z893" s="297"/>
    </row>
    <row r="894" spans="1:26" ht="12.75">
      <c r="A894" s="297"/>
      <c r="B894" s="297"/>
      <c r="C894" s="297"/>
      <c r="D894" s="297"/>
      <c r="E894" s="297"/>
      <c r="F894" s="297"/>
      <c r="G894" s="297"/>
      <c r="H894" s="297"/>
      <c r="I894" s="297"/>
      <c r="J894" s="297"/>
      <c r="K894" s="297"/>
      <c r="L894" s="297"/>
      <c r="M894" s="297"/>
      <c r="N894" s="297"/>
      <c r="O894" s="297"/>
      <c r="P894" s="297"/>
      <c r="Q894" s="297"/>
      <c r="R894" s="297"/>
      <c r="S894" s="297"/>
      <c r="T894" s="297"/>
      <c r="U894" s="297"/>
      <c r="V894" s="297"/>
      <c r="W894" s="297"/>
      <c r="X894" s="297"/>
      <c r="Y894" s="297"/>
      <c r="Z894" s="297"/>
    </row>
    <row r="895" spans="1:26" ht="12.75">
      <c r="A895" s="297"/>
      <c r="B895" s="297"/>
      <c r="C895" s="297"/>
      <c r="D895" s="297"/>
      <c r="E895" s="297"/>
      <c r="F895" s="297"/>
      <c r="G895" s="297"/>
      <c r="H895" s="297"/>
      <c r="I895" s="297"/>
      <c r="J895" s="297"/>
      <c r="K895" s="297"/>
      <c r="L895" s="297"/>
      <c r="M895" s="297"/>
      <c r="N895" s="297"/>
      <c r="O895" s="297"/>
      <c r="P895" s="297"/>
      <c r="Q895" s="297"/>
      <c r="R895" s="297"/>
      <c r="S895" s="297"/>
      <c r="T895" s="297"/>
      <c r="U895" s="297"/>
      <c r="V895" s="297"/>
      <c r="W895" s="297"/>
      <c r="X895" s="297"/>
      <c r="Y895" s="297"/>
      <c r="Z895" s="297"/>
    </row>
    <row r="896" spans="1:26" ht="12.75">
      <c r="A896" s="297"/>
      <c r="B896" s="297"/>
      <c r="C896" s="297"/>
      <c r="D896" s="297"/>
      <c r="E896" s="297"/>
      <c r="F896" s="297"/>
      <c r="G896" s="297"/>
      <c r="H896" s="297"/>
      <c r="I896" s="297"/>
      <c r="J896" s="297"/>
      <c r="K896" s="297"/>
      <c r="L896" s="297"/>
      <c r="M896" s="297"/>
      <c r="N896" s="297"/>
      <c r="O896" s="297"/>
      <c r="P896" s="297"/>
      <c r="Q896" s="297"/>
      <c r="R896" s="297"/>
      <c r="S896" s="297"/>
      <c r="T896" s="297"/>
      <c r="U896" s="297"/>
      <c r="V896" s="297"/>
      <c r="W896" s="297"/>
      <c r="X896" s="297"/>
      <c r="Y896" s="297"/>
      <c r="Z896" s="297"/>
    </row>
    <row r="897" spans="1:26" ht="12.75">
      <c r="A897" s="297"/>
      <c r="B897" s="297"/>
      <c r="C897" s="297"/>
      <c r="D897" s="297"/>
      <c r="E897" s="297"/>
      <c r="F897" s="297"/>
      <c r="G897" s="297"/>
      <c r="H897" s="297"/>
      <c r="I897" s="297"/>
      <c r="J897" s="297"/>
      <c r="K897" s="297"/>
      <c r="L897" s="297"/>
      <c r="M897" s="297"/>
      <c r="N897" s="297"/>
      <c r="O897" s="297"/>
      <c r="P897" s="297"/>
      <c r="Q897" s="297"/>
      <c r="R897" s="297"/>
      <c r="S897" s="297"/>
      <c r="T897" s="297"/>
      <c r="U897" s="297"/>
      <c r="V897" s="297"/>
      <c r="W897" s="297"/>
      <c r="X897" s="297"/>
      <c r="Y897" s="297"/>
      <c r="Z897" s="297"/>
    </row>
    <row r="898" spans="1:26" ht="12.75">
      <c r="A898" s="297"/>
      <c r="B898" s="297"/>
      <c r="C898" s="297"/>
      <c r="D898" s="297"/>
      <c r="E898" s="297"/>
      <c r="F898" s="297"/>
      <c r="G898" s="297"/>
      <c r="H898" s="297"/>
      <c r="I898" s="297"/>
      <c r="J898" s="297"/>
      <c r="K898" s="297"/>
      <c r="L898" s="297"/>
      <c r="M898" s="297"/>
      <c r="N898" s="297"/>
      <c r="O898" s="297"/>
      <c r="P898" s="297"/>
      <c r="Q898" s="297"/>
      <c r="R898" s="297"/>
      <c r="S898" s="297"/>
      <c r="T898" s="297"/>
      <c r="U898" s="297"/>
      <c r="V898" s="297"/>
      <c r="W898" s="297"/>
      <c r="X898" s="297"/>
      <c r="Y898" s="297"/>
      <c r="Z898" s="297"/>
    </row>
    <row r="899" spans="1:26" ht="12.75">
      <c r="A899" s="297"/>
      <c r="B899" s="297"/>
      <c r="C899" s="297"/>
      <c r="D899" s="297"/>
      <c r="E899" s="297"/>
      <c r="F899" s="297"/>
      <c r="G899" s="297"/>
      <c r="H899" s="297"/>
      <c r="I899" s="297"/>
      <c r="J899" s="297"/>
      <c r="K899" s="297"/>
      <c r="L899" s="297"/>
      <c r="M899" s="297"/>
      <c r="N899" s="297"/>
      <c r="O899" s="297"/>
      <c r="P899" s="297"/>
      <c r="Q899" s="297"/>
      <c r="R899" s="297"/>
      <c r="S899" s="297"/>
      <c r="T899" s="297"/>
      <c r="U899" s="297"/>
      <c r="V899" s="297"/>
      <c r="W899" s="297"/>
      <c r="X899" s="297"/>
      <c r="Y899" s="297"/>
      <c r="Z899" s="297"/>
    </row>
    <row r="900" spans="1:26" ht="12.75">
      <c r="A900" s="297"/>
      <c r="B900" s="297"/>
      <c r="C900" s="297"/>
      <c r="D900" s="297"/>
      <c r="E900" s="297"/>
      <c r="F900" s="297"/>
      <c r="G900" s="297"/>
      <c r="H900" s="297"/>
      <c r="I900" s="297"/>
      <c r="J900" s="297"/>
      <c r="K900" s="297"/>
      <c r="L900" s="297"/>
      <c r="M900" s="297"/>
      <c r="N900" s="297"/>
      <c r="O900" s="297"/>
      <c r="P900" s="297"/>
      <c r="Q900" s="297"/>
      <c r="R900" s="297"/>
      <c r="S900" s="297"/>
      <c r="T900" s="297"/>
      <c r="U900" s="297"/>
      <c r="V900" s="297"/>
      <c r="W900" s="297"/>
      <c r="X900" s="297"/>
      <c r="Y900" s="297"/>
      <c r="Z900" s="297"/>
    </row>
    <row r="901" spans="1:26" ht="12.75">
      <c r="A901" s="297"/>
      <c r="B901" s="297"/>
      <c r="C901" s="297"/>
      <c r="D901" s="297"/>
      <c r="E901" s="297"/>
      <c r="F901" s="297"/>
      <c r="G901" s="297"/>
      <c r="H901" s="297"/>
      <c r="I901" s="297"/>
      <c r="J901" s="297"/>
      <c r="K901" s="297"/>
      <c r="L901" s="297"/>
      <c r="M901" s="297"/>
      <c r="N901" s="297"/>
      <c r="O901" s="297"/>
      <c r="P901" s="297"/>
      <c r="Q901" s="297"/>
      <c r="R901" s="297"/>
      <c r="S901" s="297"/>
      <c r="T901" s="297"/>
      <c r="U901" s="297"/>
      <c r="V901" s="297"/>
      <c r="W901" s="297"/>
      <c r="X901" s="297"/>
      <c r="Y901" s="297"/>
      <c r="Z901" s="297"/>
    </row>
    <row r="902" spans="1:26" ht="12.75">
      <c r="A902" s="297"/>
      <c r="B902" s="297"/>
      <c r="C902" s="297"/>
      <c r="D902" s="297"/>
      <c r="E902" s="297"/>
      <c r="F902" s="297"/>
      <c r="G902" s="297"/>
      <c r="H902" s="297"/>
      <c r="I902" s="297"/>
      <c r="J902" s="297"/>
      <c r="K902" s="297"/>
      <c r="L902" s="297"/>
      <c r="M902" s="297"/>
      <c r="N902" s="297"/>
      <c r="O902" s="297"/>
      <c r="P902" s="297"/>
      <c r="Q902" s="297"/>
      <c r="R902" s="297"/>
      <c r="S902" s="297"/>
      <c r="T902" s="297"/>
      <c r="U902" s="297"/>
      <c r="V902" s="297"/>
      <c r="W902" s="297"/>
      <c r="X902" s="297"/>
      <c r="Y902" s="297"/>
      <c r="Z902" s="297"/>
    </row>
    <row r="903" spans="1:26" ht="12.75">
      <c r="A903" s="297"/>
      <c r="B903" s="297"/>
      <c r="C903" s="297"/>
      <c r="D903" s="297"/>
      <c r="E903" s="297"/>
      <c r="F903" s="297"/>
      <c r="G903" s="297"/>
      <c r="H903" s="297"/>
      <c r="I903" s="297"/>
      <c r="J903" s="297"/>
      <c r="K903" s="297"/>
      <c r="L903" s="297"/>
      <c r="M903" s="297"/>
      <c r="N903" s="297"/>
      <c r="O903" s="297"/>
      <c r="P903" s="297"/>
      <c r="Q903" s="297"/>
      <c r="R903" s="297"/>
      <c r="S903" s="297"/>
      <c r="T903" s="297"/>
      <c r="U903" s="297"/>
      <c r="V903" s="297"/>
      <c r="W903" s="297"/>
      <c r="X903" s="297"/>
      <c r="Y903" s="297"/>
      <c r="Z903" s="297"/>
    </row>
    <row r="904" spans="1:26" ht="12.75">
      <c r="A904" s="297"/>
      <c r="B904" s="297"/>
      <c r="C904" s="297"/>
      <c r="D904" s="297"/>
      <c r="E904" s="297"/>
      <c r="F904" s="297"/>
      <c r="G904" s="297"/>
      <c r="H904" s="297"/>
      <c r="I904" s="297"/>
      <c r="J904" s="297"/>
      <c r="K904" s="297"/>
      <c r="L904" s="297"/>
      <c r="M904" s="297"/>
      <c r="N904" s="297"/>
      <c r="O904" s="297"/>
      <c r="P904" s="297"/>
      <c r="Q904" s="297"/>
      <c r="R904" s="297"/>
      <c r="S904" s="297"/>
      <c r="T904" s="297"/>
      <c r="U904" s="297"/>
      <c r="V904" s="297"/>
      <c r="W904" s="297"/>
      <c r="X904" s="297"/>
      <c r="Y904" s="297"/>
      <c r="Z904" s="297"/>
    </row>
    <row r="905" spans="1:26" ht="12.75">
      <c r="A905" s="297"/>
      <c r="B905" s="297"/>
      <c r="C905" s="297"/>
      <c r="D905" s="297"/>
      <c r="E905" s="297"/>
      <c r="F905" s="297"/>
      <c r="G905" s="297"/>
      <c r="H905" s="297"/>
      <c r="I905" s="297"/>
      <c r="J905" s="297"/>
      <c r="K905" s="297"/>
      <c r="L905" s="297"/>
      <c r="M905" s="297"/>
      <c r="N905" s="297"/>
      <c r="O905" s="297"/>
      <c r="P905" s="297"/>
      <c r="Q905" s="297"/>
      <c r="R905" s="297"/>
      <c r="S905" s="297"/>
      <c r="T905" s="297"/>
      <c r="U905" s="297"/>
      <c r="V905" s="297"/>
      <c r="W905" s="297"/>
      <c r="X905" s="297"/>
      <c r="Y905" s="297"/>
      <c r="Z905" s="297"/>
    </row>
    <row r="906" spans="1:26" ht="12.75">
      <c r="A906" s="297"/>
      <c r="B906" s="297"/>
      <c r="C906" s="297"/>
      <c r="D906" s="297"/>
      <c r="E906" s="297"/>
      <c r="F906" s="297"/>
      <c r="G906" s="297"/>
      <c r="H906" s="297"/>
      <c r="I906" s="297"/>
      <c r="J906" s="297"/>
      <c r="K906" s="297"/>
      <c r="L906" s="297"/>
      <c r="M906" s="297"/>
      <c r="N906" s="297"/>
      <c r="O906" s="297"/>
      <c r="P906" s="297"/>
      <c r="Q906" s="297"/>
      <c r="R906" s="297"/>
      <c r="S906" s="297"/>
      <c r="T906" s="297"/>
      <c r="U906" s="297"/>
      <c r="V906" s="297"/>
      <c r="W906" s="297"/>
      <c r="X906" s="297"/>
      <c r="Y906" s="297"/>
      <c r="Z906" s="297"/>
    </row>
    <row r="907" spans="1:26" ht="12.75">
      <c r="A907" s="297"/>
      <c r="B907" s="297"/>
      <c r="C907" s="297"/>
      <c r="D907" s="297"/>
      <c r="E907" s="297"/>
      <c r="F907" s="297"/>
      <c r="G907" s="297"/>
      <c r="H907" s="297"/>
      <c r="I907" s="297"/>
      <c r="J907" s="297"/>
      <c r="K907" s="297"/>
      <c r="L907" s="297"/>
      <c r="M907" s="297"/>
      <c r="N907" s="297"/>
      <c r="O907" s="297"/>
      <c r="P907" s="297"/>
      <c r="Q907" s="297"/>
      <c r="R907" s="297"/>
      <c r="S907" s="297"/>
      <c r="T907" s="297"/>
      <c r="U907" s="297"/>
      <c r="V907" s="297"/>
      <c r="W907" s="297"/>
      <c r="X907" s="297"/>
      <c r="Y907" s="297"/>
      <c r="Z907" s="297"/>
    </row>
    <row r="908" spans="1:26" ht="12.75">
      <c r="A908" s="297"/>
      <c r="B908" s="297"/>
      <c r="C908" s="297"/>
      <c r="D908" s="297"/>
      <c r="E908" s="297"/>
      <c r="F908" s="297"/>
      <c r="G908" s="297"/>
      <c r="H908" s="297"/>
      <c r="I908" s="297"/>
      <c r="J908" s="297"/>
      <c r="K908" s="297"/>
      <c r="L908" s="297"/>
      <c r="M908" s="297"/>
      <c r="N908" s="297"/>
      <c r="O908" s="297"/>
      <c r="P908" s="297"/>
      <c r="Q908" s="297"/>
      <c r="R908" s="297"/>
      <c r="S908" s="297"/>
      <c r="T908" s="297"/>
      <c r="U908" s="297"/>
      <c r="V908" s="297"/>
      <c r="W908" s="297"/>
      <c r="X908" s="297"/>
      <c r="Y908" s="297"/>
      <c r="Z908" s="297"/>
    </row>
    <row r="909" spans="1:26" ht="12.75">
      <c r="A909" s="297"/>
      <c r="B909" s="297"/>
      <c r="C909" s="297"/>
      <c r="D909" s="297"/>
      <c r="E909" s="297"/>
      <c r="F909" s="297"/>
      <c r="G909" s="297"/>
      <c r="H909" s="297"/>
      <c r="I909" s="297"/>
      <c r="J909" s="297"/>
      <c r="K909" s="297"/>
      <c r="L909" s="297"/>
      <c r="M909" s="297"/>
      <c r="N909" s="297"/>
      <c r="O909" s="297"/>
      <c r="P909" s="297"/>
      <c r="Q909" s="297"/>
      <c r="R909" s="297"/>
      <c r="S909" s="297"/>
      <c r="T909" s="297"/>
      <c r="U909" s="297"/>
      <c r="V909" s="297"/>
      <c r="W909" s="297"/>
      <c r="X909" s="297"/>
      <c r="Y909" s="297"/>
      <c r="Z909" s="297"/>
    </row>
    <row r="910" spans="1:26" ht="12.75">
      <c r="A910" s="297"/>
      <c r="B910" s="297"/>
      <c r="C910" s="297"/>
      <c r="D910" s="297"/>
      <c r="E910" s="297"/>
      <c r="F910" s="297"/>
      <c r="G910" s="297"/>
      <c r="H910" s="297"/>
      <c r="I910" s="297"/>
      <c r="J910" s="297"/>
      <c r="K910" s="297"/>
      <c r="L910" s="297"/>
      <c r="M910" s="297"/>
      <c r="N910" s="297"/>
      <c r="O910" s="297"/>
      <c r="P910" s="297"/>
      <c r="Q910" s="297"/>
      <c r="R910" s="297"/>
      <c r="S910" s="297"/>
      <c r="T910" s="297"/>
      <c r="U910" s="297"/>
      <c r="V910" s="297"/>
      <c r="W910" s="297"/>
      <c r="X910" s="297"/>
      <c r="Y910" s="297"/>
      <c r="Z910" s="297"/>
    </row>
    <row r="911" spans="1:26" ht="12.75">
      <c r="A911" s="297"/>
      <c r="B911" s="297"/>
      <c r="C911" s="297"/>
      <c r="D911" s="297"/>
      <c r="E911" s="297"/>
      <c r="F911" s="297"/>
      <c r="G911" s="297"/>
      <c r="H911" s="297"/>
      <c r="I911" s="297"/>
      <c r="J911" s="297"/>
      <c r="K911" s="297"/>
      <c r="L911" s="297"/>
      <c r="M911" s="297"/>
      <c r="N911" s="297"/>
      <c r="O911" s="297"/>
      <c r="P911" s="297"/>
      <c r="Q911" s="297"/>
      <c r="R911" s="297"/>
      <c r="S911" s="297"/>
      <c r="T911" s="297"/>
      <c r="U911" s="297"/>
      <c r="V911" s="297"/>
      <c r="W911" s="297"/>
      <c r="X911" s="297"/>
      <c r="Y911" s="297"/>
      <c r="Z911" s="297"/>
    </row>
    <row r="912" spans="1:26" ht="12.75">
      <c r="A912" s="297"/>
      <c r="B912" s="297"/>
      <c r="C912" s="297"/>
      <c r="D912" s="297"/>
      <c r="E912" s="297"/>
      <c r="F912" s="297"/>
      <c r="G912" s="297"/>
      <c r="H912" s="297"/>
      <c r="I912" s="297"/>
      <c r="J912" s="297"/>
      <c r="K912" s="297"/>
      <c r="L912" s="297"/>
      <c r="M912" s="297"/>
      <c r="N912" s="297"/>
      <c r="O912" s="297"/>
      <c r="P912" s="297"/>
      <c r="Q912" s="297"/>
      <c r="R912" s="297"/>
      <c r="S912" s="297"/>
      <c r="T912" s="297"/>
      <c r="U912" s="297"/>
      <c r="V912" s="297"/>
      <c r="W912" s="297"/>
      <c r="X912" s="297"/>
      <c r="Y912" s="297"/>
      <c r="Z912" s="297"/>
    </row>
    <row r="913" spans="1:26" ht="12.75">
      <c r="A913" s="297"/>
      <c r="B913" s="297"/>
      <c r="C913" s="297"/>
      <c r="D913" s="297"/>
      <c r="E913" s="297"/>
      <c r="F913" s="297"/>
      <c r="G913" s="297"/>
      <c r="H913" s="297"/>
      <c r="I913" s="297"/>
      <c r="J913" s="297"/>
      <c r="K913" s="297"/>
      <c r="L913" s="297"/>
      <c r="M913" s="297"/>
      <c r="N913" s="297"/>
      <c r="O913" s="297"/>
      <c r="P913" s="297"/>
      <c r="Q913" s="297"/>
      <c r="R913" s="297"/>
      <c r="S913" s="297"/>
      <c r="T913" s="297"/>
      <c r="U913" s="297"/>
      <c r="V913" s="297"/>
      <c r="W913" s="297"/>
      <c r="X913" s="297"/>
      <c r="Y913" s="297"/>
      <c r="Z913" s="297"/>
    </row>
    <row r="914" spans="1:26" ht="12.75">
      <c r="A914" s="297"/>
      <c r="B914" s="297"/>
      <c r="C914" s="297"/>
      <c r="D914" s="297"/>
      <c r="E914" s="297"/>
      <c r="F914" s="297"/>
      <c r="G914" s="297"/>
      <c r="H914" s="297"/>
      <c r="I914" s="297"/>
      <c r="J914" s="297"/>
      <c r="K914" s="297"/>
      <c r="L914" s="297"/>
      <c r="M914" s="297"/>
      <c r="N914" s="297"/>
      <c r="O914" s="297"/>
      <c r="P914" s="297"/>
      <c r="Q914" s="297"/>
      <c r="R914" s="297"/>
      <c r="S914" s="297"/>
      <c r="T914" s="297"/>
      <c r="U914" s="297"/>
      <c r="V914" s="297"/>
      <c r="W914" s="297"/>
      <c r="X914" s="297"/>
      <c r="Y914" s="297"/>
      <c r="Z914" s="297"/>
    </row>
    <row r="915" spans="1:26" ht="12.75">
      <c r="A915" s="297"/>
      <c r="B915" s="297"/>
      <c r="C915" s="297"/>
      <c r="D915" s="297"/>
      <c r="E915" s="297"/>
      <c r="F915" s="297"/>
      <c r="G915" s="297"/>
      <c r="H915" s="297"/>
      <c r="I915" s="297"/>
      <c r="J915" s="297"/>
      <c r="K915" s="297"/>
      <c r="L915" s="297"/>
      <c r="M915" s="297"/>
      <c r="N915" s="297"/>
      <c r="O915" s="297"/>
      <c r="P915" s="297"/>
      <c r="Q915" s="297"/>
      <c r="R915" s="297"/>
      <c r="S915" s="297"/>
      <c r="T915" s="297"/>
      <c r="U915" s="297"/>
      <c r="V915" s="297"/>
      <c r="W915" s="297"/>
      <c r="X915" s="297"/>
      <c r="Y915" s="297"/>
      <c r="Z915" s="297"/>
    </row>
    <row r="916" spans="1:26" ht="12.75">
      <c r="A916" s="297"/>
      <c r="B916" s="297"/>
      <c r="C916" s="297"/>
      <c r="D916" s="297"/>
      <c r="E916" s="297"/>
      <c r="F916" s="297"/>
      <c r="G916" s="297"/>
      <c r="H916" s="297"/>
      <c r="I916" s="297"/>
      <c r="J916" s="297"/>
      <c r="K916" s="297"/>
      <c r="L916" s="297"/>
      <c r="M916" s="297"/>
      <c r="N916" s="297"/>
      <c r="O916" s="297"/>
      <c r="P916" s="297"/>
      <c r="Q916" s="297"/>
      <c r="R916" s="297"/>
      <c r="S916" s="297"/>
      <c r="T916" s="297"/>
      <c r="U916" s="297"/>
      <c r="V916" s="297"/>
      <c r="W916" s="297"/>
      <c r="X916" s="297"/>
      <c r="Y916" s="297"/>
      <c r="Z916" s="297"/>
    </row>
    <row r="917" spans="1:26" ht="12.75">
      <c r="A917" s="297"/>
      <c r="B917" s="297"/>
      <c r="C917" s="297"/>
      <c r="D917" s="297"/>
      <c r="E917" s="297"/>
      <c r="F917" s="297"/>
      <c r="G917" s="297"/>
      <c r="H917" s="297"/>
      <c r="I917" s="297"/>
      <c r="J917" s="297"/>
      <c r="K917" s="297"/>
      <c r="L917" s="297"/>
      <c r="M917" s="297"/>
      <c r="N917" s="297"/>
      <c r="O917" s="297"/>
      <c r="P917" s="297"/>
      <c r="Q917" s="297"/>
      <c r="R917" s="297"/>
      <c r="S917" s="297"/>
      <c r="T917" s="297"/>
      <c r="U917" s="297"/>
      <c r="V917" s="297"/>
      <c r="W917" s="297"/>
      <c r="X917" s="297"/>
      <c r="Y917" s="297"/>
      <c r="Z917" s="297"/>
    </row>
    <row r="918" spans="1:26" ht="12.75">
      <c r="A918" s="297"/>
      <c r="B918" s="297"/>
      <c r="C918" s="297"/>
      <c r="D918" s="297"/>
      <c r="E918" s="297"/>
      <c r="F918" s="297"/>
      <c r="G918" s="297"/>
      <c r="H918" s="297"/>
      <c r="I918" s="297"/>
      <c r="J918" s="297"/>
      <c r="K918" s="297"/>
      <c r="L918" s="297"/>
      <c r="M918" s="297"/>
      <c r="N918" s="297"/>
      <c r="O918" s="297"/>
      <c r="P918" s="297"/>
      <c r="Q918" s="297"/>
      <c r="R918" s="297"/>
      <c r="S918" s="297"/>
      <c r="T918" s="297"/>
      <c r="U918" s="297"/>
      <c r="V918" s="297"/>
      <c r="W918" s="297"/>
      <c r="X918" s="297"/>
      <c r="Y918" s="297"/>
      <c r="Z918" s="297"/>
    </row>
    <row r="919" spans="1:26" ht="12.75">
      <c r="A919" s="297"/>
      <c r="B919" s="297"/>
      <c r="C919" s="297"/>
      <c r="D919" s="297"/>
      <c r="E919" s="297"/>
      <c r="F919" s="297"/>
      <c r="G919" s="297"/>
      <c r="H919" s="297"/>
      <c r="I919" s="297"/>
      <c r="J919" s="297"/>
      <c r="K919" s="297"/>
      <c r="L919" s="297"/>
      <c r="M919" s="297"/>
      <c r="N919" s="297"/>
      <c r="O919" s="297"/>
      <c r="P919" s="297"/>
      <c r="Q919" s="297"/>
      <c r="R919" s="297"/>
      <c r="S919" s="297"/>
      <c r="T919" s="297"/>
      <c r="U919" s="297"/>
      <c r="V919" s="297"/>
      <c r="W919" s="297"/>
      <c r="X919" s="297"/>
      <c r="Y919" s="297"/>
      <c r="Z919" s="297"/>
    </row>
    <row r="920" spans="1:26" ht="12.75">
      <c r="A920" s="297"/>
      <c r="B920" s="297"/>
      <c r="C920" s="297"/>
      <c r="D920" s="297"/>
      <c r="E920" s="297"/>
      <c r="F920" s="297"/>
      <c r="G920" s="297"/>
      <c r="H920" s="297"/>
      <c r="I920" s="297"/>
      <c r="J920" s="297"/>
      <c r="K920" s="297"/>
      <c r="L920" s="297"/>
      <c r="M920" s="297"/>
      <c r="N920" s="297"/>
      <c r="O920" s="297"/>
      <c r="P920" s="297"/>
      <c r="Q920" s="297"/>
      <c r="R920" s="297"/>
      <c r="S920" s="297"/>
      <c r="T920" s="297"/>
      <c r="U920" s="297"/>
      <c r="V920" s="297"/>
      <c r="W920" s="297"/>
      <c r="X920" s="297"/>
      <c r="Y920" s="297"/>
      <c r="Z920" s="297"/>
    </row>
    <row r="921" spans="1:26" ht="12.75">
      <c r="A921" s="297"/>
      <c r="B921" s="297"/>
      <c r="C921" s="297"/>
      <c r="D921" s="297"/>
      <c r="E921" s="297"/>
      <c r="F921" s="297"/>
      <c r="G921" s="297"/>
      <c r="H921" s="297"/>
      <c r="I921" s="297"/>
      <c r="J921" s="297"/>
      <c r="K921" s="297"/>
      <c r="L921" s="297"/>
      <c r="M921" s="297"/>
      <c r="N921" s="297"/>
      <c r="O921" s="297"/>
      <c r="P921" s="297"/>
      <c r="Q921" s="297"/>
      <c r="R921" s="297"/>
      <c r="S921" s="297"/>
      <c r="T921" s="297"/>
      <c r="U921" s="297"/>
      <c r="V921" s="297"/>
      <c r="W921" s="297"/>
      <c r="X921" s="297"/>
      <c r="Y921" s="297"/>
      <c r="Z921" s="297"/>
    </row>
    <row r="922" spans="1:26" ht="12.75">
      <c r="A922" s="297"/>
      <c r="B922" s="297"/>
      <c r="C922" s="297"/>
      <c r="D922" s="297"/>
      <c r="E922" s="297"/>
      <c r="F922" s="297"/>
      <c r="G922" s="297"/>
      <c r="H922" s="297"/>
      <c r="I922" s="297"/>
      <c r="J922" s="297"/>
      <c r="K922" s="297"/>
      <c r="L922" s="297"/>
      <c r="M922" s="297"/>
      <c r="N922" s="297"/>
      <c r="O922" s="297"/>
      <c r="P922" s="297"/>
      <c r="Q922" s="297"/>
      <c r="R922" s="297"/>
      <c r="S922" s="297"/>
      <c r="T922" s="297"/>
      <c r="U922" s="297"/>
      <c r="V922" s="297"/>
      <c r="W922" s="297"/>
      <c r="X922" s="297"/>
      <c r="Y922" s="297"/>
      <c r="Z922" s="297"/>
    </row>
    <row r="923" spans="1:26" ht="12.75">
      <c r="A923" s="297"/>
      <c r="B923" s="297"/>
      <c r="C923" s="297"/>
      <c r="D923" s="297"/>
      <c r="E923" s="297"/>
      <c r="F923" s="297"/>
      <c r="G923" s="297"/>
      <c r="H923" s="297"/>
      <c r="I923" s="297"/>
      <c r="J923" s="297"/>
      <c r="K923" s="297"/>
      <c r="L923" s="297"/>
      <c r="M923" s="297"/>
      <c r="N923" s="297"/>
      <c r="O923" s="297"/>
      <c r="P923" s="297"/>
      <c r="Q923" s="297"/>
      <c r="R923" s="297"/>
      <c r="S923" s="297"/>
      <c r="T923" s="297"/>
      <c r="U923" s="297"/>
      <c r="V923" s="297"/>
      <c r="W923" s="297"/>
      <c r="X923" s="297"/>
      <c r="Y923" s="297"/>
      <c r="Z923" s="297"/>
    </row>
    <row r="924" spans="1:26" ht="12.75">
      <c r="A924" s="297"/>
      <c r="B924" s="297"/>
      <c r="C924" s="297"/>
      <c r="D924" s="297"/>
      <c r="E924" s="297"/>
      <c r="F924" s="297"/>
      <c r="G924" s="297"/>
      <c r="H924" s="297"/>
      <c r="I924" s="297"/>
      <c r="J924" s="297"/>
      <c r="K924" s="297"/>
      <c r="L924" s="297"/>
      <c r="M924" s="297"/>
      <c r="N924" s="297"/>
      <c r="O924" s="297"/>
      <c r="P924" s="297"/>
      <c r="Q924" s="297"/>
      <c r="R924" s="297"/>
      <c r="S924" s="297"/>
      <c r="T924" s="297"/>
      <c r="U924" s="297"/>
      <c r="V924" s="297"/>
      <c r="W924" s="297"/>
      <c r="X924" s="297"/>
      <c r="Y924" s="297"/>
      <c r="Z924" s="297"/>
    </row>
    <row r="925" spans="1:26" ht="12.75">
      <c r="A925" s="297"/>
      <c r="B925" s="297"/>
      <c r="C925" s="297"/>
      <c r="D925" s="297"/>
      <c r="E925" s="297"/>
      <c r="F925" s="297"/>
      <c r="G925" s="297"/>
      <c r="H925" s="297"/>
      <c r="I925" s="297"/>
      <c r="J925" s="297"/>
      <c r="K925" s="297"/>
      <c r="L925" s="297"/>
      <c r="M925" s="297"/>
      <c r="N925" s="297"/>
      <c r="O925" s="297"/>
      <c r="P925" s="297"/>
      <c r="Q925" s="297"/>
      <c r="R925" s="297"/>
      <c r="S925" s="297"/>
      <c r="T925" s="297"/>
      <c r="U925" s="297"/>
      <c r="V925" s="297"/>
      <c r="W925" s="297"/>
      <c r="X925" s="297"/>
      <c r="Y925" s="297"/>
      <c r="Z925" s="297"/>
    </row>
    <row r="926" spans="1:26" ht="12.75">
      <c r="A926" s="297"/>
      <c r="B926" s="297"/>
      <c r="C926" s="297"/>
      <c r="D926" s="297"/>
      <c r="E926" s="297"/>
      <c r="F926" s="297"/>
      <c r="G926" s="297"/>
      <c r="H926" s="297"/>
      <c r="I926" s="297"/>
      <c r="J926" s="297"/>
      <c r="K926" s="297"/>
      <c r="L926" s="297"/>
      <c r="M926" s="297"/>
      <c r="N926" s="297"/>
      <c r="O926" s="297"/>
      <c r="P926" s="297"/>
      <c r="Q926" s="297"/>
      <c r="R926" s="297"/>
      <c r="S926" s="297"/>
      <c r="T926" s="297"/>
      <c r="U926" s="297"/>
      <c r="V926" s="297"/>
      <c r="W926" s="297"/>
      <c r="X926" s="297"/>
      <c r="Y926" s="297"/>
      <c r="Z926" s="297"/>
    </row>
    <row r="927" spans="1:26" ht="12.75">
      <c r="A927" s="297"/>
      <c r="B927" s="297"/>
      <c r="C927" s="297"/>
      <c r="D927" s="297"/>
      <c r="E927" s="297"/>
      <c r="F927" s="297"/>
      <c r="G927" s="297"/>
      <c r="H927" s="297"/>
      <c r="I927" s="297"/>
      <c r="J927" s="297"/>
      <c r="K927" s="297"/>
      <c r="L927" s="297"/>
      <c r="M927" s="297"/>
      <c r="N927" s="297"/>
      <c r="O927" s="297"/>
      <c r="P927" s="297"/>
      <c r="Q927" s="297"/>
      <c r="R927" s="297"/>
      <c r="S927" s="297"/>
      <c r="T927" s="297"/>
      <c r="U927" s="297"/>
      <c r="V927" s="297"/>
      <c r="W927" s="297"/>
      <c r="X927" s="297"/>
      <c r="Y927" s="297"/>
      <c r="Z927" s="297"/>
    </row>
    <row r="928" spans="1:26" ht="12.75">
      <c r="A928" s="297"/>
      <c r="B928" s="297"/>
      <c r="C928" s="297"/>
      <c r="D928" s="297"/>
      <c r="E928" s="297"/>
      <c r="F928" s="297"/>
      <c r="G928" s="297"/>
      <c r="H928" s="297"/>
      <c r="I928" s="297"/>
      <c r="J928" s="297"/>
      <c r="K928" s="297"/>
      <c r="L928" s="297"/>
      <c r="M928" s="297"/>
      <c r="N928" s="297"/>
      <c r="O928" s="297"/>
      <c r="P928" s="297"/>
      <c r="Q928" s="297"/>
      <c r="R928" s="297"/>
      <c r="S928" s="297"/>
      <c r="T928" s="297"/>
      <c r="U928" s="297"/>
      <c r="V928" s="297"/>
      <c r="W928" s="297"/>
      <c r="X928" s="297"/>
      <c r="Y928" s="297"/>
      <c r="Z928" s="297"/>
    </row>
    <row r="929" spans="1:26" ht="12.75">
      <c r="A929" s="297"/>
      <c r="B929" s="297"/>
      <c r="C929" s="297"/>
      <c r="D929" s="297"/>
      <c r="E929" s="297"/>
      <c r="F929" s="297"/>
      <c r="G929" s="297"/>
      <c r="H929" s="297"/>
      <c r="I929" s="297"/>
      <c r="J929" s="297"/>
      <c r="K929" s="297"/>
      <c r="L929" s="297"/>
      <c r="M929" s="297"/>
      <c r="N929" s="297"/>
      <c r="O929" s="297"/>
      <c r="P929" s="297"/>
      <c r="Q929" s="297"/>
      <c r="R929" s="297"/>
      <c r="S929" s="297"/>
      <c r="T929" s="297"/>
      <c r="U929" s="297"/>
      <c r="V929" s="297"/>
      <c r="W929" s="297"/>
      <c r="X929" s="297"/>
      <c r="Y929" s="297"/>
      <c r="Z929" s="297"/>
    </row>
    <row r="930" spans="1:26" ht="12.75">
      <c r="A930" s="297"/>
      <c r="B930" s="297"/>
      <c r="C930" s="297"/>
      <c r="D930" s="297"/>
      <c r="E930" s="297"/>
      <c r="F930" s="297"/>
      <c r="G930" s="297"/>
      <c r="H930" s="297"/>
      <c r="I930" s="297"/>
      <c r="J930" s="297"/>
      <c r="K930" s="297"/>
      <c r="L930" s="297"/>
      <c r="M930" s="297"/>
      <c r="N930" s="297"/>
      <c r="O930" s="297"/>
      <c r="P930" s="297"/>
      <c r="Q930" s="297"/>
      <c r="R930" s="297"/>
      <c r="S930" s="297"/>
      <c r="T930" s="297"/>
      <c r="U930" s="297"/>
      <c r="V930" s="297"/>
      <c r="W930" s="297"/>
      <c r="X930" s="297"/>
      <c r="Y930" s="297"/>
      <c r="Z930" s="297"/>
    </row>
    <row r="931" spans="1:26" ht="12.75">
      <c r="A931" s="297"/>
      <c r="B931" s="297"/>
      <c r="C931" s="297"/>
      <c r="D931" s="297"/>
      <c r="E931" s="297"/>
      <c r="F931" s="297"/>
      <c r="G931" s="297"/>
      <c r="H931" s="297"/>
      <c r="I931" s="297"/>
      <c r="J931" s="297"/>
      <c r="K931" s="297"/>
      <c r="L931" s="297"/>
      <c r="M931" s="297"/>
      <c r="N931" s="297"/>
      <c r="O931" s="297"/>
      <c r="P931" s="297"/>
      <c r="Q931" s="297"/>
      <c r="R931" s="297"/>
      <c r="S931" s="297"/>
      <c r="T931" s="297"/>
      <c r="U931" s="297"/>
      <c r="V931" s="297"/>
      <c r="W931" s="297"/>
      <c r="X931" s="297"/>
      <c r="Y931" s="297"/>
      <c r="Z931" s="297"/>
    </row>
    <row r="932" spans="1:26" ht="12.75">
      <c r="A932" s="297"/>
      <c r="B932" s="297"/>
      <c r="C932" s="297"/>
      <c r="D932" s="297"/>
      <c r="E932" s="297"/>
      <c r="F932" s="297"/>
      <c r="G932" s="297"/>
      <c r="H932" s="297"/>
      <c r="I932" s="297"/>
      <c r="J932" s="297"/>
      <c r="K932" s="297"/>
      <c r="L932" s="297"/>
      <c r="M932" s="297"/>
      <c r="N932" s="297"/>
      <c r="O932" s="297"/>
      <c r="P932" s="297"/>
      <c r="Q932" s="297"/>
      <c r="R932" s="297"/>
      <c r="S932" s="297"/>
      <c r="T932" s="297"/>
      <c r="U932" s="297"/>
      <c r="V932" s="297"/>
      <c r="W932" s="297"/>
      <c r="X932" s="297"/>
      <c r="Y932" s="297"/>
      <c r="Z932" s="297"/>
    </row>
    <row r="933" spans="1:26" ht="12.75">
      <c r="A933" s="297"/>
      <c r="B933" s="297"/>
      <c r="C933" s="297"/>
      <c r="D933" s="297"/>
      <c r="E933" s="297"/>
      <c r="F933" s="297"/>
      <c r="G933" s="297"/>
      <c r="H933" s="297"/>
      <c r="I933" s="297"/>
      <c r="J933" s="297"/>
      <c r="K933" s="297"/>
      <c r="L933" s="297"/>
      <c r="M933" s="297"/>
      <c r="N933" s="297"/>
      <c r="O933" s="297"/>
      <c r="P933" s="297"/>
      <c r="Q933" s="297"/>
      <c r="R933" s="297"/>
      <c r="S933" s="297"/>
      <c r="T933" s="297"/>
      <c r="U933" s="297"/>
      <c r="V933" s="297"/>
      <c r="W933" s="297"/>
      <c r="X933" s="297"/>
      <c r="Y933" s="297"/>
      <c r="Z933" s="297"/>
    </row>
    <row r="934" spans="1:26" ht="12.75">
      <c r="A934" s="297"/>
      <c r="B934" s="297"/>
      <c r="C934" s="297"/>
      <c r="D934" s="297"/>
      <c r="E934" s="297"/>
      <c r="F934" s="297"/>
      <c r="G934" s="297"/>
      <c r="H934" s="297"/>
      <c r="I934" s="297"/>
      <c r="J934" s="297"/>
      <c r="K934" s="297"/>
      <c r="L934" s="297"/>
      <c r="M934" s="297"/>
      <c r="N934" s="297"/>
      <c r="O934" s="297"/>
      <c r="P934" s="297"/>
      <c r="Q934" s="297"/>
      <c r="R934" s="297"/>
      <c r="S934" s="297"/>
      <c r="T934" s="297"/>
      <c r="U934" s="297"/>
      <c r="V934" s="297"/>
      <c r="W934" s="297"/>
      <c r="X934" s="297"/>
      <c r="Y934" s="297"/>
      <c r="Z934" s="297"/>
    </row>
    <row r="935" spans="1:26" ht="12.75">
      <c r="A935" s="297"/>
      <c r="B935" s="297"/>
      <c r="C935" s="297"/>
      <c r="D935" s="297"/>
      <c r="E935" s="297"/>
      <c r="F935" s="297"/>
      <c r="G935" s="297"/>
      <c r="H935" s="297"/>
      <c r="I935" s="297"/>
      <c r="J935" s="297"/>
      <c r="K935" s="297"/>
      <c r="L935" s="297"/>
      <c r="M935" s="297"/>
      <c r="N935" s="297"/>
      <c r="O935" s="297"/>
      <c r="P935" s="297"/>
      <c r="Q935" s="297"/>
      <c r="R935" s="297"/>
      <c r="S935" s="297"/>
      <c r="T935" s="297"/>
      <c r="U935" s="297"/>
      <c r="V935" s="297"/>
      <c r="W935" s="297"/>
      <c r="X935" s="297"/>
      <c r="Y935" s="297"/>
      <c r="Z935" s="297"/>
    </row>
    <row r="936" spans="1:26" ht="12.75">
      <c r="A936" s="297"/>
      <c r="B936" s="297"/>
      <c r="C936" s="297"/>
      <c r="D936" s="297"/>
      <c r="E936" s="297"/>
      <c r="F936" s="297"/>
      <c r="G936" s="297"/>
      <c r="H936" s="297"/>
      <c r="I936" s="297"/>
      <c r="J936" s="297"/>
      <c r="K936" s="297"/>
      <c r="L936" s="297"/>
      <c r="M936" s="297"/>
      <c r="N936" s="297"/>
      <c r="O936" s="297"/>
      <c r="P936" s="297"/>
      <c r="Q936" s="297"/>
      <c r="R936" s="297"/>
      <c r="S936" s="297"/>
      <c r="T936" s="297"/>
      <c r="U936" s="297"/>
      <c r="V936" s="297"/>
      <c r="W936" s="297"/>
      <c r="X936" s="297"/>
      <c r="Y936" s="297"/>
      <c r="Z936" s="297"/>
    </row>
    <row r="937" spans="1:26" ht="12.75">
      <c r="A937" s="297"/>
      <c r="B937" s="297"/>
      <c r="C937" s="297"/>
      <c r="D937" s="297"/>
      <c r="E937" s="297"/>
      <c r="F937" s="297"/>
      <c r="G937" s="297"/>
      <c r="H937" s="297"/>
      <c r="I937" s="297"/>
      <c r="J937" s="297"/>
      <c r="K937" s="297"/>
      <c r="L937" s="297"/>
      <c r="M937" s="297"/>
      <c r="N937" s="297"/>
      <c r="O937" s="297"/>
      <c r="P937" s="297"/>
      <c r="Q937" s="297"/>
      <c r="R937" s="297"/>
      <c r="S937" s="297"/>
      <c r="T937" s="297"/>
      <c r="U937" s="297"/>
      <c r="V937" s="297"/>
      <c r="W937" s="297"/>
      <c r="X937" s="297"/>
      <c r="Y937" s="297"/>
      <c r="Z937" s="297"/>
    </row>
    <row r="938" spans="1:26" ht="12.75">
      <c r="A938" s="297"/>
      <c r="B938" s="297"/>
      <c r="C938" s="297"/>
      <c r="D938" s="297"/>
      <c r="E938" s="297"/>
      <c r="F938" s="297"/>
      <c r="G938" s="297"/>
      <c r="H938" s="297"/>
      <c r="I938" s="297"/>
      <c r="J938" s="297"/>
      <c r="K938" s="297"/>
      <c r="L938" s="297"/>
      <c r="M938" s="297"/>
      <c r="N938" s="297"/>
      <c r="O938" s="297"/>
      <c r="P938" s="297"/>
      <c r="Q938" s="297"/>
      <c r="R938" s="297"/>
      <c r="S938" s="297"/>
      <c r="T938" s="297"/>
      <c r="U938" s="297"/>
      <c r="V938" s="297"/>
      <c r="W938" s="297"/>
      <c r="X938" s="297"/>
      <c r="Y938" s="297"/>
      <c r="Z938" s="297"/>
    </row>
    <row r="939" spans="1:26" ht="12.75">
      <c r="A939" s="297"/>
      <c r="B939" s="297"/>
      <c r="C939" s="297"/>
      <c r="D939" s="297"/>
      <c r="E939" s="297"/>
      <c r="F939" s="297"/>
      <c r="G939" s="297"/>
      <c r="H939" s="297"/>
      <c r="I939" s="297"/>
      <c r="J939" s="297"/>
      <c r="K939" s="297"/>
      <c r="L939" s="297"/>
      <c r="M939" s="297"/>
      <c r="N939" s="297"/>
      <c r="O939" s="297"/>
      <c r="P939" s="297"/>
      <c r="Q939" s="297"/>
      <c r="R939" s="297"/>
      <c r="S939" s="297"/>
      <c r="T939" s="297"/>
      <c r="U939" s="297"/>
      <c r="V939" s="297"/>
      <c r="W939" s="297"/>
      <c r="X939" s="297"/>
      <c r="Y939" s="297"/>
      <c r="Z939" s="297"/>
    </row>
    <row r="940" spans="1:26" ht="12.75">
      <c r="A940" s="297"/>
      <c r="B940" s="297"/>
      <c r="C940" s="297"/>
      <c r="D940" s="297"/>
      <c r="E940" s="297"/>
      <c r="F940" s="297"/>
      <c r="G940" s="297"/>
      <c r="H940" s="297"/>
      <c r="I940" s="297"/>
      <c r="J940" s="297"/>
      <c r="K940" s="297"/>
      <c r="L940" s="297"/>
      <c r="M940" s="297"/>
      <c r="N940" s="297"/>
      <c r="O940" s="297"/>
      <c r="P940" s="297"/>
      <c r="Q940" s="297"/>
      <c r="R940" s="297"/>
      <c r="S940" s="297"/>
      <c r="T940" s="297"/>
      <c r="U940" s="297"/>
      <c r="V940" s="297"/>
      <c r="W940" s="297"/>
      <c r="X940" s="297"/>
      <c r="Y940" s="297"/>
      <c r="Z940" s="297"/>
    </row>
    <row r="941" spans="1:26" ht="12.75">
      <c r="A941" s="297"/>
      <c r="B941" s="297"/>
      <c r="C941" s="297"/>
      <c r="D941" s="297"/>
      <c r="E941" s="297"/>
      <c r="F941" s="297"/>
      <c r="G941" s="297"/>
      <c r="H941" s="297"/>
      <c r="I941" s="297"/>
      <c r="J941" s="297"/>
      <c r="K941" s="297"/>
      <c r="L941" s="297"/>
      <c r="M941" s="297"/>
      <c r="N941" s="297"/>
      <c r="O941" s="297"/>
      <c r="P941" s="297"/>
      <c r="Q941" s="297"/>
      <c r="R941" s="297"/>
      <c r="S941" s="297"/>
      <c r="T941" s="297"/>
      <c r="U941" s="297"/>
      <c r="V941" s="297"/>
      <c r="W941" s="297"/>
      <c r="X941" s="297"/>
      <c r="Y941" s="297"/>
      <c r="Z941" s="297"/>
    </row>
    <row r="942" spans="1:26" ht="12.75">
      <c r="A942" s="297"/>
      <c r="B942" s="297"/>
      <c r="C942" s="297"/>
      <c r="D942" s="297"/>
      <c r="E942" s="297"/>
      <c r="F942" s="297"/>
      <c r="G942" s="297"/>
      <c r="H942" s="297"/>
      <c r="I942" s="297"/>
      <c r="J942" s="297"/>
      <c r="K942" s="297"/>
      <c r="L942" s="297"/>
      <c r="M942" s="297"/>
      <c r="N942" s="297"/>
      <c r="O942" s="297"/>
      <c r="P942" s="297"/>
      <c r="Q942" s="297"/>
      <c r="R942" s="297"/>
      <c r="S942" s="297"/>
      <c r="T942" s="297"/>
      <c r="U942" s="297"/>
      <c r="V942" s="297"/>
      <c r="W942" s="297"/>
      <c r="X942" s="297"/>
      <c r="Y942" s="297"/>
      <c r="Z942" s="297"/>
    </row>
    <row r="943" spans="1:26" ht="12.75">
      <c r="A943" s="297"/>
      <c r="B943" s="297"/>
      <c r="C943" s="297"/>
      <c r="D943" s="297"/>
      <c r="E943" s="297"/>
      <c r="F943" s="297"/>
      <c r="G943" s="297"/>
      <c r="H943" s="297"/>
      <c r="I943" s="297"/>
      <c r="J943" s="297"/>
      <c r="K943" s="297"/>
      <c r="L943" s="297"/>
      <c r="M943" s="297"/>
      <c r="N943" s="297"/>
      <c r="O943" s="297"/>
      <c r="P943" s="297"/>
      <c r="Q943" s="297"/>
      <c r="R943" s="297"/>
      <c r="S943" s="297"/>
      <c r="T943" s="297"/>
      <c r="U943" s="297"/>
      <c r="V943" s="297"/>
      <c r="W943" s="297"/>
      <c r="X943" s="297"/>
      <c r="Y943" s="297"/>
      <c r="Z943" s="297"/>
    </row>
    <row r="944" spans="1:26" ht="12.75">
      <c r="A944" s="297"/>
      <c r="B944" s="297"/>
      <c r="C944" s="297"/>
      <c r="D944" s="297"/>
      <c r="E944" s="297"/>
      <c r="F944" s="297"/>
      <c r="G944" s="297"/>
      <c r="H944" s="297"/>
      <c r="I944" s="297"/>
      <c r="J944" s="297"/>
      <c r="K944" s="297"/>
      <c r="L944" s="297"/>
      <c r="M944" s="297"/>
      <c r="N944" s="297"/>
      <c r="O944" s="297"/>
      <c r="P944" s="297"/>
      <c r="Q944" s="297"/>
      <c r="R944" s="297"/>
      <c r="S944" s="297"/>
      <c r="T944" s="297"/>
      <c r="U944" s="297"/>
      <c r="V944" s="297"/>
      <c r="W944" s="297"/>
      <c r="X944" s="297"/>
      <c r="Y944" s="297"/>
      <c r="Z944" s="297"/>
    </row>
    <row r="945" spans="1:26" ht="12.75">
      <c r="A945" s="297"/>
      <c r="B945" s="297"/>
      <c r="C945" s="297"/>
      <c r="D945" s="297"/>
      <c r="E945" s="297"/>
      <c r="F945" s="297"/>
      <c r="G945" s="297"/>
      <c r="H945" s="297"/>
      <c r="I945" s="297"/>
      <c r="J945" s="297"/>
      <c r="K945" s="297"/>
      <c r="L945" s="297"/>
      <c r="M945" s="297"/>
      <c r="N945" s="297"/>
      <c r="O945" s="297"/>
      <c r="P945" s="297"/>
      <c r="Q945" s="297"/>
      <c r="R945" s="297"/>
      <c r="S945" s="297"/>
      <c r="T945" s="297"/>
      <c r="U945" s="297"/>
      <c r="V945" s="297"/>
      <c r="W945" s="297"/>
      <c r="X945" s="297"/>
      <c r="Y945" s="297"/>
      <c r="Z945" s="297"/>
    </row>
    <row r="946" spans="1:26" ht="12.75">
      <c r="A946" s="297"/>
      <c r="B946" s="297"/>
      <c r="C946" s="297"/>
      <c r="D946" s="297"/>
      <c r="E946" s="297"/>
      <c r="F946" s="297"/>
      <c r="G946" s="297"/>
      <c r="H946" s="297"/>
      <c r="I946" s="297"/>
      <c r="J946" s="297"/>
      <c r="K946" s="297"/>
      <c r="L946" s="297"/>
      <c r="M946" s="297"/>
      <c r="N946" s="297"/>
      <c r="O946" s="297"/>
      <c r="P946" s="297"/>
      <c r="Q946" s="297"/>
      <c r="R946" s="297"/>
      <c r="S946" s="297"/>
      <c r="T946" s="297"/>
      <c r="U946" s="297"/>
      <c r="V946" s="297"/>
      <c r="W946" s="297"/>
      <c r="X946" s="297"/>
      <c r="Y946" s="297"/>
      <c r="Z946" s="297"/>
    </row>
    <row r="947" spans="1:26" ht="12.75">
      <c r="A947" s="297"/>
      <c r="B947" s="297"/>
      <c r="C947" s="297"/>
      <c r="D947" s="297"/>
      <c r="E947" s="297"/>
      <c r="F947" s="297"/>
      <c r="G947" s="297"/>
      <c r="H947" s="297"/>
      <c r="I947" s="297"/>
      <c r="J947" s="297"/>
      <c r="K947" s="297"/>
      <c r="L947" s="297"/>
      <c r="M947" s="297"/>
      <c r="N947" s="297"/>
      <c r="O947" s="297"/>
      <c r="P947" s="297"/>
      <c r="Q947" s="297"/>
      <c r="R947" s="297"/>
      <c r="S947" s="297"/>
      <c r="T947" s="297"/>
      <c r="U947" s="297"/>
      <c r="V947" s="297"/>
      <c r="W947" s="297"/>
      <c r="X947" s="297"/>
      <c r="Y947" s="297"/>
      <c r="Z947" s="297"/>
    </row>
    <row r="948" spans="1:26" ht="12.75">
      <c r="A948" s="297"/>
      <c r="B948" s="297"/>
      <c r="C948" s="297"/>
      <c r="D948" s="297"/>
      <c r="E948" s="297"/>
      <c r="F948" s="297"/>
      <c r="G948" s="297"/>
      <c r="H948" s="297"/>
      <c r="I948" s="297"/>
      <c r="J948" s="297"/>
      <c r="K948" s="297"/>
      <c r="L948" s="297"/>
      <c r="M948" s="297"/>
      <c r="N948" s="297"/>
      <c r="O948" s="297"/>
      <c r="P948" s="297"/>
      <c r="Q948" s="297"/>
      <c r="R948" s="297"/>
      <c r="S948" s="297"/>
      <c r="T948" s="297"/>
      <c r="U948" s="297"/>
      <c r="V948" s="297"/>
      <c r="W948" s="297"/>
      <c r="X948" s="297"/>
      <c r="Y948" s="297"/>
      <c r="Z948" s="297"/>
    </row>
    <row r="949" spans="1:26" ht="12.75">
      <c r="A949" s="297"/>
      <c r="B949" s="297"/>
      <c r="C949" s="297"/>
      <c r="D949" s="297"/>
      <c r="E949" s="297"/>
      <c r="F949" s="297"/>
      <c r="G949" s="297"/>
      <c r="H949" s="297"/>
      <c r="I949" s="297"/>
      <c r="J949" s="297"/>
      <c r="K949" s="297"/>
      <c r="L949" s="297"/>
      <c r="M949" s="297"/>
      <c r="N949" s="297"/>
      <c r="O949" s="297"/>
      <c r="P949" s="297"/>
      <c r="Q949" s="297"/>
      <c r="R949" s="297"/>
      <c r="S949" s="297"/>
      <c r="T949" s="297"/>
      <c r="U949" s="297"/>
      <c r="V949" s="297"/>
      <c r="W949" s="297"/>
      <c r="X949" s="297"/>
      <c r="Y949" s="297"/>
      <c r="Z949" s="297"/>
    </row>
    <row r="950" spans="1:26" ht="12.75">
      <c r="A950" s="297"/>
      <c r="B950" s="297"/>
      <c r="C950" s="297"/>
      <c r="D950" s="297"/>
      <c r="E950" s="297"/>
      <c r="F950" s="297"/>
      <c r="G950" s="297"/>
      <c r="H950" s="297"/>
      <c r="I950" s="297"/>
      <c r="J950" s="297"/>
      <c r="K950" s="297"/>
      <c r="L950" s="297"/>
      <c r="M950" s="297"/>
      <c r="N950" s="297"/>
      <c r="O950" s="297"/>
      <c r="P950" s="297"/>
      <c r="Q950" s="297"/>
      <c r="R950" s="297"/>
      <c r="S950" s="297"/>
      <c r="T950" s="297"/>
      <c r="U950" s="297"/>
      <c r="V950" s="297"/>
      <c r="W950" s="297"/>
      <c r="X950" s="297"/>
      <c r="Y950" s="297"/>
      <c r="Z950" s="297"/>
    </row>
    <row r="951" spans="1:26" ht="12.75">
      <c r="A951" s="297"/>
      <c r="B951" s="297"/>
      <c r="C951" s="297"/>
      <c r="D951" s="297"/>
      <c r="E951" s="297"/>
      <c r="F951" s="297"/>
      <c r="G951" s="297"/>
      <c r="H951" s="297"/>
      <c r="I951" s="297"/>
      <c r="J951" s="297"/>
      <c r="K951" s="297"/>
      <c r="L951" s="297"/>
      <c r="M951" s="297"/>
      <c r="N951" s="297"/>
      <c r="O951" s="297"/>
      <c r="P951" s="297"/>
      <c r="Q951" s="297"/>
      <c r="R951" s="297"/>
      <c r="S951" s="297"/>
      <c r="T951" s="297"/>
      <c r="U951" s="297"/>
      <c r="V951" s="297"/>
      <c r="W951" s="297"/>
      <c r="X951" s="297"/>
      <c r="Y951" s="297"/>
      <c r="Z951" s="297"/>
    </row>
    <row r="952" spans="1:26" ht="12.75">
      <c r="A952" s="297"/>
      <c r="B952" s="297"/>
      <c r="C952" s="297"/>
      <c r="D952" s="297"/>
      <c r="E952" s="297"/>
      <c r="F952" s="297"/>
      <c r="G952" s="297"/>
      <c r="H952" s="297"/>
      <c r="I952" s="297"/>
      <c r="J952" s="297"/>
      <c r="K952" s="297"/>
      <c r="L952" s="297"/>
      <c r="M952" s="297"/>
      <c r="N952" s="297"/>
      <c r="O952" s="297"/>
      <c r="P952" s="297"/>
      <c r="Q952" s="297"/>
      <c r="R952" s="297"/>
      <c r="S952" s="297"/>
      <c r="T952" s="297"/>
      <c r="U952" s="297"/>
      <c r="V952" s="297"/>
      <c r="W952" s="297"/>
      <c r="X952" s="297"/>
      <c r="Y952" s="297"/>
      <c r="Z952" s="297"/>
    </row>
    <row r="953" spans="1:26" ht="12.75">
      <c r="A953" s="297"/>
      <c r="B953" s="297"/>
      <c r="C953" s="297"/>
      <c r="D953" s="297"/>
      <c r="E953" s="297"/>
      <c r="F953" s="297"/>
      <c r="G953" s="297"/>
      <c r="H953" s="297"/>
      <c r="I953" s="297"/>
      <c r="J953" s="297"/>
      <c r="K953" s="297"/>
      <c r="L953" s="297"/>
      <c r="M953" s="297"/>
      <c r="N953" s="297"/>
      <c r="O953" s="297"/>
      <c r="P953" s="297"/>
      <c r="Q953" s="297"/>
      <c r="R953" s="297"/>
      <c r="S953" s="297"/>
      <c r="T953" s="297"/>
      <c r="U953" s="297"/>
      <c r="V953" s="297"/>
      <c r="W953" s="297"/>
      <c r="X953" s="297"/>
      <c r="Y953" s="297"/>
      <c r="Z953" s="297"/>
    </row>
    <row r="954" spans="1:26" ht="12.75">
      <c r="A954" s="297"/>
      <c r="B954" s="297"/>
      <c r="C954" s="297"/>
      <c r="D954" s="297"/>
      <c r="E954" s="297"/>
      <c r="F954" s="297"/>
      <c r="G954" s="297"/>
      <c r="H954" s="297"/>
      <c r="I954" s="297"/>
      <c r="J954" s="297"/>
      <c r="K954" s="297"/>
      <c r="L954" s="297"/>
      <c r="M954" s="297"/>
      <c r="N954" s="297"/>
      <c r="O954" s="297"/>
      <c r="P954" s="297"/>
      <c r="Q954" s="297"/>
      <c r="R954" s="297"/>
      <c r="S954" s="297"/>
      <c r="T954" s="297"/>
      <c r="U954" s="297"/>
      <c r="V954" s="297"/>
      <c r="W954" s="297"/>
      <c r="X954" s="297"/>
      <c r="Y954" s="297"/>
      <c r="Z954" s="297"/>
    </row>
    <row r="955" spans="1:26" ht="12.75">
      <c r="A955" s="297"/>
      <c r="B955" s="297"/>
      <c r="C955" s="297"/>
      <c r="D955" s="297"/>
      <c r="E955" s="297"/>
      <c r="F955" s="297"/>
      <c r="G955" s="297"/>
      <c r="H955" s="297"/>
      <c r="I955" s="297"/>
      <c r="J955" s="297"/>
      <c r="K955" s="297"/>
      <c r="L955" s="297"/>
      <c r="M955" s="297"/>
      <c r="N955" s="297"/>
      <c r="O955" s="297"/>
      <c r="P955" s="297"/>
      <c r="Q955" s="297"/>
      <c r="R955" s="297"/>
      <c r="S955" s="297"/>
      <c r="T955" s="297"/>
      <c r="U955" s="297"/>
      <c r="V955" s="297"/>
      <c r="W955" s="297"/>
      <c r="X955" s="297"/>
      <c r="Y955" s="297"/>
      <c r="Z955" s="297"/>
    </row>
    <row r="956" spans="1:26" ht="12.75">
      <c r="A956" s="297"/>
      <c r="B956" s="297"/>
      <c r="C956" s="297"/>
      <c r="D956" s="297"/>
      <c r="E956" s="297"/>
      <c r="F956" s="297"/>
      <c r="G956" s="297"/>
      <c r="H956" s="297"/>
      <c r="I956" s="297"/>
      <c r="J956" s="297"/>
      <c r="K956" s="297"/>
      <c r="L956" s="297"/>
      <c r="M956" s="297"/>
      <c r="N956" s="297"/>
      <c r="O956" s="297"/>
      <c r="P956" s="297"/>
      <c r="Q956" s="297"/>
      <c r="R956" s="297"/>
      <c r="S956" s="297"/>
      <c r="T956" s="297"/>
      <c r="U956" s="297"/>
      <c r="V956" s="297"/>
      <c r="W956" s="297"/>
      <c r="X956" s="297"/>
      <c r="Y956" s="297"/>
      <c r="Z956" s="297"/>
    </row>
    <row r="957" spans="1:26" ht="12.75">
      <c r="A957" s="297"/>
      <c r="B957" s="297"/>
      <c r="C957" s="297"/>
      <c r="D957" s="297"/>
      <c r="E957" s="297"/>
      <c r="F957" s="297"/>
      <c r="G957" s="297"/>
      <c r="H957" s="297"/>
      <c r="I957" s="297"/>
      <c r="J957" s="297"/>
      <c r="K957" s="297"/>
      <c r="L957" s="297"/>
      <c r="M957" s="297"/>
      <c r="N957" s="297"/>
      <c r="O957" s="297"/>
      <c r="P957" s="297"/>
      <c r="Q957" s="297"/>
      <c r="R957" s="297"/>
      <c r="S957" s="297"/>
      <c r="T957" s="297"/>
      <c r="U957" s="297"/>
      <c r="V957" s="297"/>
      <c r="W957" s="297"/>
      <c r="X957" s="297"/>
      <c r="Y957" s="297"/>
      <c r="Z957" s="297"/>
    </row>
    <row r="958" spans="1:26" ht="12.75">
      <c r="A958" s="297"/>
      <c r="B958" s="297"/>
      <c r="C958" s="297"/>
      <c r="D958" s="297"/>
      <c r="E958" s="297"/>
      <c r="F958" s="297"/>
      <c r="G958" s="297"/>
      <c r="H958" s="297"/>
      <c r="I958" s="297"/>
      <c r="J958" s="297"/>
      <c r="K958" s="297"/>
      <c r="L958" s="297"/>
      <c r="M958" s="297"/>
      <c r="N958" s="297"/>
      <c r="O958" s="297"/>
      <c r="P958" s="297"/>
      <c r="Q958" s="297"/>
      <c r="R958" s="297"/>
      <c r="S958" s="297"/>
      <c r="T958" s="297"/>
      <c r="U958" s="297"/>
      <c r="V958" s="297"/>
      <c r="W958" s="297"/>
      <c r="X958" s="297"/>
      <c r="Y958" s="297"/>
      <c r="Z958" s="297"/>
    </row>
    <row r="959" spans="1:26" ht="12.75">
      <c r="A959" s="297"/>
      <c r="B959" s="297"/>
      <c r="C959" s="297"/>
      <c r="D959" s="297"/>
      <c r="E959" s="297"/>
      <c r="F959" s="297"/>
      <c r="G959" s="297"/>
      <c r="H959" s="297"/>
      <c r="I959" s="297"/>
      <c r="J959" s="297"/>
      <c r="K959" s="297"/>
      <c r="L959" s="297"/>
      <c r="M959" s="297"/>
      <c r="N959" s="297"/>
      <c r="O959" s="297"/>
      <c r="P959" s="297"/>
      <c r="Q959" s="297"/>
      <c r="R959" s="297"/>
      <c r="S959" s="297"/>
      <c r="T959" s="297"/>
      <c r="U959" s="297"/>
      <c r="V959" s="297"/>
      <c r="W959" s="297"/>
      <c r="X959" s="297"/>
      <c r="Y959" s="297"/>
      <c r="Z959" s="297"/>
    </row>
    <row r="960" spans="1:26" ht="12.75">
      <c r="A960" s="297"/>
      <c r="B960" s="297"/>
      <c r="C960" s="297"/>
      <c r="D960" s="297"/>
      <c r="E960" s="297"/>
      <c r="F960" s="297"/>
      <c r="G960" s="297"/>
      <c r="H960" s="297"/>
      <c r="I960" s="297"/>
      <c r="J960" s="297"/>
      <c r="K960" s="297"/>
      <c r="L960" s="297"/>
      <c r="M960" s="297"/>
      <c r="N960" s="297"/>
      <c r="O960" s="297"/>
      <c r="P960" s="297"/>
      <c r="Q960" s="297"/>
      <c r="R960" s="297"/>
      <c r="S960" s="297"/>
      <c r="T960" s="297"/>
      <c r="U960" s="297"/>
      <c r="V960" s="297"/>
      <c r="W960" s="297"/>
      <c r="X960" s="297"/>
      <c r="Y960" s="297"/>
      <c r="Z960" s="297"/>
    </row>
    <row r="961" spans="1:26" ht="12.75">
      <c r="A961" s="297"/>
      <c r="B961" s="297"/>
      <c r="C961" s="297"/>
      <c r="D961" s="297"/>
      <c r="E961" s="297"/>
      <c r="F961" s="297"/>
      <c r="G961" s="297"/>
      <c r="H961" s="297"/>
      <c r="I961" s="297"/>
      <c r="J961" s="297"/>
      <c r="K961" s="297"/>
      <c r="L961" s="297"/>
      <c r="M961" s="297"/>
      <c r="N961" s="297"/>
      <c r="O961" s="297"/>
      <c r="P961" s="297"/>
      <c r="Q961" s="297"/>
      <c r="R961" s="297"/>
      <c r="S961" s="297"/>
      <c r="T961" s="297"/>
      <c r="U961" s="297"/>
      <c r="V961" s="297"/>
      <c r="W961" s="297"/>
      <c r="X961" s="297"/>
      <c r="Y961" s="297"/>
      <c r="Z961" s="297"/>
    </row>
    <row r="962" spans="1:26" ht="12.75">
      <c r="A962" s="297"/>
      <c r="B962" s="297"/>
      <c r="C962" s="297"/>
      <c r="D962" s="297"/>
      <c r="E962" s="297"/>
      <c r="F962" s="297"/>
      <c r="G962" s="297"/>
      <c r="H962" s="297"/>
      <c r="I962" s="297"/>
      <c r="J962" s="297"/>
      <c r="K962" s="297"/>
      <c r="L962" s="297"/>
      <c r="M962" s="297"/>
      <c r="N962" s="297"/>
      <c r="O962" s="297"/>
      <c r="P962" s="297"/>
      <c r="Q962" s="297"/>
      <c r="R962" s="297"/>
      <c r="S962" s="297"/>
      <c r="T962" s="297"/>
      <c r="U962" s="297"/>
      <c r="V962" s="297"/>
      <c r="W962" s="297"/>
      <c r="X962" s="297"/>
      <c r="Y962" s="297"/>
      <c r="Z962" s="297"/>
    </row>
    <row r="963" spans="1:26" ht="12.75">
      <c r="A963" s="297"/>
      <c r="B963" s="297"/>
      <c r="C963" s="297"/>
      <c r="D963" s="297"/>
      <c r="E963" s="297"/>
      <c r="F963" s="297"/>
      <c r="G963" s="297"/>
      <c r="H963" s="297"/>
      <c r="I963" s="297"/>
      <c r="J963" s="297"/>
      <c r="K963" s="297"/>
      <c r="L963" s="297"/>
      <c r="M963" s="297"/>
      <c r="N963" s="297"/>
      <c r="O963" s="297"/>
      <c r="P963" s="297"/>
      <c r="Q963" s="297"/>
      <c r="R963" s="297"/>
      <c r="S963" s="297"/>
      <c r="T963" s="297"/>
      <c r="U963" s="297"/>
      <c r="V963" s="297"/>
      <c r="W963" s="297"/>
      <c r="X963" s="297"/>
      <c r="Y963" s="297"/>
      <c r="Z963" s="297"/>
    </row>
    <row r="964" spans="1:26" ht="12.75">
      <c r="A964" s="297"/>
      <c r="B964" s="297"/>
      <c r="C964" s="297"/>
      <c r="D964" s="297"/>
      <c r="E964" s="297"/>
      <c r="F964" s="297"/>
      <c r="G964" s="297"/>
      <c r="H964" s="297"/>
      <c r="I964" s="297"/>
      <c r="J964" s="297"/>
      <c r="K964" s="297"/>
      <c r="L964" s="297"/>
      <c r="M964" s="297"/>
      <c r="N964" s="297"/>
      <c r="O964" s="297"/>
      <c r="P964" s="297"/>
      <c r="Q964" s="297"/>
      <c r="R964" s="297"/>
      <c r="S964" s="297"/>
      <c r="T964" s="297"/>
      <c r="U964" s="297"/>
      <c r="V964" s="297"/>
      <c r="W964" s="297"/>
      <c r="X964" s="297"/>
      <c r="Y964" s="297"/>
      <c r="Z964" s="297"/>
    </row>
    <row r="965" spans="1:26" ht="12.75">
      <c r="A965" s="297"/>
      <c r="B965" s="297"/>
      <c r="C965" s="297"/>
      <c r="D965" s="297"/>
      <c r="E965" s="297"/>
      <c r="F965" s="297"/>
      <c r="G965" s="297"/>
      <c r="H965" s="297"/>
      <c r="I965" s="297"/>
      <c r="J965" s="297"/>
      <c r="K965" s="297"/>
      <c r="L965" s="297"/>
      <c r="M965" s="297"/>
      <c r="N965" s="297"/>
      <c r="O965" s="297"/>
      <c r="P965" s="297"/>
      <c r="Q965" s="297"/>
      <c r="R965" s="297"/>
      <c r="S965" s="297"/>
      <c r="T965" s="297"/>
      <c r="U965" s="297"/>
      <c r="V965" s="297"/>
      <c r="W965" s="297"/>
      <c r="X965" s="297"/>
      <c r="Y965" s="297"/>
      <c r="Z965" s="297"/>
    </row>
    <row r="966" spans="1:26" ht="12.75">
      <c r="A966" s="297"/>
      <c r="B966" s="297"/>
      <c r="C966" s="297"/>
      <c r="D966" s="297"/>
      <c r="E966" s="297"/>
      <c r="F966" s="297"/>
      <c r="G966" s="297"/>
      <c r="H966" s="297"/>
      <c r="I966" s="297"/>
      <c r="J966" s="297"/>
      <c r="K966" s="297"/>
      <c r="L966" s="297"/>
      <c r="M966" s="297"/>
      <c r="N966" s="297"/>
      <c r="O966" s="297"/>
      <c r="P966" s="297"/>
      <c r="Q966" s="297"/>
      <c r="R966" s="297"/>
      <c r="S966" s="297"/>
      <c r="T966" s="297"/>
      <c r="U966" s="297"/>
      <c r="V966" s="297"/>
      <c r="W966" s="297"/>
      <c r="X966" s="297"/>
      <c r="Y966" s="297"/>
      <c r="Z966" s="297"/>
    </row>
  </sheetData>
  <mergeCells count="255">
    <mergeCell ref="O3:P3"/>
    <mergeCell ref="L5:L7"/>
    <mergeCell ref="M5:M6"/>
    <mergeCell ref="A10:A11"/>
    <mergeCell ref="B10:B11"/>
    <mergeCell ref="L8:L9"/>
    <mergeCell ref="M8:M9"/>
    <mergeCell ref="N8:N9"/>
    <mergeCell ref="L3:L4"/>
    <mergeCell ref="M3:N3"/>
    <mergeCell ref="A1:I1"/>
    <mergeCell ref="A4:A5"/>
    <mergeCell ref="B4:B5"/>
    <mergeCell ref="A6:A7"/>
    <mergeCell ref="B6:B7"/>
    <mergeCell ref="A12:A13"/>
    <mergeCell ref="B12:B13"/>
    <mergeCell ref="A14:A15"/>
    <mergeCell ref="B14:B15"/>
    <mergeCell ref="A8:A9"/>
    <mergeCell ref="B8:B9"/>
    <mergeCell ref="G22:G23"/>
    <mergeCell ref="H22:H23"/>
    <mergeCell ref="I22:I23"/>
    <mergeCell ref="J22:J23"/>
    <mergeCell ref="A24:A25"/>
    <mergeCell ref="B24:B25"/>
    <mergeCell ref="E24:E25"/>
    <mergeCell ref="F24:F25"/>
    <mergeCell ref="G24:G25"/>
    <mergeCell ref="H24:H25"/>
    <mergeCell ref="I24:I25"/>
    <mergeCell ref="J24:J25"/>
    <mergeCell ref="A22:A23"/>
    <mergeCell ref="B22:B23"/>
    <mergeCell ref="D22:D23"/>
    <mergeCell ref="E22:E23"/>
    <mergeCell ref="F22:F23"/>
    <mergeCell ref="I26:I27"/>
    <mergeCell ref="J26:J27"/>
    <mergeCell ref="A28:A29"/>
    <mergeCell ref="B28:B29"/>
    <mergeCell ref="D28:D29"/>
    <mergeCell ref="E28:E29"/>
    <mergeCell ref="F28:F29"/>
    <mergeCell ref="G28:G29"/>
    <mergeCell ref="H28:H29"/>
    <mergeCell ref="I28:I29"/>
    <mergeCell ref="J28:J29"/>
    <mergeCell ref="A26:A27"/>
    <mergeCell ref="B26:B27"/>
    <mergeCell ref="F26:F27"/>
    <mergeCell ref="G26:G27"/>
    <mergeCell ref="H26:H27"/>
    <mergeCell ref="I30:I31"/>
    <mergeCell ref="J30:J31"/>
    <mergeCell ref="A32:A33"/>
    <mergeCell ref="B32:B33"/>
    <mergeCell ref="D32:D33"/>
    <mergeCell ref="E32:E33"/>
    <mergeCell ref="F32:F33"/>
    <mergeCell ref="G32:G33"/>
    <mergeCell ref="H32:H33"/>
    <mergeCell ref="I32:I33"/>
    <mergeCell ref="J32:J33"/>
    <mergeCell ref="A30:A31"/>
    <mergeCell ref="B30:B31"/>
    <mergeCell ref="F30:F31"/>
    <mergeCell ref="G30:G31"/>
    <mergeCell ref="H30:H31"/>
    <mergeCell ref="G34:G35"/>
    <mergeCell ref="H34:H35"/>
    <mergeCell ref="I34:I35"/>
    <mergeCell ref="J34:J35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A34:A35"/>
    <mergeCell ref="B34:B35"/>
    <mergeCell ref="D34:D35"/>
    <mergeCell ref="E34:E35"/>
    <mergeCell ref="F34:F35"/>
    <mergeCell ref="A42:A44"/>
    <mergeCell ref="B42:B44"/>
    <mergeCell ref="D42:D44"/>
    <mergeCell ref="E42:E44"/>
    <mergeCell ref="G42:G44"/>
    <mergeCell ref="H42:H44"/>
    <mergeCell ref="I42:I44"/>
    <mergeCell ref="J42:J44"/>
    <mergeCell ref="I38:I39"/>
    <mergeCell ref="J38:J39"/>
    <mergeCell ref="A40:A41"/>
    <mergeCell ref="B40:B41"/>
    <mergeCell ref="D40:D41"/>
    <mergeCell ref="E40:E41"/>
    <mergeCell ref="G40:G41"/>
    <mergeCell ref="H40:H41"/>
    <mergeCell ref="I40:I41"/>
    <mergeCell ref="J40:J41"/>
    <mergeCell ref="A38:A39"/>
    <mergeCell ref="B38:B39"/>
    <mergeCell ref="D38:D39"/>
    <mergeCell ref="E38:E39"/>
    <mergeCell ref="H38:H39"/>
    <mergeCell ref="G45:G46"/>
    <mergeCell ref="H45:H46"/>
    <mergeCell ref="I45:I46"/>
    <mergeCell ref="J45:J46"/>
    <mergeCell ref="A47:A48"/>
    <mergeCell ref="B47:B48"/>
    <mergeCell ref="D47:D48"/>
    <mergeCell ref="E47:E48"/>
    <mergeCell ref="F47:F48"/>
    <mergeCell ref="G47:G48"/>
    <mergeCell ref="H47:H48"/>
    <mergeCell ref="I47:I48"/>
    <mergeCell ref="J47:J48"/>
    <mergeCell ref="A45:A46"/>
    <mergeCell ref="B45:B46"/>
    <mergeCell ref="D45:D46"/>
    <mergeCell ref="E45:E46"/>
    <mergeCell ref="F45:F46"/>
    <mergeCell ref="G49:G50"/>
    <mergeCell ref="H49:H50"/>
    <mergeCell ref="I49:I50"/>
    <mergeCell ref="J49:J50"/>
    <mergeCell ref="A51:A52"/>
    <mergeCell ref="B51:B52"/>
    <mergeCell ref="D51:D52"/>
    <mergeCell ref="E51:E52"/>
    <mergeCell ref="F51:F52"/>
    <mergeCell ref="G51:G52"/>
    <mergeCell ref="H51:H52"/>
    <mergeCell ref="I51:I52"/>
    <mergeCell ref="J51:J52"/>
    <mergeCell ref="A49:A50"/>
    <mergeCell ref="B49:B50"/>
    <mergeCell ref="D49:D50"/>
    <mergeCell ref="E49:E50"/>
    <mergeCell ref="F49:F50"/>
    <mergeCell ref="G53:G54"/>
    <mergeCell ref="H53:H54"/>
    <mergeCell ref="I53:I54"/>
    <mergeCell ref="J53:J54"/>
    <mergeCell ref="A55:A56"/>
    <mergeCell ref="B55:B56"/>
    <mergeCell ref="D55:D56"/>
    <mergeCell ref="E55:E56"/>
    <mergeCell ref="F55:F56"/>
    <mergeCell ref="G55:G56"/>
    <mergeCell ref="H55:H56"/>
    <mergeCell ref="I55:I56"/>
    <mergeCell ref="J55:J56"/>
    <mergeCell ref="A53:A54"/>
    <mergeCell ref="B53:B54"/>
    <mergeCell ref="D53:D54"/>
    <mergeCell ref="E53:E54"/>
    <mergeCell ref="F53:F54"/>
    <mergeCell ref="G57:G58"/>
    <mergeCell ref="H57:H58"/>
    <mergeCell ref="I57:I58"/>
    <mergeCell ref="J57:J58"/>
    <mergeCell ref="A59:A60"/>
    <mergeCell ref="B59:B60"/>
    <mergeCell ref="D59:D60"/>
    <mergeCell ref="E59:E60"/>
    <mergeCell ref="F59:F60"/>
    <mergeCell ref="G59:G60"/>
    <mergeCell ref="H59:H60"/>
    <mergeCell ref="I59:I60"/>
    <mergeCell ref="J59:J60"/>
    <mergeCell ref="A57:A58"/>
    <mergeCell ref="B57:B58"/>
    <mergeCell ref="D57:D58"/>
    <mergeCell ref="E57:E58"/>
    <mergeCell ref="F57:F58"/>
    <mergeCell ref="G61:G62"/>
    <mergeCell ref="H61:H62"/>
    <mergeCell ref="I61:I62"/>
    <mergeCell ref="J61:J62"/>
    <mergeCell ref="A63:A64"/>
    <mergeCell ref="B63:B64"/>
    <mergeCell ref="D63:D64"/>
    <mergeCell ref="E63:E64"/>
    <mergeCell ref="F63:F64"/>
    <mergeCell ref="G63:G64"/>
    <mergeCell ref="H63:H64"/>
    <mergeCell ref="I63:I64"/>
    <mergeCell ref="J63:J64"/>
    <mergeCell ref="A61:A62"/>
    <mergeCell ref="B61:B62"/>
    <mergeCell ref="D61:D62"/>
    <mergeCell ref="E61:E62"/>
    <mergeCell ref="F61:F62"/>
    <mergeCell ref="G65:G66"/>
    <mergeCell ref="H65:H66"/>
    <mergeCell ref="I65:I66"/>
    <mergeCell ref="J65:J66"/>
    <mergeCell ref="A67:A68"/>
    <mergeCell ref="B67:B68"/>
    <mergeCell ref="D67:D68"/>
    <mergeCell ref="E67:E68"/>
    <mergeCell ref="F67:F68"/>
    <mergeCell ref="G67:G68"/>
    <mergeCell ref="H67:H68"/>
    <mergeCell ref="I67:I68"/>
    <mergeCell ref="J67:J68"/>
    <mergeCell ref="A65:A66"/>
    <mergeCell ref="B65:B66"/>
    <mergeCell ref="D65:D66"/>
    <mergeCell ref="E65:E66"/>
    <mergeCell ref="F65:F66"/>
    <mergeCell ref="G69:G70"/>
    <mergeCell ref="H69:H70"/>
    <mergeCell ref="I69:I70"/>
    <mergeCell ref="J69:J70"/>
    <mergeCell ref="A71:A72"/>
    <mergeCell ref="B71:B72"/>
    <mergeCell ref="D71:D72"/>
    <mergeCell ref="E71:E72"/>
    <mergeCell ref="F71:F72"/>
    <mergeCell ref="G71:G72"/>
    <mergeCell ref="H71:H72"/>
    <mergeCell ref="I71:I72"/>
    <mergeCell ref="J71:J72"/>
    <mergeCell ref="A69:A70"/>
    <mergeCell ref="B69:B70"/>
    <mergeCell ref="D69:D70"/>
    <mergeCell ref="E69:E70"/>
    <mergeCell ref="F69:F70"/>
    <mergeCell ref="G73:G74"/>
    <mergeCell ref="H73:H74"/>
    <mergeCell ref="I73:I74"/>
    <mergeCell ref="J73:J74"/>
    <mergeCell ref="A75:A76"/>
    <mergeCell ref="B75:B76"/>
    <mergeCell ref="D75:D76"/>
    <mergeCell ref="E75:E76"/>
    <mergeCell ref="F75:F76"/>
    <mergeCell ref="G75:G76"/>
    <mergeCell ref="H75:H76"/>
    <mergeCell ref="I75:I76"/>
    <mergeCell ref="J75:J76"/>
    <mergeCell ref="A73:A74"/>
    <mergeCell ref="B73:B74"/>
    <mergeCell ref="D73:D74"/>
    <mergeCell ref="E73:E74"/>
    <mergeCell ref="F73:F7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РУП_Бак</vt:lpstr>
      <vt:lpstr>Базовая часть РУП_Бак</vt:lpstr>
      <vt:lpstr>Вариатив. часть РУП_Бак ГЭЭ ЭИ</vt:lpstr>
      <vt:lpstr>Вариат. часть РУП_Бак  АИЭ</vt:lpstr>
      <vt:lpstr>Распред.дисц._Бак_Инж</vt:lpstr>
      <vt:lpstr>'Базовая часть РУП_Бак'!Область_печати</vt:lpstr>
      <vt:lpstr>'Вариат. часть РУП_Бак  АИЭ'!Область_печати</vt:lpstr>
      <vt:lpstr>'Вариатив. часть РУП_Бак ГЭЭ ЭИ'!Область_печати</vt:lpstr>
      <vt:lpstr>'Титул РУП_Бак'!Область_печати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Дресвянников С.Ю.</dc:creator>
  <cp:lastModifiedBy>ВИЭ</cp:lastModifiedBy>
  <cp:lastPrinted>2024-09-13T10:13:55Z</cp:lastPrinted>
  <dcterms:created xsi:type="dcterms:W3CDTF">1999-08-17T06:17:32Z</dcterms:created>
  <dcterms:modified xsi:type="dcterms:W3CDTF">2024-09-13T10:38:14Z</dcterms:modified>
</cp:coreProperties>
</file>